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3820"/>
  <bookViews>
    <workbookView xWindow="0" yWindow="540" windowWidth="19425" windowHeight="10485"/>
  </bookViews>
  <sheets>
    <sheet name="1_Analýza" sheetId="10" r:id="rId1"/>
    <sheet name="2_Prognóza" sheetId="11" r:id="rId2"/>
    <sheet name="3_Investori" sheetId="12" r:id="rId3"/>
    <sheet name="4_Podpora zamestnanosti" sheetId="13" r:id="rId4"/>
    <sheet name="5_Projekty a programy" sheetId="14" r:id="rId5"/>
    <sheet name="6_Ukazovatele SZ" sheetId="15" r:id="rId6"/>
    <sheet name="Minulost" sheetId="16" r:id="rId7"/>
    <sheet name="Plan" sheetId="17" r:id="rId8"/>
    <sheet name="Aktivita_1" sheetId="1" r:id="rId9"/>
    <sheet name="Aktivita_2" sheetId="2" r:id="rId10"/>
    <sheet name="Aktivita_3" sheetId="3" r:id="rId11"/>
    <sheet name="Aktivita_4" sheetId="4" r:id="rId12"/>
    <sheet name="Aktivita_5" sheetId="5" r:id="rId13"/>
    <sheet name="Aktivita_6" sheetId="6" r:id="rId14"/>
    <sheet name="Aktivita_7" sheetId="7" r:id="rId15"/>
    <sheet name="Aktivita_8" sheetId="8" r:id="rId16"/>
    <sheet name="Aktivita_9" sheetId="9" r:id="rId17"/>
    <sheet name="Hárok1" sheetId="18" r:id="rId18"/>
    <sheet name="Hárok2" sheetId="19" r:id="rId19"/>
  </sheets>
  <calcPr calcId="145621"/>
  <webPublishing codePage="1252"/>
</workbook>
</file>

<file path=xl/calcChain.xml><?xml version="1.0" encoding="utf-8"?>
<calcChain xmlns="http://schemas.openxmlformats.org/spreadsheetml/2006/main">
  <c r="B16" i="17" l="1"/>
  <c r="B17" i="17"/>
  <c r="S49" i="16" l="1"/>
  <c r="V49" i="16"/>
  <c r="AC49" i="16" l="1"/>
  <c r="AB49" i="16"/>
  <c r="AA49" i="16" l="1"/>
  <c r="Z49" i="16" l="1"/>
  <c r="R49" i="16" l="1"/>
  <c r="O49" i="16"/>
  <c r="T49" i="16" l="1"/>
  <c r="Q49" i="16"/>
  <c r="P49" i="16"/>
  <c r="U49" i="16"/>
  <c r="F34" i="14" l="1"/>
  <c r="E34" i="14"/>
  <c r="D34" i="14"/>
  <c r="C34" i="14"/>
  <c r="Y49" i="16" l="1"/>
  <c r="X49" i="16"/>
  <c r="W49" i="16"/>
  <c r="A18" i="14" l="1"/>
  <c r="A19" i="14"/>
  <c r="A32" i="14"/>
  <c r="A33" i="14"/>
  <c r="A31" i="14"/>
  <c r="B26" i="17" l="1"/>
  <c r="B25" i="17"/>
  <c r="B24" i="17"/>
  <c r="B23" i="17"/>
  <c r="B22" i="17"/>
  <c r="B21" i="17"/>
  <c r="B20" i="17"/>
  <c r="B19" i="17"/>
  <c r="B18" i="17"/>
  <c r="B1" i="15"/>
  <c r="A7" i="14"/>
  <c r="A8" i="14"/>
  <c r="A9" i="14"/>
  <c r="A10" i="14"/>
  <c r="A11" i="14"/>
  <c r="A12" i="14"/>
  <c r="A13" i="14"/>
  <c r="A14" i="14"/>
  <c r="A15" i="14"/>
  <c r="A16" i="14"/>
  <c r="A17" i="14"/>
  <c r="A20" i="14"/>
  <c r="A21" i="14"/>
  <c r="A22" i="14"/>
  <c r="A23" i="14"/>
  <c r="A24" i="14"/>
  <c r="A25" i="14"/>
  <c r="A26" i="14"/>
  <c r="A27" i="14"/>
  <c r="A28" i="14"/>
  <c r="A29" i="14"/>
  <c r="A30" i="14"/>
  <c r="A6" i="14"/>
  <c r="B15" i="17"/>
  <c r="B14" i="17"/>
  <c r="C1" i="13"/>
  <c r="N49" i="16"/>
  <c r="B13" i="17"/>
  <c r="B12" i="17"/>
  <c r="B11" i="17"/>
  <c r="B10" i="17"/>
  <c r="B9" i="17"/>
  <c r="D4" i="12"/>
  <c r="B2" i="12"/>
  <c r="B2" i="11"/>
  <c r="G9" i="11" s="1"/>
  <c r="B8" i="17"/>
  <c r="B7" i="17"/>
  <c r="B6" i="17"/>
  <c r="B4" i="17"/>
  <c r="B2" i="17"/>
  <c r="B3" i="17"/>
  <c r="B1" i="17"/>
  <c r="J49" i="16"/>
  <c r="K49" i="16"/>
  <c r="H49" i="16"/>
  <c r="C49" i="16"/>
  <c r="D9" i="13" l="1"/>
  <c r="C9" i="13"/>
  <c r="D8" i="13"/>
  <c r="B8" i="13"/>
  <c r="C8" i="13"/>
  <c r="C7" i="13"/>
  <c r="D7" i="13"/>
  <c r="B7" i="13"/>
  <c r="E12" i="15"/>
  <c r="D11" i="15"/>
  <c r="F11" i="15"/>
  <c r="E10" i="15"/>
  <c r="F12" i="15"/>
  <c r="E11" i="15"/>
  <c r="D10" i="15"/>
  <c r="D12" i="15"/>
  <c r="F10" i="15"/>
  <c r="D9" i="15"/>
  <c r="D7" i="15"/>
  <c r="D5" i="15"/>
  <c r="D8" i="15"/>
  <c r="D6" i="15"/>
  <c r="D4" i="15"/>
  <c r="G7" i="11"/>
  <c r="G5" i="11"/>
  <c r="B5" i="17" s="1"/>
  <c r="D8" i="11"/>
  <c r="C8" i="11"/>
  <c r="B9" i="11"/>
  <c r="B8" i="11"/>
  <c r="B12" i="11"/>
  <c r="C6" i="13"/>
  <c r="B6" i="11"/>
  <c r="F4" i="15"/>
  <c r="F5" i="15"/>
  <c r="F6" i="15"/>
  <c r="F8" i="15"/>
  <c r="E8" i="15"/>
  <c r="B6" i="13"/>
  <c r="D6" i="13"/>
  <c r="E4" i="15"/>
  <c r="E5" i="15"/>
  <c r="E6" i="15"/>
  <c r="F7" i="15"/>
  <c r="F9" i="15"/>
  <c r="E7" i="15"/>
  <c r="E9" i="15"/>
  <c r="D12" i="11"/>
  <c r="B15" i="11"/>
  <c r="C15" i="11"/>
  <c r="D15" i="11"/>
  <c r="C12" i="11"/>
  <c r="F9" i="13" l="1"/>
  <c r="F6" i="13"/>
  <c r="F8" i="13"/>
  <c r="F7" i="13"/>
  <c r="E8" i="13"/>
  <c r="E7" i="13"/>
  <c r="E8" i="11"/>
  <c r="F8" i="11" s="1"/>
  <c r="B7" i="11"/>
  <c r="E6" i="13"/>
  <c r="B5" i="11"/>
  <c r="E12" i="11"/>
  <c r="F12" i="11" s="1"/>
  <c r="E15" i="11"/>
  <c r="F15" i="11" s="1"/>
  <c r="E49" i="16" l="1"/>
  <c r="D49" i="16"/>
  <c r="B49" i="16"/>
  <c r="D34" i="10"/>
  <c r="D6" i="11" l="1"/>
  <c r="E6" i="11" s="1"/>
  <c r="C6" i="11"/>
  <c r="C9" i="11"/>
  <c r="L42" i="10"/>
  <c r="K42" i="10"/>
  <c r="J42" i="10"/>
  <c r="L41" i="10"/>
  <c r="K41" i="10"/>
  <c r="J41" i="10"/>
  <c r="L40" i="10"/>
  <c r="K40" i="10"/>
  <c r="J40" i="10"/>
  <c r="J39" i="10"/>
  <c r="E38" i="10"/>
  <c r="D39" i="10"/>
  <c r="L38" i="10"/>
  <c r="K38" i="10"/>
  <c r="J38" i="10"/>
  <c r="I38" i="10"/>
  <c r="H38" i="10"/>
  <c r="G38" i="10"/>
  <c r="F38" i="10"/>
  <c r="D38" i="10"/>
  <c r="K37" i="10"/>
  <c r="J37" i="10"/>
  <c r="I37" i="10"/>
  <c r="H37" i="10"/>
  <c r="G37" i="10"/>
  <c r="F37" i="10"/>
  <c r="E37" i="10"/>
  <c r="D37" i="10"/>
  <c r="D36" i="10"/>
  <c r="D35" i="10"/>
  <c r="L34" i="10"/>
  <c r="K34" i="10"/>
  <c r="J34" i="10"/>
  <c r="I34" i="10"/>
  <c r="H34" i="10"/>
  <c r="G34" i="10"/>
  <c r="F34" i="10"/>
  <c r="E34" i="10"/>
  <c r="AS152" i="9"/>
  <c r="AQ152" i="9"/>
  <c r="AT152" i="9" s="1"/>
  <c r="AP152" i="9"/>
  <c r="AO152" i="9"/>
  <c r="AR152" i="9" s="1"/>
  <c r="AS151" i="9"/>
  <c r="AQ151" i="9"/>
  <c r="AT151" i="9" s="1"/>
  <c r="AP151" i="9"/>
  <c r="AO151" i="9"/>
  <c r="AR151" i="9" s="1"/>
  <c r="AS150" i="9"/>
  <c r="AQ150" i="9"/>
  <c r="AT150" i="9" s="1"/>
  <c r="AP150" i="9"/>
  <c r="AO150" i="9"/>
  <c r="AR150" i="9" s="1"/>
  <c r="AS149" i="9"/>
  <c r="AQ149" i="9"/>
  <c r="AT149" i="9" s="1"/>
  <c r="AP149" i="9"/>
  <c r="AO149" i="9"/>
  <c r="AR149" i="9" s="1"/>
  <c r="AS148" i="9"/>
  <c r="AQ148" i="9"/>
  <c r="AT148" i="9" s="1"/>
  <c r="AP148" i="9"/>
  <c r="AO148" i="9"/>
  <c r="AR148" i="9" s="1"/>
  <c r="AS147" i="9"/>
  <c r="AQ147" i="9"/>
  <c r="AT147" i="9" s="1"/>
  <c r="AP147" i="9"/>
  <c r="AO147" i="9"/>
  <c r="AR147" i="9" s="1"/>
  <c r="AS146" i="9"/>
  <c r="AQ146" i="9"/>
  <c r="AT146" i="9" s="1"/>
  <c r="AP146" i="9"/>
  <c r="AO146" i="9"/>
  <c r="AR146" i="9" s="1"/>
  <c r="AS145" i="9"/>
  <c r="AQ145" i="9"/>
  <c r="AT145" i="9" s="1"/>
  <c r="AP145" i="9"/>
  <c r="AO145" i="9"/>
  <c r="AR145" i="9" s="1"/>
  <c r="AS144" i="9"/>
  <c r="AQ144" i="9"/>
  <c r="AT144" i="9" s="1"/>
  <c r="AP144" i="9"/>
  <c r="AO144" i="9"/>
  <c r="AR144" i="9" s="1"/>
  <c r="AS143" i="9"/>
  <c r="AQ143" i="9"/>
  <c r="AT143" i="9" s="1"/>
  <c r="AP143" i="9"/>
  <c r="AO143" i="9"/>
  <c r="AR143" i="9" s="1"/>
  <c r="AS142" i="9"/>
  <c r="AQ142" i="9"/>
  <c r="AT142" i="9" s="1"/>
  <c r="AP142" i="9"/>
  <c r="AO142" i="9"/>
  <c r="AR142" i="9" s="1"/>
  <c r="AS141" i="9"/>
  <c r="AQ141" i="9"/>
  <c r="AT141" i="9" s="1"/>
  <c r="AP141" i="9"/>
  <c r="AO141" i="9"/>
  <c r="AR141" i="9" s="1"/>
  <c r="AS140" i="9"/>
  <c r="AQ140" i="9"/>
  <c r="AT140" i="9" s="1"/>
  <c r="AP140" i="9"/>
  <c r="AO140" i="9"/>
  <c r="AR140" i="9" s="1"/>
  <c r="AS139" i="9"/>
  <c r="AQ139" i="9"/>
  <c r="AT139" i="9" s="1"/>
  <c r="AP139" i="9"/>
  <c r="AO139" i="9"/>
  <c r="AR139" i="9" s="1"/>
  <c r="AS138" i="9"/>
  <c r="AQ138" i="9"/>
  <c r="AT138" i="9" s="1"/>
  <c r="AP138" i="9"/>
  <c r="AO138" i="9"/>
  <c r="AR138" i="9" s="1"/>
  <c r="AS137" i="9"/>
  <c r="AQ137" i="9"/>
  <c r="AT137" i="9" s="1"/>
  <c r="AP137" i="9"/>
  <c r="AO137" i="9"/>
  <c r="AR137" i="9" s="1"/>
  <c r="AS136" i="9"/>
  <c r="AQ136" i="9"/>
  <c r="AT136" i="9" s="1"/>
  <c r="AP136" i="9"/>
  <c r="AO136" i="9"/>
  <c r="AR136" i="9" s="1"/>
  <c r="AS135" i="9"/>
  <c r="AQ135" i="9"/>
  <c r="AT135" i="9" s="1"/>
  <c r="AP135" i="9"/>
  <c r="AO135" i="9"/>
  <c r="AR135" i="9" s="1"/>
  <c r="AS134" i="9"/>
  <c r="AQ134" i="9"/>
  <c r="AT134" i="9" s="1"/>
  <c r="AP134" i="9"/>
  <c r="AO134" i="9"/>
  <c r="AR134" i="9" s="1"/>
  <c r="AS133" i="9"/>
  <c r="AQ133" i="9"/>
  <c r="AT133" i="9" s="1"/>
  <c r="AP133" i="9"/>
  <c r="AO133" i="9"/>
  <c r="AR133" i="9" s="1"/>
  <c r="AS132" i="9"/>
  <c r="AQ132" i="9"/>
  <c r="AT132" i="9" s="1"/>
  <c r="AP132" i="9"/>
  <c r="AO132" i="9"/>
  <c r="AR132" i="9" s="1"/>
  <c r="AS131" i="9"/>
  <c r="AQ131" i="9"/>
  <c r="AT131" i="9" s="1"/>
  <c r="AP131" i="9"/>
  <c r="AO131" i="9"/>
  <c r="AR131" i="9" s="1"/>
  <c r="AS130" i="9"/>
  <c r="AQ130" i="9"/>
  <c r="AT130" i="9" s="1"/>
  <c r="AP130" i="9"/>
  <c r="AO130" i="9"/>
  <c r="AR130" i="9" s="1"/>
  <c r="AS129" i="9"/>
  <c r="AQ129" i="9"/>
  <c r="AT129" i="9" s="1"/>
  <c r="AP129" i="9"/>
  <c r="AO129" i="9"/>
  <c r="AR129" i="9" s="1"/>
  <c r="AS128" i="9"/>
  <c r="AQ128" i="9"/>
  <c r="AT128" i="9" s="1"/>
  <c r="AP128" i="9"/>
  <c r="AO128" i="9"/>
  <c r="AR128" i="9" s="1"/>
  <c r="AS127" i="9"/>
  <c r="AQ127" i="9"/>
  <c r="AT127" i="9" s="1"/>
  <c r="AP127" i="9"/>
  <c r="AO127" i="9"/>
  <c r="AR127" i="9" s="1"/>
  <c r="AS126" i="9"/>
  <c r="AQ126" i="9"/>
  <c r="AT126" i="9" s="1"/>
  <c r="AP126" i="9"/>
  <c r="AO126" i="9"/>
  <c r="AR126" i="9" s="1"/>
  <c r="AS125" i="9"/>
  <c r="AQ125" i="9"/>
  <c r="AT125" i="9" s="1"/>
  <c r="AP125" i="9"/>
  <c r="AO125" i="9"/>
  <c r="AR125" i="9" s="1"/>
  <c r="AS124" i="9"/>
  <c r="AQ124" i="9"/>
  <c r="AT124" i="9" s="1"/>
  <c r="AP124" i="9"/>
  <c r="AO124" i="9"/>
  <c r="AR124" i="9" s="1"/>
  <c r="AS123" i="9"/>
  <c r="AQ123" i="9"/>
  <c r="AT123" i="9" s="1"/>
  <c r="AP123" i="9"/>
  <c r="AO123" i="9"/>
  <c r="AR123" i="9" s="1"/>
  <c r="AS122" i="9"/>
  <c r="AQ122" i="9"/>
  <c r="AT122" i="9" s="1"/>
  <c r="AP122" i="9"/>
  <c r="AO122" i="9"/>
  <c r="AR122" i="9" s="1"/>
  <c r="AS121" i="9"/>
  <c r="AQ121" i="9"/>
  <c r="AT121" i="9" s="1"/>
  <c r="AP121" i="9"/>
  <c r="AO121" i="9"/>
  <c r="AR121" i="9" s="1"/>
  <c r="AS120" i="9"/>
  <c r="AQ120" i="9"/>
  <c r="AT120" i="9" s="1"/>
  <c r="AP120" i="9"/>
  <c r="AO120" i="9"/>
  <c r="AR120" i="9" s="1"/>
  <c r="AS119" i="9"/>
  <c r="AQ119" i="9"/>
  <c r="AT119" i="9" s="1"/>
  <c r="AP119" i="9"/>
  <c r="AO119" i="9"/>
  <c r="AR119" i="9" s="1"/>
  <c r="AS118" i="9"/>
  <c r="AQ118" i="9"/>
  <c r="AT118" i="9" s="1"/>
  <c r="AP118" i="9"/>
  <c r="AO118" i="9"/>
  <c r="AR118" i="9" s="1"/>
  <c r="AS117" i="9"/>
  <c r="AQ117" i="9"/>
  <c r="AT117" i="9" s="1"/>
  <c r="AP117" i="9"/>
  <c r="AO117" i="9"/>
  <c r="AR117" i="9" s="1"/>
  <c r="AS116" i="9"/>
  <c r="AQ116" i="9"/>
  <c r="AT116" i="9" s="1"/>
  <c r="AP116" i="9"/>
  <c r="AO116" i="9"/>
  <c r="AR116" i="9" s="1"/>
  <c r="AS115" i="9"/>
  <c r="AQ115" i="9"/>
  <c r="AT115" i="9" s="1"/>
  <c r="AP115" i="9"/>
  <c r="AO115" i="9"/>
  <c r="AR115" i="9" s="1"/>
  <c r="AS114" i="9"/>
  <c r="AQ114" i="9"/>
  <c r="AT114" i="9" s="1"/>
  <c r="AP114" i="9"/>
  <c r="AO114" i="9"/>
  <c r="AR114" i="9" s="1"/>
  <c r="AS113" i="9"/>
  <c r="AQ113" i="9"/>
  <c r="AT113" i="9" s="1"/>
  <c r="AP113" i="9"/>
  <c r="AO113" i="9"/>
  <c r="AR113" i="9" s="1"/>
  <c r="AS112" i="9"/>
  <c r="AQ112" i="9"/>
  <c r="AT112" i="9" s="1"/>
  <c r="AP112" i="9"/>
  <c r="AO112" i="9"/>
  <c r="AR112" i="9" s="1"/>
  <c r="AS111" i="9"/>
  <c r="AQ111" i="9"/>
  <c r="AT111" i="9" s="1"/>
  <c r="AP111" i="9"/>
  <c r="AO111" i="9"/>
  <c r="AR111" i="9" s="1"/>
  <c r="AS110" i="9"/>
  <c r="AQ110" i="9"/>
  <c r="AT110" i="9" s="1"/>
  <c r="AP110" i="9"/>
  <c r="AO110" i="9"/>
  <c r="AR110" i="9" s="1"/>
  <c r="AS109" i="9"/>
  <c r="AQ109" i="9"/>
  <c r="AT109" i="9" s="1"/>
  <c r="AP109" i="9"/>
  <c r="AO109" i="9"/>
  <c r="AR109" i="9" s="1"/>
  <c r="AS108" i="9"/>
  <c r="AQ108" i="9"/>
  <c r="AT108" i="9" s="1"/>
  <c r="AP108" i="9"/>
  <c r="AO108" i="9"/>
  <c r="AR108" i="9" s="1"/>
  <c r="AS107" i="9"/>
  <c r="AQ107" i="9"/>
  <c r="AT107" i="9" s="1"/>
  <c r="AP107" i="9"/>
  <c r="AO107" i="9"/>
  <c r="AR107" i="9" s="1"/>
  <c r="AS104" i="9"/>
  <c r="AQ104" i="9"/>
  <c r="AT104" i="9" s="1"/>
  <c r="AP104" i="9"/>
  <c r="AO104" i="9"/>
  <c r="AR104" i="9" s="1"/>
  <c r="AS103" i="9"/>
  <c r="AQ103" i="9"/>
  <c r="AT103" i="9" s="1"/>
  <c r="AP103" i="9"/>
  <c r="AO103" i="9"/>
  <c r="AR103" i="9" s="1"/>
  <c r="AS102" i="9"/>
  <c r="AQ102" i="9"/>
  <c r="AT102" i="9" s="1"/>
  <c r="AP102" i="9"/>
  <c r="AO102" i="9"/>
  <c r="AR102" i="9" s="1"/>
  <c r="AS101" i="9"/>
  <c r="AQ101" i="9"/>
  <c r="AT101" i="9" s="1"/>
  <c r="AP101" i="9"/>
  <c r="AO101" i="9"/>
  <c r="AR101" i="9" s="1"/>
  <c r="AS100" i="9"/>
  <c r="AQ100" i="9"/>
  <c r="AT100" i="9" s="1"/>
  <c r="AP100" i="9"/>
  <c r="AO100" i="9"/>
  <c r="AR100" i="9" s="1"/>
  <c r="AS99" i="9"/>
  <c r="AQ99" i="9"/>
  <c r="AT99" i="9" s="1"/>
  <c r="AP99" i="9"/>
  <c r="AO99" i="9"/>
  <c r="AR99" i="9" s="1"/>
  <c r="AS98" i="9"/>
  <c r="AQ98" i="9"/>
  <c r="AT98" i="9" s="1"/>
  <c r="AP98" i="9"/>
  <c r="AO98" i="9"/>
  <c r="AR98" i="9" s="1"/>
  <c r="AS97" i="9"/>
  <c r="AQ97" i="9"/>
  <c r="AT97" i="9" s="1"/>
  <c r="AP97" i="9"/>
  <c r="AO97" i="9"/>
  <c r="AR97" i="9" s="1"/>
  <c r="AS96" i="9"/>
  <c r="AQ96" i="9"/>
  <c r="AT96" i="9" s="1"/>
  <c r="AP96" i="9"/>
  <c r="AO96" i="9"/>
  <c r="AR96" i="9" s="1"/>
  <c r="AS95" i="9"/>
  <c r="AQ95" i="9"/>
  <c r="AT95" i="9" s="1"/>
  <c r="AP95" i="9"/>
  <c r="AO95" i="9"/>
  <c r="AR95" i="9" s="1"/>
  <c r="AS94" i="9"/>
  <c r="AQ94" i="9"/>
  <c r="AT94" i="9" s="1"/>
  <c r="AP94" i="9"/>
  <c r="AO94" i="9"/>
  <c r="AR94" i="9" s="1"/>
  <c r="AS93" i="9"/>
  <c r="AQ93" i="9"/>
  <c r="AT93" i="9" s="1"/>
  <c r="AP93" i="9"/>
  <c r="AO93" i="9"/>
  <c r="AR93" i="9" s="1"/>
  <c r="AS92" i="9"/>
  <c r="AQ92" i="9"/>
  <c r="AT92" i="9" s="1"/>
  <c r="AP92" i="9"/>
  <c r="AO92" i="9"/>
  <c r="AR92" i="9" s="1"/>
  <c r="AS91" i="9"/>
  <c r="AQ91" i="9"/>
  <c r="AT91" i="9" s="1"/>
  <c r="AP91" i="9"/>
  <c r="AO91" i="9"/>
  <c r="AR91" i="9" s="1"/>
  <c r="AS90" i="9"/>
  <c r="AQ90" i="9"/>
  <c r="AT90" i="9" s="1"/>
  <c r="AP90" i="9"/>
  <c r="AO90" i="9"/>
  <c r="AR90" i="9" s="1"/>
  <c r="AS89" i="9"/>
  <c r="AQ89" i="9"/>
  <c r="AT89" i="9" s="1"/>
  <c r="AP89" i="9"/>
  <c r="AO89" i="9"/>
  <c r="AR89" i="9" s="1"/>
  <c r="AS88" i="9"/>
  <c r="AQ88" i="9"/>
  <c r="AT88" i="9" s="1"/>
  <c r="AP88" i="9"/>
  <c r="AO88" i="9"/>
  <c r="AR88" i="9" s="1"/>
  <c r="AS87" i="9"/>
  <c r="AQ87" i="9"/>
  <c r="AT87" i="9" s="1"/>
  <c r="AP87" i="9"/>
  <c r="AO87" i="9"/>
  <c r="AR87" i="9" s="1"/>
  <c r="AS86" i="9"/>
  <c r="AQ86" i="9"/>
  <c r="AT86" i="9" s="1"/>
  <c r="AP86" i="9"/>
  <c r="AO86" i="9"/>
  <c r="AR86" i="9" s="1"/>
  <c r="AS85" i="9"/>
  <c r="AQ85" i="9"/>
  <c r="AT85" i="9" s="1"/>
  <c r="AP85" i="9"/>
  <c r="AO85" i="9"/>
  <c r="AR85" i="9" s="1"/>
  <c r="AS84" i="9"/>
  <c r="AQ84" i="9"/>
  <c r="AT84" i="9" s="1"/>
  <c r="AP84" i="9"/>
  <c r="AO84" i="9"/>
  <c r="AR84" i="9" s="1"/>
  <c r="AS83" i="9"/>
  <c r="AQ83" i="9"/>
  <c r="AT83" i="9" s="1"/>
  <c r="AP83" i="9"/>
  <c r="AO83" i="9"/>
  <c r="AR83" i="9" s="1"/>
  <c r="AS82" i="9"/>
  <c r="AQ82" i="9"/>
  <c r="AT82" i="9" s="1"/>
  <c r="AP82" i="9"/>
  <c r="AO82" i="9"/>
  <c r="AR82" i="9" s="1"/>
  <c r="AS81" i="9"/>
  <c r="AQ81" i="9"/>
  <c r="AT81" i="9" s="1"/>
  <c r="AP81" i="9"/>
  <c r="AO81" i="9"/>
  <c r="AR81" i="9" s="1"/>
  <c r="AS80" i="9"/>
  <c r="AQ80" i="9"/>
  <c r="AT80" i="9" s="1"/>
  <c r="AP80" i="9"/>
  <c r="AO80" i="9"/>
  <c r="AR80" i="9" s="1"/>
  <c r="AS79" i="9"/>
  <c r="AQ79" i="9"/>
  <c r="AT79" i="9" s="1"/>
  <c r="AP79" i="9"/>
  <c r="AO79" i="9"/>
  <c r="AR79" i="9" s="1"/>
  <c r="AS78" i="9"/>
  <c r="AQ78" i="9"/>
  <c r="AT78" i="9" s="1"/>
  <c r="AP78" i="9"/>
  <c r="AO78" i="9"/>
  <c r="AR78" i="9" s="1"/>
  <c r="AS77" i="9"/>
  <c r="AQ77" i="9"/>
  <c r="AT77" i="9" s="1"/>
  <c r="AP77" i="9"/>
  <c r="AO77" i="9"/>
  <c r="AR77" i="9" s="1"/>
  <c r="AS76" i="9"/>
  <c r="AQ76" i="9"/>
  <c r="AT76" i="9" s="1"/>
  <c r="AP76" i="9"/>
  <c r="AO76" i="9"/>
  <c r="AR76" i="9" s="1"/>
  <c r="AS75" i="9"/>
  <c r="AQ75" i="9"/>
  <c r="AT75" i="9" s="1"/>
  <c r="AP75" i="9"/>
  <c r="AO75" i="9"/>
  <c r="AR75" i="9" s="1"/>
  <c r="AS74" i="9"/>
  <c r="AQ74" i="9"/>
  <c r="AT74" i="9" s="1"/>
  <c r="AP74" i="9"/>
  <c r="AO74" i="9"/>
  <c r="AR74" i="9" s="1"/>
  <c r="AS73" i="9"/>
  <c r="AQ73" i="9"/>
  <c r="AT73" i="9" s="1"/>
  <c r="AP73" i="9"/>
  <c r="AO73" i="9"/>
  <c r="AR73" i="9" s="1"/>
  <c r="AS72" i="9"/>
  <c r="AQ72" i="9"/>
  <c r="AT72" i="9" s="1"/>
  <c r="AP72" i="9"/>
  <c r="AO72" i="9"/>
  <c r="AR72" i="9" s="1"/>
  <c r="AS71" i="9"/>
  <c r="AQ71" i="9"/>
  <c r="AT71" i="9" s="1"/>
  <c r="AP71" i="9"/>
  <c r="AO71" i="9"/>
  <c r="AR71" i="9" s="1"/>
  <c r="AS70" i="9"/>
  <c r="AQ70" i="9"/>
  <c r="AT70" i="9" s="1"/>
  <c r="AP70" i="9"/>
  <c r="AO70" i="9"/>
  <c r="AR70" i="9" s="1"/>
  <c r="AS69" i="9"/>
  <c r="AQ69" i="9"/>
  <c r="AT69" i="9" s="1"/>
  <c r="AP69" i="9"/>
  <c r="AO69" i="9"/>
  <c r="AR69" i="9" s="1"/>
  <c r="AS68" i="9"/>
  <c r="AQ68" i="9"/>
  <c r="AT68" i="9" s="1"/>
  <c r="AP68" i="9"/>
  <c r="AO68" i="9"/>
  <c r="AR68" i="9" s="1"/>
  <c r="AS67" i="9"/>
  <c r="AQ67" i="9"/>
  <c r="AT67" i="9" s="1"/>
  <c r="AP67" i="9"/>
  <c r="AO67" i="9"/>
  <c r="AR67" i="9" s="1"/>
  <c r="AS66" i="9"/>
  <c r="AQ66" i="9"/>
  <c r="AT66" i="9" s="1"/>
  <c r="AP66" i="9"/>
  <c r="AO66" i="9"/>
  <c r="AR66" i="9" s="1"/>
  <c r="AS65" i="9"/>
  <c r="AQ65" i="9"/>
  <c r="AT65" i="9" s="1"/>
  <c r="AP65" i="9"/>
  <c r="AO65" i="9"/>
  <c r="AR65" i="9" s="1"/>
  <c r="AS64" i="9"/>
  <c r="AQ64" i="9"/>
  <c r="AT64" i="9" s="1"/>
  <c r="AP64" i="9"/>
  <c r="AO64" i="9"/>
  <c r="AR64" i="9" s="1"/>
  <c r="AS63" i="9"/>
  <c r="AQ63" i="9"/>
  <c r="AT63" i="9" s="1"/>
  <c r="AP63" i="9"/>
  <c r="AO63" i="9"/>
  <c r="AR63" i="9" s="1"/>
  <c r="AS62" i="9"/>
  <c r="AQ62" i="9"/>
  <c r="AT62" i="9" s="1"/>
  <c r="AP62" i="9"/>
  <c r="AO62" i="9"/>
  <c r="AR62" i="9" s="1"/>
  <c r="AS61" i="9"/>
  <c r="AQ61" i="9"/>
  <c r="AT61" i="9" s="1"/>
  <c r="AP61" i="9"/>
  <c r="AO61" i="9"/>
  <c r="AR61" i="9" s="1"/>
  <c r="AS60" i="9"/>
  <c r="AQ60" i="9"/>
  <c r="AT60" i="9" s="1"/>
  <c r="AP60" i="9"/>
  <c r="AO60" i="9"/>
  <c r="AR60" i="9" s="1"/>
  <c r="AS59" i="9"/>
  <c r="AQ59" i="9"/>
  <c r="AT59" i="9" s="1"/>
  <c r="AP59" i="9"/>
  <c r="AO59" i="9"/>
  <c r="AR59" i="9" s="1"/>
  <c r="AT56" i="9"/>
  <c r="AQ56" i="9"/>
  <c r="AP56" i="9"/>
  <c r="AS56" i="9" s="1"/>
  <c r="AO56" i="9"/>
  <c r="AR56" i="9" s="1"/>
  <c r="AT55" i="9"/>
  <c r="AQ55" i="9"/>
  <c r="AP55" i="9"/>
  <c r="AS55" i="9" s="1"/>
  <c r="AO55" i="9"/>
  <c r="AR55" i="9" s="1"/>
  <c r="AT54" i="9"/>
  <c r="AQ54" i="9"/>
  <c r="AP54" i="9"/>
  <c r="AS54" i="9" s="1"/>
  <c r="AO54" i="9"/>
  <c r="AR54" i="9" s="1"/>
  <c r="AT53" i="9"/>
  <c r="AQ53" i="9"/>
  <c r="AP53" i="9"/>
  <c r="AS53" i="9" s="1"/>
  <c r="AO53" i="9"/>
  <c r="AR53" i="9" s="1"/>
  <c r="AT52" i="9"/>
  <c r="AQ52" i="9"/>
  <c r="AP52" i="9"/>
  <c r="AS52" i="9" s="1"/>
  <c r="AO52" i="9"/>
  <c r="AR52" i="9" s="1"/>
  <c r="AT51" i="9"/>
  <c r="AQ51" i="9"/>
  <c r="AP51" i="9"/>
  <c r="AS51" i="9" s="1"/>
  <c r="AO51" i="9"/>
  <c r="AR51" i="9" s="1"/>
  <c r="AT50" i="9"/>
  <c r="AQ50" i="9"/>
  <c r="AP50" i="9"/>
  <c r="AS50" i="9" s="1"/>
  <c r="AO50" i="9"/>
  <c r="AR50" i="9" s="1"/>
  <c r="AT49" i="9"/>
  <c r="AQ49" i="9"/>
  <c r="AP49" i="9"/>
  <c r="AS49" i="9" s="1"/>
  <c r="AO49" i="9"/>
  <c r="AR49" i="9" s="1"/>
  <c r="AT48" i="9"/>
  <c r="AQ48" i="9"/>
  <c r="AP48" i="9"/>
  <c r="AS48" i="9" s="1"/>
  <c r="AO48" i="9"/>
  <c r="AR48" i="9" s="1"/>
  <c r="AT47" i="9"/>
  <c r="AQ47" i="9"/>
  <c r="AP47" i="9"/>
  <c r="AS47" i="9" s="1"/>
  <c r="AO47" i="9"/>
  <c r="AR47" i="9" s="1"/>
  <c r="AT46" i="9"/>
  <c r="AQ46" i="9"/>
  <c r="AP46" i="9"/>
  <c r="AS46" i="9" s="1"/>
  <c r="AO46" i="9"/>
  <c r="AR46" i="9" s="1"/>
  <c r="AT45" i="9"/>
  <c r="AQ45" i="9"/>
  <c r="AP45" i="9"/>
  <c r="AS45" i="9" s="1"/>
  <c r="AO45" i="9"/>
  <c r="AR45" i="9" s="1"/>
  <c r="AT44" i="9"/>
  <c r="AQ44" i="9"/>
  <c r="AP44" i="9"/>
  <c r="AS44" i="9" s="1"/>
  <c r="AO44" i="9"/>
  <c r="AR44" i="9" s="1"/>
  <c r="AT43" i="9"/>
  <c r="AQ43" i="9"/>
  <c r="AP43" i="9"/>
  <c r="AS43" i="9" s="1"/>
  <c r="AO43" i="9"/>
  <c r="AR43" i="9" s="1"/>
  <c r="AT42" i="9"/>
  <c r="AQ42" i="9"/>
  <c r="AP42" i="9"/>
  <c r="AS42" i="9" s="1"/>
  <c r="AO42" i="9"/>
  <c r="AR42" i="9" s="1"/>
  <c r="AT41" i="9"/>
  <c r="AQ41" i="9"/>
  <c r="AP41" i="9"/>
  <c r="AS41" i="9" s="1"/>
  <c r="AO41" i="9"/>
  <c r="AR41" i="9" s="1"/>
  <c r="AT40" i="9"/>
  <c r="AQ40" i="9"/>
  <c r="AP40" i="9"/>
  <c r="AS40" i="9" s="1"/>
  <c r="AO40" i="9"/>
  <c r="AR40" i="9" s="1"/>
  <c r="AT39" i="9"/>
  <c r="AQ39" i="9"/>
  <c r="AP39" i="9"/>
  <c r="AS39" i="9" s="1"/>
  <c r="AO39" i="9"/>
  <c r="AR39" i="9" s="1"/>
  <c r="AT38" i="9"/>
  <c r="AQ38" i="9"/>
  <c r="AP38" i="9"/>
  <c r="AS38" i="9" s="1"/>
  <c r="AO38" i="9"/>
  <c r="AR38" i="9" s="1"/>
  <c r="AT37" i="9"/>
  <c r="AQ37" i="9"/>
  <c r="AP37" i="9"/>
  <c r="AS37" i="9" s="1"/>
  <c r="AO37" i="9"/>
  <c r="AR37" i="9" s="1"/>
  <c r="AT36" i="9"/>
  <c r="AQ36" i="9"/>
  <c r="AP36" i="9"/>
  <c r="AS36" i="9" s="1"/>
  <c r="AO36" i="9"/>
  <c r="AR36" i="9" s="1"/>
  <c r="AT35" i="9"/>
  <c r="AQ35" i="9"/>
  <c r="AP35" i="9"/>
  <c r="AS35" i="9" s="1"/>
  <c r="AO35" i="9"/>
  <c r="AR35" i="9" s="1"/>
  <c r="AT34" i="9"/>
  <c r="AQ34" i="9"/>
  <c r="AP34" i="9"/>
  <c r="AS34" i="9" s="1"/>
  <c r="AO34" i="9"/>
  <c r="AR34" i="9" s="1"/>
  <c r="AT33" i="9"/>
  <c r="AQ33" i="9"/>
  <c r="AP33" i="9"/>
  <c r="AS33" i="9" s="1"/>
  <c r="AO33" i="9"/>
  <c r="AR33" i="9" s="1"/>
  <c r="AT32" i="9"/>
  <c r="AQ32" i="9"/>
  <c r="AP32" i="9"/>
  <c r="AS32" i="9" s="1"/>
  <c r="AO32" i="9"/>
  <c r="AR32" i="9" s="1"/>
  <c r="AT31" i="9"/>
  <c r="AQ31" i="9"/>
  <c r="AP31" i="9"/>
  <c r="AS31" i="9" s="1"/>
  <c r="AO31" i="9"/>
  <c r="AR31" i="9" s="1"/>
  <c r="AT30" i="9"/>
  <c r="AQ30" i="9"/>
  <c r="AP30" i="9"/>
  <c r="AS30" i="9" s="1"/>
  <c r="AO30" i="9"/>
  <c r="AR30" i="9" s="1"/>
  <c r="AT29" i="9"/>
  <c r="AQ29" i="9"/>
  <c r="AP29" i="9"/>
  <c r="AS29" i="9" s="1"/>
  <c r="AO29" i="9"/>
  <c r="AR29" i="9" s="1"/>
  <c r="AT28" i="9"/>
  <c r="AQ28" i="9"/>
  <c r="AP28" i="9"/>
  <c r="AS28" i="9" s="1"/>
  <c r="AO28" i="9"/>
  <c r="AR28" i="9" s="1"/>
  <c r="AT27" i="9"/>
  <c r="AQ27" i="9"/>
  <c r="AP27" i="9"/>
  <c r="AS27" i="9" s="1"/>
  <c r="AO27" i="9"/>
  <c r="AR27" i="9" s="1"/>
  <c r="AT26" i="9"/>
  <c r="AQ26" i="9"/>
  <c r="AP26" i="9"/>
  <c r="AS26" i="9" s="1"/>
  <c r="AO26" i="9"/>
  <c r="AR26" i="9" s="1"/>
  <c r="AT25" i="9"/>
  <c r="AQ25" i="9"/>
  <c r="AP25" i="9"/>
  <c r="AS25" i="9" s="1"/>
  <c r="AO25" i="9"/>
  <c r="AR25" i="9" s="1"/>
  <c r="AT24" i="9"/>
  <c r="AQ24" i="9"/>
  <c r="AP24" i="9"/>
  <c r="AS24" i="9" s="1"/>
  <c r="AO24" i="9"/>
  <c r="AR24" i="9" s="1"/>
  <c r="AT23" i="9"/>
  <c r="AQ23" i="9"/>
  <c r="AP23" i="9"/>
  <c r="AS23" i="9" s="1"/>
  <c r="AO23" i="9"/>
  <c r="AR23" i="9" s="1"/>
  <c r="AT22" i="9"/>
  <c r="AQ22" i="9"/>
  <c r="AP22" i="9"/>
  <c r="AS22" i="9" s="1"/>
  <c r="AO22" i="9"/>
  <c r="AR22" i="9" s="1"/>
  <c r="AT21" i="9"/>
  <c r="AQ21" i="9"/>
  <c r="AP21" i="9"/>
  <c r="AS21" i="9" s="1"/>
  <c r="AO21" i="9"/>
  <c r="AR21" i="9" s="1"/>
  <c r="AT20" i="9"/>
  <c r="AQ20" i="9"/>
  <c r="AP20" i="9"/>
  <c r="AS20" i="9" s="1"/>
  <c r="AO20" i="9"/>
  <c r="AR20" i="9" s="1"/>
  <c r="AT19" i="9"/>
  <c r="AQ19" i="9"/>
  <c r="AP19" i="9"/>
  <c r="AS19" i="9" s="1"/>
  <c r="AO19" i="9"/>
  <c r="AR19" i="9" s="1"/>
  <c r="AT18" i="9"/>
  <c r="AQ18" i="9"/>
  <c r="AP18" i="9"/>
  <c r="AS18" i="9" s="1"/>
  <c r="AO18" i="9"/>
  <c r="AR18" i="9" s="1"/>
  <c r="AT17" i="9"/>
  <c r="AQ17" i="9"/>
  <c r="AP17" i="9"/>
  <c r="AS17" i="9" s="1"/>
  <c r="AO17" i="9"/>
  <c r="AR17" i="9" s="1"/>
  <c r="AT16" i="9"/>
  <c r="AQ16" i="9"/>
  <c r="AP16" i="9"/>
  <c r="AS16" i="9" s="1"/>
  <c r="AO16" i="9"/>
  <c r="AR16" i="9" s="1"/>
  <c r="AT15" i="9"/>
  <c r="AQ15" i="9"/>
  <c r="AP15" i="9"/>
  <c r="AS15" i="9" s="1"/>
  <c r="AO15" i="9"/>
  <c r="AR15" i="9" s="1"/>
  <c r="AT14" i="9"/>
  <c r="AQ14" i="9"/>
  <c r="AP14" i="9"/>
  <c r="AS14" i="9" s="1"/>
  <c r="AO14" i="9"/>
  <c r="AR14" i="9" s="1"/>
  <c r="AT13" i="9"/>
  <c r="AQ13" i="9"/>
  <c r="AP13" i="9"/>
  <c r="AS13" i="9" s="1"/>
  <c r="AO13" i="9"/>
  <c r="AR13" i="9" s="1"/>
  <c r="AT12" i="9"/>
  <c r="AQ12" i="9"/>
  <c r="AP12" i="9"/>
  <c r="AS12" i="9" s="1"/>
  <c r="AO12" i="9"/>
  <c r="AR12" i="9" s="1"/>
  <c r="AT11" i="9"/>
  <c r="AQ11" i="9"/>
  <c r="AP11" i="9"/>
  <c r="AS11" i="9" s="1"/>
  <c r="AO11" i="9"/>
  <c r="AR11" i="9" s="1"/>
  <c r="AS152" i="8"/>
  <c r="AQ152" i="8"/>
  <c r="AT152" i="8" s="1"/>
  <c r="AP152" i="8"/>
  <c r="AO152" i="8"/>
  <c r="AR152" i="8" s="1"/>
  <c r="AS151" i="8"/>
  <c r="AQ151" i="8"/>
  <c r="AT151" i="8" s="1"/>
  <c r="AP151" i="8"/>
  <c r="AO151" i="8"/>
  <c r="AR151" i="8" s="1"/>
  <c r="AS150" i="8"/>
  <c r="AQ150" i="8"/>
  <c r="AT150" i="8" s="1"/>
  <c r="AP150" i="8"/>
  <c r="AO150" i="8"/>
  <c r="AR150" i="8" s="1"/>
  <c r="AS149" i="8"/>
  <c r="AQ149" i="8"/>
  <c r="AT149" i="8" s="1"/>
  <c r="AP149" i="8"/>
  <c r="AO149" i="8"/>
  <c r="AR149" i="8" s="1"/>
  <c r="AS148" i="8"/>
  <c r="AQ148" i="8"/>
  <c r="AT148" i="8" s="1"/>
  <c r="AP148" i="8"/>
  <c r="AO148" i="8"/>
  <c r="AR148" i="8" s="1"/>
  <c r="AS147" i="8"/>
  <c r="AQ147" i="8"/>
  <c r="AT147" i="8" s="1"/>
  <c r="AP147" i="8"/>
  <c r="AO147" i="8"/>
  <c r="AR147" i="8" s="1"/>
  <c r="AS146" i="8"/>
  <c r="AQ146" i="8"/>
  <c r="AT146" i="8" s="1"/>
  <c r="AP146" i="8"/>
  <c r="AO146" i="8"/>
  <c r="AR146" i="8" s="1"/>
  <c r="AS145" i="8"/>
  <c r="AQ145" i="8"/>
  <c r="AT145" i="8" s="1"/>
  <c r="AP145" i="8"/>
  <c r="AO145" i="8"/>
  <c r="AR145" i="8" s="1"/>
  <c r="AS144" i="8"/>
  <c r="AQ144" i="8"/>
  <c r="AT144" i="8" s="1"/>
  <c r="AP144" i="8"/>
  <c r="AO144" i="8"/>
  <c r="AR144" i="8" s="1"/>
  <c r="AS143" i="8"/>
  <c r="AQ143" i="8"/>
  <c r="AT143" i="8" s="1"/>
  <c r="AP143" i="8"/>
  <c r="AO143" i="8"/>
  <c r="AR143" i="8" s="1"/>
  <c r="AS142" i="8"/>
  <c r="AQ142" i="8"/>
  <c r="AT142" i="8" s="1"/>
  <c r="AP142" i="8"/>
  <c r="AO142" i="8"/>
  <c r="AR142" i="8" s="1"/>
  <c r="AS141" i="8"/>
  <c r="AQ141" i="8"/>
  <c r="AT141" i="8" s="1"/>
  <c r="AP141" i="8"/>
  <c r="AO141" i="8"/>
  <c r="AR141" i="8" s="1"/>
  <c r="AS140" i="8"/>
  <c r="AQ140" i="8"/>
  <c r="AT140" i="8" s="1"/>
  <c r="AP140" i="8"/>
  <c r="AO140" i="8"/>
  <c r="AR140" i="8" s="1"/>
  <c r="AS139" i="8"/>
  <c r="AQ139" i="8"/>
  <c r="AT139" i="8" s="1"/>
  <c r="AP139" i="8"/>
  <c r="AO139" i="8"/>
  <c r="AR139" i="8" s="1"/>
  <c r="AS138" i="8"/>
  <c r="AQ138" i="8"/>
  <c r="AT138" i="8" s="1"/>
  <c r="AP138" i="8"/>
  <c r="AO138" i="8"/>
  <c r="AR138" i="8" s="1"/>
  <c r="AS137" i="8"/>
  <c r="AQ137" i="8"/>
  <c r="AT137" i="8" s="1"/>
  <c r="AP137" i="8"/>
  <c r="AO137" i="8"/>
  <c r="AR137" i="8" s="1"/>
  <c r="AS136" i="8"/>
  <c r="AQ136" i="8"/>
  <c r="AT136" i="8" s="1"/>
  <c r="AP136" i="8"/>
  <c r="AO136" i="8"/>
  <c r="AR136" i="8" s="1"/>
  <c r="AS135" i="8"/>
  <c r="AQ135" i="8"/>
  <c r="AT135" i="8" s="1"/>
  <c r="AP135" i="8"/>
  <c r="AO135" i="8"/>
  <c r="AR135" i="8" s="1"/>
  <c r="AS134" i="8"/>
  <c r="AQ134" i="8"/>
  <c r="AT134" i="8" s="1"/>
  <c r="AP134" i="8"/>
  <c r="AO134" i="8"/>
  <c r="AR134" i="8" s="1"/>
  <c r="AS133" i="8"/>
  <c r="AQ133" i="8"/>
  <c r="AT133" i="8" s="1"/>
  <c r="AP133" i="8"/>
  <c r="AO133" i="8"/>
  <c r="AR133" i="8" s="1"/>
  <c r="AS132" i="8"/>
  <c r="AQ132" i="8"/>
  <c r="AT132" i="8" s="1"/>
  <c r="AP132" i="8"/>
  <c r="AO132" i="8"/>
  <c r="AR132" i="8" s="1"/>
  <c r="AS131" i="8"/>
  <c r="AQ131" i="8"/>
  <c r="AT131" i="8" s="1"/>
  <c r="AP131" i="8"/>
  <c r="AO131" i="8"/>
  <c r="AR131" i="8" s="1"/>
  <c r="AS130" i="8"/>
  <c r="AQ130" i="8"/>
  <c r="AT130" i="8" s="1"/>
  <c r="AP130" i="8"/>
  <c r="AO130" i="8"/>
  <c r="AR130" i="8" s="1"/>
  <c r="AS129" i="8"/>
  <c r="AQ129" i="8"/>
  <c r="AT129" i="8" s="1"/>
  <c r="AP129" i="8"/>
  <c r="AO129" i="8"/>
  <c r="AR129" i="8" s="1"/>
  <c r="AS128" i="8"/>
  <c r="AQ128" i="8"/>
  <c r="AT128" i="8" s="1"/>
  <c r="AP128" i="8"/>
  <c r="AO128" i="8"/>
  <c r="AR128" i="8" s="1"/>
  <c r="AS127" i="8"/>
  <c r="AQ127" i="8"/>
  <c r="AT127" i="8" s="1"/>
  <c r="AP127" i="8"/>
  <c r="AO127" i="8"/>
  <c r="AR127" i="8" s="1"/>
  <c r="AS126" i="8"/>
  <c r="AQ126" i="8"/>
  <c r="AT126" i="8" s="1"/>
  <c r="AP126" i="8"/>
  <c r="AO126" i="8"/>
  <c r="AR126" i="8" s="1"/>
  <c r="AS125" i="8"/>
  <c r="AQ125" i="8"/>
  <c r="AT125" i="8" s="1"/>
  <c r="AP125" i="8"/>
  <c r="AO125" i="8"/>
  <c r="AR125" i="8" s="1"/>
  <c r="AS124" i="8"/>
  <c r="AQ124" i="8"/>
  <c r="AT124" i="8" s="1"/>
  <c r="AP124" i="8"/>
  <c r="AO124" i="8"/>
  <c r="AR124" i="8" s="1"/>
  <c r="AS123" i="8"/>
  <c r="AQ123" i="8"/>
  <c r="AT123" i="8" s="1"/>
  <c r="AP123" i="8"/>
  <c r="AO123" i="8"/>
  <c r="AR123" i="8" s="1"/>
  <c r="AS122" i="8"/>
  <c r="AQ122" i="8"/>
  <c r="AT122" i="8" s="1"/>
  <c r="AP122" i="8"/>
  <c r="AO122" i="8"/>
  <c r="AR122" i="8" s="1"/>
  <c r="AS121" i="8"/>
  <c r="AQ121" i="8"/>
  <c r="AT121" i="8" s="1"/>
  <c r="AP121" i="8"/>
  <c r="AO121" i="8"/>
  <c r="AR121" i="8" s="1"/>
  <c r="AS120" i="8"/>
  <c r="AQ120" i="8"/>
  <c r="AT120" i="8" s="1"/>
  <c r="AP120" i="8"/>
  <c r="AO120" i="8"/>
  <c r="AR120" i="8" s="1"/>
  <c r="AS119" i="8"/>
  <c r="AQ119" i="8"/>
  <c r="AT119" i="8" s="1"/>
  <c r="AP119" i="8"/>
  <c r="AO119" i="8"/>
  <c r="AR119" i="8" s="1"/>
  <c r="AS118" i="8"/>
  <c r="AQ118" i="8"/>
  <c r="AT118" i="8" s="1"/>
  <c r="AP118" i="8"/>
  <c r="AO118" i="8"/>
  <c r="AR118" i="8" s="1"/>
  <c r="AS117" i="8"/>
  <c r="AQ117" i="8"/>
  <c r="AT117" i="8" s="1"/>
  <c r="AP117" i="8"/>
  <c r="AO117" i="8"/>
  <c r="AR117" i="8" s="1"/>
  <c r="AS116" i="8"/>
  <c r="AQ116" i="8"/>
  <c r="AT116" i="8" s="1"/>
  <c r="AP116" i="8"/>
  <c r="AO116" i="8"/>
  <c r="AR116" i="8" s="1"/>
  <c r="AS115" i="8"/>
  <c r="AQ115" i="8"/>
  <c r="AT115" i="8" s="1"/>
  <c r="AP115" i="8"/>
  <c r="AO115" i="8"/>
  <c r="AR115" i="8" s="1"/>
  <c r="AS114" i="8"/>
  <c r="AQ114" i="8"/>
  <c r="AT114" i="8" s="1"/>
  <c r="AP114" i="8"/>
  <c r="AO114" i="8"/>
  <c r="AR114" i="8" s="1"/>
  <c r="AS113" i="8"/>
  <c r="AQ113" i="8"/>
  <c r="AT113" i="8" s="1"/>
  <c r="AP113" i="8"/>
  <c r="AO113" i="8"/>
  <c r="AR113" i="8" s="1"/>
  <c r="AS112" i="8"/>
  <c r="AQ112" i="8"/>
  <c r="AT112" i="8" s="1"/>
  <c r="AP112" i="8"/>
  <c r="AO112" i="8"/>
  <c r="AR112" i="8" s="1"/>
  <c r="AS111" i="8"/>
  <c r="AQ111" i="8"/>
  <c r="AT111" i="8" s="1"/>
  <c r="AP111" i="8"/>
  <c r="AO111" i="8"/>
  <c r="AR111" i="8" s="1"/>
  <c r="AS110" i="8"/>
  <c r="AQ110" i="8"/>
  <c r="AT110" i="8" s="1"/>
  <c r="AP110" i="8"/>
  <c r="AO110" i="8"/>
  <c r="AR110" i="8" s="1"/>
  <c r="AS109" i="8"/>
  <c r="AQ109" i="8"/>
  <c r="AT109" i="8" s="1"/>
  <c r="AP109" i="8"/>
  <c r="AO109" i="8"/>
  <c r="AR109" i="8" s="1"/>
  <c r="AS108" i="8"/>
  <c r="AQ108" i="8"/>
  <c r="AT108" i="8" s="1"/>
  <c r="AP108" i="8"/>
  <c r="AO108" i="8"/>
  <c r="AR108" i="8" s="1"/>
  <c r="AS107" i="8"/>
  <c r="AQ107" i="8"/>
  <c r="AT107" i="8" s="1"/>
  <c r="AP107" i="8"/>
  <c r="AO107" i="8"/>
  <c r="AR107" i="8" s="1"/>
  <c r="AQ104" i="8"/>
  <c r="AT104" i="8" s="1"/>
  <c r="AP104" i="8"/>
  <c r="AS104" i="8" s="1"/>
  <c r="AO104" i="8"/>
  <c r="AR104" i="8" s="1"/>
  <c r="AQ103" i="8"/>
  <c r="AT103" i="8" s="1"/>
  <c r="AP103" i="8"/>
  <c r="AS103" i="8" s="1"/>
  <c r="AO103" i="8"/>
  <c r="AR103" i="8" s="1"/>
  <c r="AQ102" i="8"/>
  <c r="AT102" i="8" s="1"/>
  <c r="AP102" i="8"/>
  <c r="AS102" i="8" s="1"/>
  <c r="AO102" i="8"/>
  <c r="AR102" i="8" s="1"/>
  <c r="AQ101" i="8"/>
  <c r="AT101" i="8" s="1"/>
  <c r="AP101" i="8"/>
  <c r="AS101" i="8" s="1"/>
  <c r="AO101" i="8"/>
  <c r="AR101" i="8" s="1"/>
  <c r="AQ100" i="8"/>
  <c r="AT100" i="8" s="1"/>
  <c r="AP100" i="8"/>
  <c r="AS100" i="8" s="1"/>
  <c r="AO100" i="8"/>
  <c r="AR100" i="8" s="1"/>
  <c r="AQ99" i="8"/>
  <c r="AT99" i="8" s="1"/>
  <c r="AP99" i="8"/>
  <c r="AS99" i="8" s="1"/>
  <c r="AO99" i="8"/>
  <c r="AR99" i="8" s="1"/>
  <c r="AQ98" i="8"/>
  <c r="AT98" i="8" s="1"/>
  <c r="AP98" i="8"/>
  <c r="AS98" i="8" s="1"/>
  <c r="AO98" i="8"/>
  <c r="AR98" i="8" s="1"/>
  <c r="AQ97" i="8"/>
  <c r="AT97" i="8" s="1"/>
  <c r="AP97" i="8"/>
  <c r="AS97" i="8" s="1"/>
  <c r="AO97" i="8"/>
  <c r="AR97" i="8" s="1"/>
  <c r="AQ96" i="8"/>
  <c r="AT96" i="8" s="1"/>
  <c r="AP96" i="8"/>
  <c r="AS96" i="8" s="1"/>
  <c r="AO96" i="8"/>
  <c r="AR96" i="8" s="1"/>
  <c r="AQ95" i="8"/>
  <c r="AT95" i="8" s="1"/>
  <c r="AP95" i="8"/>
  <c r="AS95" i="8" s="1"/>
  <c r="AO95" i="8"/>
  <c r="AR95" i="8" s="1"/>
  <c r="AQ94" i="8"/>
  <c r="AT94" i="8" s="1"/>
  <c r="AP94" i="8"/>
  <c r="AS94" i="8" s="1"/>
  <c r="AO94" i="8"/>
  <c r="AR94" i="8" s="1"/>
  <c r="AQ93" i="8"/>
  <c r="AT93" i="8" s="1"/>
  <c r="AP93" i="8"/>
  <c r="AS93" i="8" s="1"/>
  <c r="AO93" i="8"/>
  <c r="AR93" i="8" s="1"/>
  <c r="AQ92" i="8"/>
  <c r="AT92" i="8" s="1"/>
  <c r="AP92" i="8"/>
  <c r="AS92" i="8" s="1"/>
  <c r="AO92" i="8"/>
  <c r="AR92" i="8" s="1"/>
  <c r="AQ91" i="8"/>
  <c r="AT91" i="8" s="1"/>
  <c r="AP91" i="8"/>
  <c r="AS91" i="8" s="1"/>
  <c r="AO91" i="8"/>
  <c r="AR91" i="8" s="1"/>
  <c r="AQ90" i="8"/>
  <c r="AT90" i="8" s="1"/>
  <c r="AP90" i="8"/>
  <c r="AS90" i="8" s="1"/>
  <c r="AO90" i="8"/>
  <c r="AR90" i="8" s="1"/>
  <c r="AQ89" i="8"/>
  <c r="AT89" i="8" s="1"/>
  <c r="AP89" i="8"/>
  <c r="AS89" i="8" s="1"/>
  <c r="AO89" i="8"/>
  <c r="AR89" i="8" s="1"/>
  <c r="AQ88" i="8"/>
  <c r="AT88" i="8" s="1"/>
  <c r="AP88" i="8"/>
  <c r="AS88" i="8" s="1"/>
  <c r="AO88" i="8"/>
  <c r="AR88" i="8" s="1"/>
  <c r="AQ87" i="8"/>
  <c r="AT87" i="8" s="1"/>
  <c r="AP87" i="8"/>
  <c r="AS87" i="8" s="1"/>
  <c r="AO87" i="8"/>
  <c r="AR87" i="8" s="1"/>
  <c r="AQ86" i="8"/>
  <c r="AT86" i="8" s="1"/>
  <c r="AP86" i="8"/>
  <c r="AS86" i="8" s="1"/>
  <c r="AO86" i="8"/>
  <c r="AR86" i="8" s="1"/>
  <c r="AQ85" i="8"/>
  <c r="AT85" i="8" s="1"/>
  <c r="AP85" i="8"/>
  <c r="AS85" i="8" s="1"/>
  <c r="AO85" i="8"/>
  <c r="AR85" i="8" s="1"/>
  <c r="AQ84" i="8"/>
  <c r="AT84" i="8" s="1"/>
  <c r="AP84" i="8"/>
  <c r="AS84" i="8" s="1"/>
  <c r="AO84" i="8"/>
  <c r="AR84" i="8" s="1"/>
  <c r="AQ83" i="8"/>
  <c r="AT83" i="8" s="1"/>
  <c r="AP83" i="8"/>
  <c r="AS83" i="8" s="1"/>
  <c r="AO83" i="8"/>
  <c r="AR83" i="8" s="1"/>
  <c r="AQ82" i="8"/>
  <c r="AT82" i="8" s="1"/>
  <c r="AP82" i="8"/>
  <c r="AS82" i="8" s="1"/>
  <c r="AO82" i="8"/>
  <c r="AR82" i="8" s="1"/>
  <c r="AQ81" i="8"/>
  <c r="AT81" i="8" s="1"/>
  <c r="AP81" i="8"/>
  <c r="AS81" i="8" s="1"/>
  <c r="AO81" i="8"/>
  <c r="AR81" i="8" s="1"/>
  <c r="AQ80" i="8"/>
  <c r="AT80" i="8" s="1"/>
  <c r="AP80" i="8"/>
  <c r="AS80" i="8" s="1"/>
  <c r="AO80" i="8"/>
  <c r="AR80" i="8" s="1"/>
  <c r="AQ79" i="8"/>
  <c r="AT79" i="8" s="1"/>
  <c r="AP79" i="8"/>
  <c r="AS79" i="8" s="1"/>
  <c r="AO79" i="8"/>
  <c r="AR79" i="8" s="1"/>
  <c r="AQ78" i="8"/>
  <c r="AT78" i="8" s="1"/>
  <c r="AP78" i="8"/>
  <c r="AS78" i="8" s="1"/>
  <c r="AO78" i="8"/>
  <c r="AR78" i="8" s="1"/>
  <c r="AQ77" i="8"/>
  <c r="AT77" i="8" s="1"/>
  <c r="AP77" i="8"/>
  <c r="AS77" i="8" s="1"/>
  <c r="AO77" i="8"/>
  <c r="AR77" i="8" s="1"/>
  <c r="AQ76" i="8"/>
  <c r="AT76" i="8" s="1"/>
  <c r="AP76" i="8"/>
  <c r="AS76" i="8" s="1"/>
  <c r="AO76" i="8"/>
  <c r="AR76" i="8" s="1"/>
  <c r="AQ75" i="8"/>
  <c r="AT75" i="8" s="1"/>
  <c r="AP75" i="8"/>
  <c r="AS75" i="8" s="1"/>
  <c r="AO75" i="8"/>
  <c r="AR75" i="8" s="1"/>
  <c r="AQ74" i="8"/>
  <c r="AT74" i="8" s="1"/>
  <c r="AP74" i="8"/>
  <c r="AS74" i="8" s="1"/>
  <c r="AO74" i="8"/>
  <c r="AR74" i="8" s="1"/>
  <c r="AQ73" i="8"/>
  <c r="AT73" i="8" s="1"/>
  <c r="AP73" i="8"/>
  <c r="AS73" i="8" s="1"/>
  <c r="AO73" i="8"/>
  <c r="AR73" i="8" s="1"/>
  <c r="AQ72" i="8"/>
  <c r="AT72" i="8" s="1"/>
  <c r="AP72" i="8"/>
  <c r="AS72" i="8" s="1"/>
  <c r="AO72" i="8"/>
  <c r="AR72" i="8" s="1"/>
  <c r="AQ71" i="8"/>
  <c r="AT71" i="8" s="1"/>
  <c r="AP71" i="8"/>
  <c r="AS71" i="8" s="1"/>
  <c r="AO71" i="8"/>
  <c r="AR71" i="8" s="1"/>
  <c r="AQ70" i="8"/>
  <c r="AT70" i="8" s="1"/>
  <c r="AP70" i="8"/>
  <c r="AS70" i="8" s="1"/>
  <c r="AO70" i="8"/>
  <c r="AR70" i="8" s="1"/>
  <c r="AQ69" i="8"/>
  <c r="AT69" i="8" s="1"/>
  <c r="AP69" i="8"/>
  <c r="AS69" i="8" s="1"/>
  <c r="AO69" i="8"/>
  <c r="AR69" i="8" s="1"/>
  <c r="AQ68" i="8"/>
  <c r="AT68" i="8" s="1"/>
  <c r="AP68" i="8"/>
  <c r="AS68" i="8" s="1"/>
  <c r="AO68" i="8"/>
  <c r="AR68" i="8" s="1"/>
  <c r="AQ67" i="8"/>
  <c r="AT67" i="8" s="1"/>
  <c r="AP67" i="8"/>
  <c r="AS67" i="8" s="1"/>
  <c r="AO67" i="8"/>
  <c r="AR67" i="8" s="1"/>
  <c r="AQ66" i="8"/>
  <c r="AT66" i="8" s="1"/>
  <c r="AP66" i="8"/>
  <c r="AS66" i="8" s="1"/>
  <c r="AO66" i="8"/>
  <c r="AR66" i="8" s="1"/>
  <c r="AQ65" i="8"/>
  <c r="AT65" i="8" s="1"/>
  <c r="AP65" i="8"/>
  <c r="AS65" i="8" s="1"/>
  <c r="AO65" i="8"/>
  <c r="AR65" i="8" s="1"/>
  <c r="AQ64" i="8"/>
  <c r="AT64" i="8" s="1"/>
  <c r="AP64" i="8"/>
  <c r="AS64" i="8" s="1"/>
  <c r="AO64" i="8"/>
  <c r="AR64" i="8" s="1"/>
  <c r="AQ63" i="8"/>
  <c r="AT63" i="8" s="1"/>
  <c r="AP63" i="8"/>
  <c r="AS63" i="8" s="1"/>
  <c r="AO63" i="8"/>
  <c r="AR63" i="8" s="1"/>
  <c r="AQ62" i="8"/>
  <c r="AT62" i="8" s="1"/>
  <c r="AP62" i="8"/>
  <c r="AS62" i="8" s="1"/>
  <c r="AO62" i="8"/>
  <c r="AR62" i="8" s="1"/>
  <c r="AQ61" i="8"/>
  <c r="AT61" i="8" s="1"/>
  <c r="AP61" i="8"/>
  <c r="AS61" i="8" s="1"/>
  <c r="AO61" i="8"/>
  <c r="AR61" i="8" s="1"/>
  <c r="AQ60" i="8"/>
  <c r="AT60" i="8" s="1"/>
  <c r="AP60" i="8"/>
  <c r="AS60" i="8" s="1"/>
  <c r="AO60" i="8"/>
  <c r="AR60" i="8" s="1"/>
  <c r="AQ59" i="8"/>
  <c r="AT59" i="8" s="1"/>
  <c r="AP59" i="8"/>
  <c r="AS59" i="8" s="1"/>
  <c r="AO59" i="8"/>
  <c r="AR59" i="8" s="1"/>
  <c r="AQ56" i="8"/>
  <c r="AP56" i="8"/>
  <c r="AO56" i="8"/>
  <c r="AR56" i="8" s="1"/>
  <c r="AQ55" i="8"/>
  <c r="AP55" i="8"/>
  <c r="AO55" i="8"/>
  <c r="AR55" i="8" s="1"/>
  <c r="AQ54" i="8"/>
  <c r="AP54" i="8"/>
  <c r="AO54" i="8"/>
  <c r="AR54" i="8" s="1"/>
  <c r="AQ53" i="8"/>
  <c r="AP53" i="8"/>
  <c r="AO53" i="8"/>
  <c r="AR53" i="8" s="1"/>
  <c r="AQ52" i="8"/>
  <c r="AP52" i="8"/>
  <c r="AO52" i="8"/>
  <c r="AR52" i="8" s="1"/>
  <c r="AQ51" i="8"/>
  <c r="AP51" i="8"/>
  <c r="AO51" i="8"/>
  <c r="AR51" i="8" s="1"/>
  <c r="AQ50" i="8"/>
  <c r="AP50" i="8"/>
  <c r="AO50" i="8"/>
  <c r="AR50" i="8" s="1"/>
  <c r="AQ49" i="8"/>
  <c r="AP49" i="8"/>
  <c r="AO49" i="8"/>
  <c r="AR49" i="8" s="1"/>
  <c r="AQ48" i="8"/>
  <c r="AP48" i="8"/>
  <c r="AO48" i="8"/>
  <c r="AR48" i="8" s="1"/>
  <c r="AS47" i="8"/>
  <c r="AQ47" i="8"/>
  <c r="AP47" i="8"/>
  <c r="AO47" i="8"/>
  <c r="AR47" i="8" s="1"/>
  <c r="AS46" i="8"/>
  <c r="AQ46" i="8"/>
  <c r="AP46" i="8"/>
  <c r="AO46" i="8"/>
  <c r="AR46" i="8" s="1"/>
  <c r="AS45" i="8"/>
  <c r="AQ45" i="8"/>
  <c r="AP45" i="8"/>
  <c r="AO45" i="8"/>
  <c r="AR45" i="8" s="1"/>
  <c r="AS44" i="8"/>
  <c r="AQ44" i="8"/>
  <c r="AP44" i="8"/>
  <c r="AO44" i="8"/>
  <c r="AR44" i="8" s="1"/>
  <c r="AS43" i="8"/>
  <c r="AQ43" i="8"/>
  <c r="AP43" i="8"/>
  <c r="AO43" i="8"/>
  <c r="AR43" i="8" s="1"/>
  <c r="AS42" i="8"/>
  <c r="AQ42" i="8"/>
  <c r="AP42" i="8"/>
  <c r="AO42" i="8"/>
  <c r="AR42" i="8" s="1"/>
  <c r="AS41" i="8"/>
  <c r="AQ41" i="8"/>
  <c r="AP41" i="8"/>
  <c r="AO41" i="8"/>
  <c r="AR41" i="8" s="1"/>
  <c r="AS40" i="8"/>
  <c r="AQ40" i="8"/>
  <c r="AP40" i="8"/>
  <c r="AO40" i="8"/>
  <c r="AR40" i="8" s="1"/>
  <c r="AS39" i="8"/>
  <c r="AQ39" i="8"/>
  <c r="AP39" i="8"/>
  <c r="AO39" i="8"/>
  <c r="AR39" i="8" s="1"/>
  <c r="AS38" i="8"/>
  <c r="AQ38" i="8"/>
  <c r="AP38" i="8"/>
  <c r="AO38" i="8"/>
  <c r="AR38" i="8" s="1"/>
  <c r="AS37" i="8"/>
  <c r="AQ37" i="8"/>
  <c r="AP37" i="8"/>
  <c r="AO37" i="8"/>
  <c r="AR37" i="8" s="1"/>
  <c r="AS36" i="8"/>
  <c r="AQ36" i="8"/>
  <c r="AP36" i="8"/>
  <c r="AO36" i="8"/>
  <c r="AR36" i="8" s="1"/>
  <c r="AS35" i="8"/>
  <c r="AQ35" i="8"/>
  <c r="AP35" i="8"/>
  <c r="AO35" i="8"/>
  <c r="AR35" i="8" s="1"/>
  <c r="AS34" i="8"/>
  <c r="AQ34" i="8"/>
  <c r="AP34" i="8"/>
  <c r="AO34" i="8"/>
  <c r="AR34" i="8" s="1"/>
  <c r="AS33" i="8"/>
  <c r="AQ33" i="8"/>
  <c r="AP33" i="8"/>
  <c r="AO33" i="8"/>
  <c r="AR33" i="8" s="1"/>
  <c r="AS32" i="8"/>
  <c r="AQ32" i="8"/>
  <c r="AP32" i="8"/>
  <c r="AO32" i="8"/>
  <c r="AR32" i="8" s="1"/>
  <c r="AS31" i="8"/>
  <c r="AQ31" i="8"/>
  <c r="AP31" i="8"/>
  <c r="AO31" i="8"/>
  <c r="AR31" i="8" s="1"/>
  <c r="AS30" i="8"/>
  <c r="AQ30" i="8"/>
  <c r="AP30" i="8"/>
  <c r="AO30" i="8"/>
  <c r="AR30" i="8" s="1"/>
  <c r="AS29" i="8"/>
  <c r="AQ29" i="8"/>
  <c r="AP29" i="8"/>
  <c r="AO29" i="8"/>
  <c r="AR29" i="8" s="1"/>
  <c r="AS28" i="8"/>
  <c r="AQ28" i="8"/>
  <c r="AP28" i="8"/>
  <c r="AO28" i="8"/>
  <c r="AR28" i="8" s="1"/>
  <c r="AS27" i="8"/>
  <c r="AQ27" i="8"/>
  <c r="AP27" i="8"/>
  <c r="AO27" i="8"/>
  <c r="AR27" i="8" s="1"/>
  <c r="AS26" i="8"/>
  <c r="AQ26" i="8"/>
  <c r="AP26" i="8"/>
  <c r="AO26" i="8"/>
  <c r="AR26" i="8" s="1"/>
  <c r="AT25" i="8"/>
  <c r="AS25" i="8"/>
  <c r="AQ25" i="8"/>
  <c r="AP25" i="8"/>
  <c r="AO25" i="8"/>
  <c r="AR25" i="8" s="1"/>
  <c r="AT24" i="8"/>
  <c r="AS24" i="8"/>
  <c r="AQ24" i="8"/>
  <c r="AP24" i="8"/>
  <c r="AO24" i="8"/>
  <c r="AR24" i="8" s="1"/>
  <c r="AT23" i="8"/>
  <c r="AS23" i="8"/>
  <c r="AQ23" i="8"/>
  <c r="AP23" i="8"/>
  <c r="AO23" i="8"/>
  <c r="AR23" i="8" s="1"/>
  <c r="AT22" i="8"/>
  <c r="AS22" i="8"/>
  <c r="AQ22" i="8"/>
  <c r="AP22" i="8"/>
  <c r="AO22" i="8"/>
  <c r="AR22" i="8" s="1"/>
  <c r="AT21" i="8"/>
  <c r="AS21" i="8"/>
  <c r="AQ21" i="8"/>
  <c r="AP21" i="8"/>
  <c r="AO21" i="8"/>
  <c r="AR21" i="8" s="1"/>
  <c r="AT20" i="8"/>
  <c r="AS20" i="8"/>
  <c r="AQ20" i="8"/>
  <c r="AP20" i="8"/>
  <c r="AO20" i="8"/>
  <c r="AR20" i="8" s="1"/>
  <c r="AT19" i="8"/>
  <c r="AS19" i="8"/>
  <c r="AQ19" i="8"/>
  <c r="AP19" i="8"/>
  <c r="AO19" i="8"/>
  <c r="AR19" i="8" s="1"/>
  <c r="AT18" i="8"/>
  <c r="AS18" i="8"/>
  <c r="AQ18" i="8"/>
  <c r="AP18" i="8"/>
  <c r="AO18" i="8"/>
  <c r="AR18" i="8" s="1"/>
  <c r="AT17" i="8"/>
  <c r="AS17" i="8"/>
  <c r="AQ17" i="8"/>
  <c r="AP17" i="8"/>
  <c r="AO17" i="8"/>
  <c r="AR17" i="8" s="1"/>
  <c r="AT16" i="8"/>
  <c r="AS16" i="8"/>
  <c r="AQ16" i="8"/>
  <c r="AP16" i="8"/>
  <c r="AO16" i="8"/>
  <c r="AR16" i="8" s="1"/>
  <c r="AT15" i="8"/>
  <c r="AS15" i="8"/>
  <c r="AQ15" i="8"/>
  <c r="AP15" i="8"/>
  <c r="AO15" i="8"/>
  <c r="AR15" i="8" s="1"/>
  <c r="AT14" i="8"/>
  <c r="AS14" i="8"/>
  <c r="AQ14" i="8"/>
  <c r="AP14" i="8"/>
  <c r="AO14" i="8"/>
  <c r="AR14" i="8" s="1"/>
  <c r="AT13" i="8"/>
  <c r="AS13" i="8"/>
  <c r="AQ13" i="8"/>
  <c r="AP13" i="8"/>
  <c r="AO13" i="8"/>
  <c r="AR13" i="8" s="1"/>
  <c r="AT12" i="8"/>
  <c r="AS12" i="8"/>
  <c r="AQ12" i="8"/>
  <c r="AP12" i="8"/>
  <c r="AO12" i="8"/>
  <c r="AR12" i="8" s="1"/>
  <c r="AT11" i="8"/>
  <c r="AS11" i="8"/>
  <c r="AQ11" i="8"/>
  <c r="AT56" i="8" s="1"/>
  <c r="AP11" i="8"/>
  <c r="AS56" i="8" s="1"/>
  <c r="AO11" i="8"/>
  <c r="AR11" i="8" s="1"/>
  <c r="AT152" i="7"/>
  <c r="AQ152" i="7"/>
  <c r="AP152" i="7"/>
  <c r="AS152" i="7" s="1"/>
  <c r="AO152" i="7"/>
  <c r="AR152" i="7" s="1"/>
  <c r="AT151" i="7"/>
  <c r="AQ151" i="7"/>
  <c r="AP151" i="7"/>
  <c r="AS151" i="7" s="1"/>
  <c r="AO151" i="7"/>
  <c r="AR151" i="7" s="1"/>
  <c r="AT150" i="7"/>
  <c r="AQ150" i="7"/>
  <c r="AP150" i="7"/>
  <c r="AS150" i="7" s="1"/>
  <c r="AO150" i="7"/>
  <c r="AR150" i="7" s="1"/>
  <c r="AT149" i="7"/>
  <c r="AQ149" i="7"/>
  <c r="AP149" i="7"/>
  <c r="AS149" i="7" s="1"/>
  <c r="AO149" i="7"/>
  <c r="AR149" i="7" s="1"/>
  <c r="AT148" i="7"/>
  <c r="AQ148" i="7"/>
  <c r="AP148" i="7"/>
  <c r="AS148" i="7" s="1"/>
  <c r="AO148" i="7"/>
  <c r="AR148" i="7" s="1"/>
  <c r="AT147" i="7"/>
  <c r="AQ147" i="7"/>
  <c r="AP147" i="7"/>
  <c r="AS147" i="7" s="1"/>
  <c r="AO147" i="7"/>
  <c r="AR147" i="7" s="1"/>
  <c r="AT146" i="7"/>
  <c r="AQ146" i="7"/>
  <c r="AP146" i="7"/>
  <c r="AS146" i="7" s="1"/>
  <c r="AO146" i="7"/>
  <c r="AR146" i="7" s="1"/>
  <c r="AT145" i="7"/>
  <c r="AQ145" i="7"/>
  <c r="AP145" i="7"/>
  <c r="AS145" i="7" s="1"/>
  <c r="AO145" i="7"/>
  <c r="AR145" i="7" s="1"/>
  <c r="AT144" i="7"/>
  <c r="AQ144" i="7"/>
  <c r="AP144" i="7"/>
  <c r="AS144" i="7" s="1"/>
  <c r="AO144" i="7"/>
  <c r="AR144" i="7" s="1"/>
  <c r="AT143" i="7"/>
  <c r="AQ143" i="7"/>
  <c r="AP143" i="7"/>
  <c r="AS143" i="7" s="1"/>
  <c r="AO143" i="7"/>
  <c r="AR143" i="7" s="1"/>
  <c r="AT142" i="7"/>
  <c r="AQ142" i="7"/>
  <c r="AP142" i="7"/>
  <c r="AS142" i="7" s="1"/>
  <c r="AO142" i="7"/>
  <c r="AR142" i="7" s="1"/>
  <c r="AT141" i="7"/>
  <c r="AQ141" i="7"/>
  <c r="AP141" i="7"/>
  <c r="AS141" i="7" s="1"/>
  <c r="AO141" i="7"/>
  <c r="AR141" i="7" s="1"/>
  <c r="AT140" i="7"/>
  <c r="AQ140" i="7"/>
  <c r="AP140" i="7"/>
  <c r="AS140" i="7" s="1"/>
  <c r="AO140" i="7"/>
  <c r="AR140" i="7" s="1"/>
  <c r="AT139" i="7"/>
  <c r="AQ139" i="7"/>
  <c r="AP139" i="7"/>
  <c r="AS139" i="7" s="1"/>
  <c r="AO139" i="7"/>
  <c r="AR139" i="7" s="1"/>
  <c r="AT138" i="7"/>
  <c r="AQ138" i="7"/>
  <c r="AP138" i="7"/>
  <c r="AS138" i="7" s="1"/>
  <c r="AO138" i="7"/>
  <c r="AR138" i="7" s="1"/>
  <c r="AT137" i="7"/>
  <c r="AQ137" i="7"/>
  <c r="AP137" i="7"/>
  <c r="AS137" i="7" s="1"/>
  <c r="AO137" i="7"/>
  <c r="AR137" i="7" s="1"/>
  <c r="AT136" i="7"/>
  <c r="AQ136" i="7"/>
  <c r="AP136" i="7"/>
  <c r="AS136" i="7" s="1"/>
  <c r="AO136" i="7"/>
  <c r="AR136" i="7" s="1"/>
  <c r="AT135" i="7"/>
  <c r="AQ135" i="7"/>
  <c r="AP135" i="7"/>
  <c r="AS135" i="7" s="1"/>
  <c r="AO135" i="7"/>
  <c r="AR135" i="7" s="1"/>
  <c r="AT134" i="7"/>
  <c r="AQ134" i="7"/>
  <c r="AP134" i="7"/>
  <c r="AS134" i="7" s="1"/>
  <c r="AO134" i="7"/>
  <c r="AR134" i="7" s="1"/>
  <c r="AT133" i="7"/>
  <c r="AQ133" i="7"/>
  <c r="AP133" i="7"/>
  <c r="AS133" i="7" s="1"/>
  <c r="AO133" i="7"/>
  <c r="AR133" i="7" s="1"/>
  <c r="AT132" i="7"/>
  <c r="AQ132" i="7"/>
  <c r="AP132" i="7"/>
  <c r="AS132" i="7" s="1"/>
  <c r="AO132" i="7"/>
  <c r="AR132" i="7" s="1"/>
  <c r="AT131" i="7"/>
  <c r="AQ131" i="7"/>
  <c r="AP131" i="7"/>
  <c r="AS131" i="7" s="1"/>
  <c r="AO131" i="7"/>
  <c r="AR131" i="7" s="1"/>
  <c r="AT130" i="7"/>
  <c r="AQ130" i="7"/>
  <c r="AP130" i="7"/>
  <c r="AS130" i="7" s="1"/>
  <c r="AO130" i="7"/>
  <c r="AR130" i="7" s="1"/>
  <c r="AT129" i="7"/>
  <c r="AQ129" i="7"/>
  <c r="AP129" i="7"/>
  <c r="AS129" i="7" s="1"/>
  <c r="AO129" i="7"/>
  <c r="AR129" i="7" s="1"/>
  <c r="AT128" i="7"/>
  <c r="AQ128" i="7"/>
  <c r="AP128" i="7"/>
  <c r="AS128" i="7" s="1"/>
  <c r="AO128" i="7"/>
  <c r="AR128" i="7" s="1"/>
  <c r="AT127" i="7"/>
  <c r="AQ127" i="7"/>
  <c r="AP127" i="7"/>
  <c r="AS127" i="7" s="1"/>
  <c r="AO127" i="7"/>
  <c r="AR127" i="7" s="1"/>
  <c r="AT126" i="7"/>
  <c r="AQ126" i="7"/>
  <c r="AP126" i="7"/>
  <c r="AS126" i="7" s="1"/>
  <c r="AO126" i="7"/>
  <c r="AR126" i="7" s="1"/>
  <c r="AT125" i="7"/>
  <c r="AQ125" i="7"/>
  <c r="AP125" i="7"/>
  <c r="AS125" i="7" s="1"/>
  <c r="AO125" i="7"/>
  <c r="AR125" i="7" s="1"/>
  <c r="AT124" i="7"/>
  <c r="AQ124" i="7"/>
  <c r="AP124" i="7"/>
  <c r="AS124" i="7" s="1"/>
  <c r="AO124" i="7"/>
  <c r="AR124" i="7" s="1"/>
  <c r="AT123" i="7"/>
  <c r="AQ123" i="7"/>
  <c r="AP123" i="7"/>
  <c r="AS123" i="7" s="1"/>
  <c r="AO123" i="7"/>
  <c r="AR123" i="7" s="1"/>
  <c r="AT122" i="7"/>
  <c r="AQ122" i="7"/>
  <c r="AP122" i="7"/>
  <c r="AS122" i="7" s="1"/>
  <c r="AO122" i="7"/>
  <c r="AR122" i="7" s="1"/>
  <c r="AT121" i="7"/>
  <c r="AQ121" i="7"/>
  <c r="AP121" i="7"/>
  <c r="AS121" i="7" s="1"/>
  <c r="AO121" i="7"/>
  <c r="AR121" i="7" s="1"/>
  <c r="AT120" i="7"/>
  <c r="AQ120" i="7"/>
  <c r="AP120" i="7"/>
  <c r="AS120" i="7" s="1"/>
  <c r="AO120" i="7"/>
  <c r="AR120" i="7" s="1"/>
  <c r="AT119" i="7"/>
  <c r="AQ119" i="7"/>
  <c r="AP119" i="7"/>
  <c r="AS119" i="7" s="1"/>
  <c r="AO119" i="7"/>
  <c r="AR119" i="7" s="1"/>
  <c r="AT118" i="7"/>
  <c r="AQ118" i="7"/>
  <c r="AP118" i="7"/>
  <c r="AS118" i="7" s="1"/>
  <c r="AO118" i="7"/>
  <c r="AR118" i="7" s="1"/>
  <c r="AT117" i="7"/>
  <c r="AQ117" i="7"/>
  <c r="AP117" i="7"/>
  <c r="AS117" i="7" s="1"/>
  <c r="AO117" i="7"/>
  <c r="AR117" i="7" s="1"/>
  <c r="AT116" i="7"/>
  <c r="AQ116" i="7"/>
  <c r="AP116" i="7"/>
  <c r="AS116" i="7" s="1"/>
  <c r="AO116" i="7"/>
  <c r="AR116" i="7" s="1"/>
  <c r="AT115" i="7"/>
  <c r="AQ115" i="7"/>
  <c r="AP115" i="7"/>
  <c r="AS115" i="7" s="1"/>
  <c r="AO115" i="7"/>
  <c r="AR115" i="7" s="1"/>
  <c r="AT114" i="7"/>
  <c r="AQ114" i="7"/>
  <c r="AP114" i="7"/>
  <c r="AS114" i="7" s="1"/>
  <c r="AO114" i="7"/>
  <c r="AR114" i="7" s="1"/>
  <c r="AT113" i="7"/>
  <c r="AQ113" i="7"/>
  <c r="AP113" i="7"/>
  <c r="AS113" i="7" s="1"/>
  <c r="AO113" i="7"/>
  <c r="AR113" i="7" s="1"/>
  <c r="AT112" i="7"/>
  <c r="AQ112" i="7"/>
  <c r="AP112" i="7"/>
  <c r="AS112" i="7" s="1"/>
  <c r="AO112" i="7"/>
  <c r="AR112" i="7" s="1"/>
  <c r="AT111" i="7"/>
  <c r="AQ111" i="7"/>
  <c r="AP111" i="7"/>
  <c r="AS111" i="7" s="1"/>
  <c r="AO111" i="7"/>
  <c r="AR111" i="7" s="1"/>
  <c r="AT110" i="7"/>
  <c r="AQ110" i="7"/>
  <c r="AP110" i="7"/>
  <c r="AS110" i="7" s="1"/>
  <c r="AO110" i="7"/>
  <c r="AR110" i="7" s="1"/>
  <c r="AT109" i="7"/>
  <c r="AQ109" i="7"/>
  <c r="AP109" i="7"/>
  <c r="AS109" i="7" s="1"/>
  <c r="AO109" i="7"/>
  <c r="AR109" i="7" s="1"/>
  <c r="AT108" i="7"/>
  <c r="AQ108" i="7"/>
  <c r="AP108" i="7"/>
  <c r="AS108" i="7" s="1"/>
  <c r="AO108" i="7"/>
  <c r="AR108" i="7" s="1"/>
  <c r="AT107" i="7"/>
  <c r="AQ107" i="7"/>
  <c r="AP107" i="7"/>
  <c r="AS107" i="7" s="1"/>
  <c r="AO107" i="7"/>
  <c r="AR107" i="7" s="1"/>
  <c r="AS104" i="7"/>
  <c r="AQ104" i="7"/>
  <c r="AT104" i="7" s="1"/>
  <c r="AP104" i="7"/>
  <c r="AO104" i="7"/>
  <c r="AR104" i="7" s="1"/>
  <c r="AS103" i="7"/>
  <c r="AQ103" i="7"/>
  <c r="AT103" i="7" s="1"/>
  <c r="AP103" i="7"/>
  <c r="AO103" i="7"/>
  <c r="AR103" i="7" s="1"/>
  <c r="AS102" i="7"/>
  <c r="AQ102" i="7"/>
  <c r="AT102" i="7" s="1"/>
  <c r="AP102" i="7"/>
  <c r="AO102" i="7"/>
  <c r="AR102" i="7" s="1"/>
  <c r="AS101" i="7"/>
  <c r="AQ101" i="7"/>
  <c r="AT101" i="7" s="1"/>
  <c r="AP101" i="7"/>
  <c r="AO101" i="7"/>
  <c r="AR101" i="7" s="1"/>
  <c r="AS100" i="7"/>
  <c r="AQ100" i="7"/>
  <c r="AT100" i="7" s="1"/>
  <c r="AP100" i="7"/>
  <c r="AO100" i="7"/>
  <c r="AR100" i="7" s="1"/>
  <c r="AS99" i="7"/>
  <c r="AQ99" i="7"/>
  <c r="AT99" i="7" s="1"/>
  <c r="AP99" i="7"/>
  <c r="AO99" i="7"/>
  <c r="AR99" i="7" s="1"/>
  <c r="AS98" i="7"/>
  <c r="AQ98" i="7"/>
  <c r="AT98" i="7" s="1"/>
  <c r="AP98" i="7"/>
  <c r="AO98" i="7"/>
  <c r="AR98" i="7" s="1"/>
  <c r="AS97" i="7"/>
  <c r="AQ97" i="7"/>
  <c r="AT97" i="7" s="1"/>
  <c r="AP97" i="7"/>
  <c r="AO97" i="7"/>
  <c r="AR97" i="7" s="1"/>
  <c r="AS96" i="7"/>
  <c r="AQ96" i="7"/>
  <c r="AT96" i="7" s="1"/>
  <c r="AP96" i="7"/>
  <c r="AO96" i="7"/>
  <c r="AR96" i="7" s="1"/>
  <c r="AS95" i="7"/>
  <c r="AQ95" i="7"/>
  <c r="AT95" i="7" s="1"/>
  <c r="AP95" i="7"/>
  <c r="AO95" i="7"/>
  <c r="AR95" i="7" s="1"/>
  <c r="AS94" i="7"/>
  <c r="AQ94" i="7"/>
  <c r="AT94" i="7" s="1"/>
  <c r="AP94" i="7"/>
  <c r="AO94" i="7"/>
  <c r="AR94" i="7" s="1"/>
  <c r="AS93" i="7"/>
  <c r="AQ93" i="7"/>
  <c r="AT93" i="7" s="1"/>
  <c r="AP93" i="7"/>
  <c r="AO93" i="7"/>
  <c r="AR93" i="7" s="1"/>
  <c r="AS92" i="7"/>
  <c r="AQ92" i="7"/>
  <c r="AT92" i="7" s="1"/>
  <c r="AP92" i="7"/>
  <c r="AO92" i="7"/>
  <c r="AR92" i="7" s="1"/>
  <c r="AS91" i="7"/>
  <c r="AQ91" i="7"/>
  <c r="AT91" i="7" s="1"/>
  <c r="AP91" i="7"/>
  <c r="AO91" i="7"/>
  <c r="AR91" i="7" s="1"/>
  <c r="AS90" i="7"/>
  <c r="AQ90" i="7"/>
  <c r="AT90" i="7" s="1"/>
  <c r="AP90" i="7"/>
  <c r="AO90" i="7"/>
  <c r="AR90" i="7" s="1"/>
  <c r="AS89" i="7"/>
  <c r="AQ89" i="7"/>
  <c r="AT89" i="7" s="1"/>
  <c r="AP89" i="7"/>
  <c r="AO89" i="7"/>
  <c r="AR89" i="7" s="1"/>
  <c r="AS88" i="7"/>
  <c r="AQ88" i="7"/>
  <c r="AT88" i="7" s="1"/>
  <c r="AP88" i="7"/>
  <c r="AO88" i="7"/>
  <c r="AR88" i="7" s="1"/>
  <c r="AS87" i="7"/>
  <c r="AQ87" i="7"/>
  <c r="AT87" i="7" s="1"/>
  <c r="AP87" i="7"/>
  <c r="AO87" i="7"/>
  <c r="AR87" i="7" s="1"/>
  <c r="AS86" i="7"/>
  <c r="AQ86" i="7"/>
  <c r="AT86" i="7" s="1"/>
  <c r="AP86" i="7"/>
  <c r="AO86" i="7"/>
  <c r="AR86" i="7" s="1"/>
  <c r="AS85" i="7"/>
  <c r="AQ85" i="7"/>
  <c r="AT85" i="7" s="1"/>
  <c r="AP85" i="7"/>
  <c r="AO85" i="7"/>
  <c r="AR85" i="7" s="1"/>
  <c r="AS84" i="7"/>
  <c r="AQ84" i="7"/>
  <c r="AT84" i="7" s="1"/>
  <c r="AP84" i="7"/>
  <c r="AO84" i="7"/>
  <c r="AR84" i="7" s="1"/>
  <c r="AS83" i="7"/>
  <c r="AQ83" i="7"/>
  <c r="AT83" i="7" s="1"/>
  <c r="AP83" i="7"/>
  <c r="AO83" i="7"/>
  <c r="AR83" i="7" s="1"/>
  <c r="AS82" i="7"/>
  <c r="AQ82" i="7"/>
  <c r="AT82" i="7" s="1"/>
  <c r="AP82" i="7"/>
  <c r="AO82" i="7"/>
  <c r="AR82" i="7" s="1"/>
  <c r="AS81" i="7"/>
  <c r="AQ81" i="7"/>
  <c r="AT81" i="7" s="1"/>
  <c r="AP81" i="7"/>
  <c r="AO81" i="7"/>
  <c r="AR81" i="7" s="1"/>
  <c r="AS80" i="7"/>
  <c r="AQ80" i="7"/>
  <c r="AT80" i="7" s="1"/>
  <c r="AP80" i="7"/>
  <c r="AO80" i="7"/>
  <c r="AR80" i="7" s="1"/>
  <c r="AS79" i="7"/>
  <c r="AQ79" i="7"/>
  <c r="AT79" i="7" s="1"/>
  <c r="AP79" i="7"/>
  <c r="AO79" i="7"/>
  <c r="AR79" i="7" s="1"/>
  <c r="AS78" i="7"/>
  <c r="AQ78" i="7"/>
  <c r="AT78" i="7" s="1"/>
  <c r="AP78" i="7"/>
  <c r="AO78" i="7"/>
  <c r="AR78" i="7" s="1"/>
  <c r="AS77" i="7"/>
  <c r="AQ77" i="7"/>
  <c r="AT77" i="7" s="1"/>
  <c r="AP77" i="7"/>
  <c r="AO77" i="7"/>
  <c r="AR77" i="7" s="1"/>
  <c r="AS76" i="7"/>
  <c r="AQ76" i="7"/>
  <c r="AT76" i="7" s="1"/>
  <c r="AP76" i="7"/>
  <c r="AO76" i="7"/>
  <c r="AR76" i="7" s="1"/>
  <c r="AS75" i="7"/>
  <c r="AQ75" i="7"/>
  <c r="AT75" i="7" s="1"/>
  <c r="AP75" i="7"/>
  <c r="AO75" i="7"/>
  <c r="AR75" i="7" s="1"/>
  <c r="AS74" i="7"/>
  <c r="AQ74" i="7"/>
  <c r="AT74" i="7" s="1"/>
  <c r="AP74" i="7"/>
  <c r="AO74" i="7"/>
  <c r="AR74" i="7" s="1"/>
  <c r="AS73" i="7"/>
  <c r="AQ73" i="7"/>
  <c r="AT73" i="7" s="1"/>
  <c r="AP73" i="7"/>
  <c r="AO73" i="7"/>
  <c r="AR73" i="7" s="1"/>
  <c r="AS72" i="7"/>
  <c r="AQ72" i="7"/>
  <c r="AT72" i="7" s="1"/>
  <c r="AP72" i="7"/>
  <c r="AO72" i="7"/>
  <c r="AR72" i="7" s="1"/>
  <c r="AS71" i="7"/>
  <c r="AQ71" i="7"/>
  <c r="AT71" i="7" s="1"/>
  <c r="AP71" i="7"/>
  <c r="AO71" i="7"/>
  <c r="AR71" i="7" s="1"/>
  <c r="AS70" i="7"/>
  <c r="AQ70" i="7"/>
  <c r="AT70" i="7" s="1"/>
  <c r="AP70" i="7"/>
  <c r="AO70" i="7"/>
  <c r="AR70" i="7" s="1"/>
  <c r="AS69" i="7"/>
  <c r="AQ69" i="7"/>
  <c r="AT69" i="7" s="1"/>
  <c r="AP69" i="7"/>
  <c r="AO69" i="7"/>
  <c r="AR69" i="7" s="1"/>
  <c r="AS68" i="7"/>
  <c r="AQ68" i="7"/>
  <c r="AT68" i="7" s="1"/>
  <c r="AP68" i="7"/>
  <c r="AO68" i="7"/>
  <c r="AR68" i="7" s="1"/>
  <c r="AS67" i="7"/>
  <c r="AQ67" i="7"/>
  <c r="AT67" i="7" s="1"/>
  <c r="AP67" i="7"/>
  <c r="AO67" i="7"/>
  <c r="AR67" i="7" s="1"/>
  <c r="AS66" i="7"/>
  <c r="AQ66" i="7"/>
  <c r="AT66" i="7" s="1"/>
  <c r="AP66" i="7"/>
  <c r="AO66" i="7"/>
  <c r="AR66" i="7" s="1"/>
  <c r="AS65" i="7"/>
  <c r="AQ65" i="7"/>
  <c r="AT65" i="7" s="1"/>
  <c r="AP65" i="7"/>
  <c r="AO65" i="7"/>
  <c r="AR65" i="7" s="1"/>
  <c r="AS64" i="7"/>
  <c r="AQ64" i="7"/>
  <c r="AT64" i="7" s="1"/>
  <c r="AP64" i="7"/>
  <c r="AO64" i="7"/>
  <c r="AR64" i="7" s="1"/>
  <c r="AS63" i="7"/>
  <c r="AQ63" i="7"/>
  <c r="AT63" i="7" s="1"/>
  <c r="AP63" i="7"/>
  <c r="AO63" i="7"/>
  <c r="AR63" i="7" s="1"/>
  <c r="AS62" i="7"/>
  <c r="AQ62" i="7"/>
  <c r="AT62" i="7" s="1"/>
  <c r="AP62" i="7"/>
  <c r="AO62" i="7"/>
  <c r="AR62" i="7" s="1"/>
  <c r="AS61" i="7"/>
  <c r="AQ61" i="7"/>
  <c r="AT61" i="7" s="1"/>
  <c r="AP61" i="7"/>
  <c r="AO61" i="7"/>
  <c r="AR61" i="7" s="1"/>
  <c r="AS60" i="7"/>
  <c r="AQ60" i="7"/>
  <c r="AT60" i="7" s="1"/>
  <c r="AP60" i="7"/>
  <c r="AO60" i="7"/>
  <c r="AR60" i="7" s="1"/>
  <c r="AS59" i="7"/>
  <c r="AQ59" i="7"/>
  <c r="AT59" i="7" s="1"/>
  <c r="AP59" i="7"/>
  <c r="AO59" i="7"/>
  <c r="AR59" i="7" s="1"/>
  <c r="AQ56" i="7"/>
  <c r="AT56" i="7" s="1"/>
  <c r="AP56" i="7"/>
  <c r="AS56" i="7" s="1"/>
  <c r="AO56" i="7"/>
  <c r="AR56" i="7" s="1"/>
  <c r="AQ55" i="7"/>
  <c r="AT55" i="7" s="1"/>
  <c r="AP55" i="7"/>
  <c r="AS55" i="7" s="1"/>
  <c r="AO55" i="7"/>
  <c r="AR55" i="7" s="1"/>
  <c r="AQ54" i="7"/>
  <c r="AT54" i="7" s="1"/>
  <c r="AP54" i="7"/>
  <c r="AS54" i="7" s="1"/>
  <c r="AO54" i="7"/>
  <c r="AR54" i="7" s="1"/>
  <c r="AQ53" i="7"/>
  <c r="AT53" i="7" s="1"/>
  <c r="AP53" i="7"/>
  <c r="AS53" i="7" s="1"/>
  <c r="AO53" i="7"/>
  <c r="AR53" i="7" s="1"/>
  <c r="AQ52" i="7"/>
  <c r="AT52" i="7" s="1"/>
  <c r="AP52" i="7"/>
  <c r="AS52" i="7" s="1"/>
  <c r="AO52" i="7"/>
  <c r="AR52" i="7" s="1"/>
  <c r="AQ51" i="7"/>
  <c r="AT51" i="7" s="1"/>
  <c r="AP51" i="7"/>
  <c r="AS51" i="7" s="1"/>
  <c r="AO51" i="7"/>
  <c r="AR51" i="7" s="1"/>
  <c r="AQ50" i="7"/>
  <c r="AT50" i="7" s="1"/>
  <c r="AP50" i="7"/>
  <c r="AS50" i="7" s="1"/>
  <c r="AO50" i="7"/>
  <c r="AR50" i="7" s="1"/>
  <c r="AQ49" i="7"/>
  <c r="AT49" i="7" s="1"/>
  <c r="AP49" i="7"/>
  <c r="AS49" i="7" s="1"/>
  <c r="AO49" i="7"/>
  <c r="AR49" i="7" s="1"/>
  <c r="AQ48" i="7"/>
  <c r="AT48" i="7" s="1"/>
  <c r="AP48" i="7"/>
  <c r="AS48" i="7" s="1"/>
  <c r="AO48" i="7"/>
  <c r="AR48" i="7" s="1"/>
  <c r="AQ47" i="7"/>
  <c r="AT47" i="7" s="1"/>
  <c r="AP47" i="7"/>
  <c r="AS47" i="7" s="1"/>
  <c r="AO47" i="7"/>
  <c r="AR47" i="7" s="1"/>
  <c r="AQ46" i="7"/>
  <c r="AT46" i="7" s="1"/>
  <c r="AP46" i="7"/>
  <c r="AS46" i="7" s="1"/>
  <c r="AO46" i="7"/>
  <c r="AR46" i="7" s="1"/>
  <c r="AQ45" i="7"/>
  <c r="AT45" i="7" s="1"/>
  <c r="AP45" i="7"/>
  <c r="AS45" i="7" s="1"/>
  <c r="AO45" i="7"/>
  <c r="AR45" i="7" s="1"/>
  <c r="AQ44" i="7"/>
  <c r="AT44" i="7" s="1"/>
  <c r="AP44" i="7"/>
  <c r="AS44" i="7" s="1"/>
  <c r="AO44" i="7"/>
  <c r="AR44" i="7" s="1"/>
  <c r="AQ43" i="7"/>
  <c r="AT43" i="7" s="1"/>
  <c r="AP43" i="7"/>
  <c r="AS43" i="7" s="1"/>
  <c r="AO43" i="7"/>
  <c r="AR43" i="7" s="1"/>
  <c r="AQ42" i="7"/>
  <c r="AT42" i="7" s="1"/>
  <c r="AP42" i="7"/>
  <c r="AS42" i="7" s="1"/>
  <c r="AO42" i="7"/>
  <c r="AR42" i="7" s="1"/>
  <c r="AQ41" i="7"/>
  <c r="AT41" i="7" s="1"/>
  <c r="AP41" i="7"/>
  <c r="AS41" i="7" s="1"/>
  <c r="AO41" i="7"/>
  <c r="AR41" i="7" s="1"/>
  <c r="AQ40" i="7"/>
  <c r="AT40" i="7" s="1"/>
  <c r="AP40" i="7"/>
  <c r="AS40" i="7" s="1"/>
  <c r="AO40" i="7"/>
  <c r="AR40" i="7" s="1"/>
  <c r="AQ39" i="7"/>
  <c r="AT39" i="7" s="1"/>
  <c r="AP39" i="7"/>
  <c r="AS39" i="7" s="1"/>
  <c r="AO39" i="7"/>
  <c r="AR39" i="7" s="1"/>
  <c r="AQ38" i="7"/>
  <c r="AT38" i="7" s="1"/>
  <c r="AP38" i="7"/>
  <c r="AS38" i="7" s="1"/>
  <c r="AO38" i="7"/>
  <c r="AR38" i="7" s="1"/>
  <c r="AQ37" i="7"/>
  <c r="AT37" i="7" s="1"/>
  <c r="AP37" i="7"/>
  <c r="AS37" i="7" s="1"/>
  <c r="AO37" i="7"/>
  <c r="AR37" i="7" s="1"/>
  <c r="AQ36" i="7"/>
  <c r="AT36" i="7" s="1"/>
  <c r="AP36" i="7"/>
  <c r="AS36" i="7" s="1"/>
  <c r="AO36" i="7"/>
  <c r="AR36" i="7" s="1"/>
  <c r="AQ35" i="7"/>
  <c r="AT35" i="7" s="1"/>
  <c r="AP35" i="7"/>
  <c r="AS35" i="7" s="1"/>
  <c r="AO35" i="7"/>
  <c r="AR35" i="7" s="1"/>
  <c r="AQ34" i="7"/>
  <c r="AT34" i="7" s="1"/>
  <c r="AP34" i="7"/>
  <c r="AS34" i="7" s="1"/>
  <c r="AO34" i="7"/>
  <c r="AR34" i="7" s="1"/>
  <c r="AQ33" i="7"/>
  <c r="AT33" i="7" s="1"/>
  <c r="AP33" i="7"/>
  <c r="AS33" i="7" s="1"/>
  <c r="AO33" i="7"/>
  <c r="AR33" i="7" s="1"/>
  <c r="AQ32" i="7"/>
  <c r="AT32" i="7" s="1"/>
  <c r="AP32" i="7"/>
  <c r="AS32" i="7" s="1"/>
  <c r="AO32" i="7"/>
  <c r="AR32" i="7" s="1"/>
  <c r="AQ31" i="7"/>
  <c r="AT31" i="7" s="1"/>
  <c r="AP31" i="7"/>
  <c r="AS31" i="7" s="1"/>
  <c r="AO31" i="7"/>
  <c r="AR31" i="7" s="1"/>
  <c r="AQ30" i="7"/>
  <c r="AT30" i="7" s="1"/>
  <c r="AP30" i="7"/>
  <c r="AS30" i="7" s="1"/>
  <c r="AO30" i="7"/>
  <c r="AR30" i="7" s="1"/>
  <c r="AQ29" i="7"/>
  <c r="AT29" i="7" s="1"/>
  <c r="AP29" i="7"/>
  <c r="AS29" i="7" s="1"/>
  <c r="AO29" i="7"/>
  <c r="AR29" i="7" s="1"/>
  <c r="AQ28" i="7"/>
  <c r="AT28" i="7" s="1"/>
  <c r="AP28" i="7"/>
  <c r="AS28" i="7" s="1"/>
  <c r="AO28" i="7"/>
  <c r="AR28" i="7" s="1"/>
  <c r="AQ27" i="7"/>
  <c r="AT27" i="7" s="1"/>
  <c r="AP27" i="7"/>
  <c r="AS27" i="7" s="1"/>
  <c r="AO27" i="7"/>
  <c r="AR27" i="7" s="1"/>
  <c r="AQ26" i="7"/>
  <c r="AT26" i="7" s="1"/>
  <c r="AP26" i="7"/>
  <c r="AS26" i="7" s="1"/>
  <c r="AO26" i="7"/>
  <c r="AR26" i="7" s="1"/>
  <c r="AQ25" i="7"/>
  <c r="AT25" i="7" s="1"/>
  <c r="AP25" i="7"/>
  <c r="AS25" i="7" s="1"/>
  <c r="AO25" i="7"/>
  <c r="AR25" i="7" s="1"/>
  <c r="AQ24" i="7"/>
  <c r="AT24" i="7" s="1"/>
  <c r="AP24" i="7"/>
  <c r="AS24" i="7" s="1"/>
  <c r="AO24" i="7"/>
  <c r="AR24" i="7" s="1"/>
  <c r="AQ23" i="7"/>
  <c r="AT23" i="7" s="1"/>
  <c r="AP23" i="7"/>
  <c r="AS23" i="7" s="1"/>
  <c r="AO23" i="7"/>
  <c r="AR23" i="7" s="1"/>
  <c r="AQ22" i="7"/>
  <c r="AT22" i="7" s="1"/>
  <c r="AP22" i="7"/>
  <c r="AS22" i="7" s="1"/>
  <c r="AO22" i="7"/>
  <c r="AR22" i="7" s="1"/>
  <c r="AQ21" i="7"/>
  <c r="AT21" i="7" s="1"/>
  <c r="AP21" i="7"/>
  <c r="AS21" i="7" s="1"/>
  <c r="AO21" i="7"/>
  <c r="AR21" i="7" s="1"/>
  <c r="AQ20" i="7"/>
  <c r="AT20" i="7" s="1"/>
  <c r="AP20" i="7"/>
  <c r="AS20" i="7" s="1"/>
  <c r="AO20" i="7"/>
  <c r="AR20" i="7" s="1"/>
  <c r="AQ19" i="7"/>
  <c r="AT19" i="7" s="1"/>
  <c r="AP19" i="7"/>
  <c r="AS19" i="7" s="1"/>
  <c r="AO19" i="7"/>
  <c r="AR19" i="7" s="1"/>
  <c r="AQ18" i="7"/>
  <c r="AT18" i="7" s="1"/>
  <c r="AP18" i="7"/>
  <c r="AS18" i="7" s="1"/>
  <c r="AO18" i="7"/>
  <c r="AR18" i="7" s="1"/>
  <c r="AQ17" i="7"/>
  <c r="AT17" i="7" s="1"/>
  <c r="AP17" i="7"/>
  <c r="AS17" i="7" s="1"/>
  <c r="AO17" i="7"/>
  <c r="AR17" i="7" s="1"/>
  <c r="AQ16" i="7"/>
  <c r="AT16" i="7" s="1"/>
  <c r="AP16" i="7"/>
  <c r="AS16" i="7" s="1"/>
  <c r="AO16" i="7"/>
  <c r="AR16" i="7" s="1"/>
  <c r="AQ15" i="7"/>
  <c r="AT15" i="7" s="1"/>
  <c r="AP15" i="7"/>
  <c r="AS15" i="7" s="1"/>
  <c r="AO15" i="7"/>
  <c r="AR15" i="7" s="1"/>
  <c r="AQ14" i="7"/>
  <c r="AT14" i="7" s="1"/>
  <c r="AP14" i="7"/>
  <c r="AS14" i="7" s="1"/>
  <c r="AO14" i="7"/>
  <c r="AR14" i="7" s="1"/>
  <c r="AQ13" i="7"/>
  <c r="AT13" i="7" s="1"/>
  <c r="AP13" i="7"/>
  <c r="AS13" i="7" s="1"/>
  <c r="AO13" i="7"/>
  <c r="AR13" i="7" s="1"/>
  <c r="AQ12" i="7"/>
  <c r="AT12" i="7" s="1"/>
  <c r="AP12" i="7"/>
  <c r="AS12" i="7" s="1"/>
  <c r="AO12" i="7"/>
  <c r="AR12" i="7" s="1"/>
  <c r="AQ11" i="7"/>
  <c r="AT11" i="7" s="1"/>
  <c r="AP11" i="7"/>
  <c r="AS11" i="7" s="1"/>
  <c r="AO11" i="7"/>
  <c r="AR11" i="7" s="1"/>
  <c r="AQ104" i="6"/>
  <c r="AT104" i="6" s="1"/>
  <c r="AP104" i="6"/>
  <c r="AS104" i="6" s="1"/>
  <c r="AO104" i="6"/>
  <c r="AR104" i="6" s="1"/>
  <c r="AQ103" i="6"/>
  <c r="AT103" i="6" s="1"/>
  <c r="AP103" i="6"/>
  <c r="AS103" i="6" s="1"/>
  <c r="AO103" i="6"/>
  <c r="AR103" i="6" s="1"/>
  <c r="AQ102" i="6"/>
  <c r="AT102" i="6" s="1"/>
  <c r="AP102" i="6"/>
  <c r="AS102" i="6" s="1"/>
  <c r="AO102" i="6"/>
  <c r="AR102" i="6" s="1"/>
  <c r="AQ101" i="6"/>
  <c r="AT101" i="6" s="1"/>
  <c r="AP101" i="6"/>
  <c r="AS101" i="6" s="1"/>
  <c r="AO101" i="6"/>
  <c r="AR101" i="6" s="1"/>
  <c r="AQ100" i="6"/>
  <c r="AT100" i="6" s="1"/>
  <c r="AP100" i="6"/>
  <c r="AS100" i="6" s="1"/>
  <c r="AO100" i="6"/>
  <c r="AR100" i="6" s="1"/>
  <c r="AQ99" i="6"/>
  <c r="AT99" i="6" s="1"/>
  <c r="AP99" i="6"/>
  <c r="AS99" i="6" s="1"/>
  <c r="AO99" i="6"/>
  <c r="AR99" i="6" s="1"/>
  <c r="AQ98" i="6"/>
  <c r="AT98" i="6" s="1"/>
  <c r="AP98" i="6"/>
  <c r="AS98" i="6" s="1"/>
  <c r="AO98" i="6"/>
  <c r="AR98" i="6" s="1"/>
  <c r="AQ97" i="6"/>
  <c r="AT97" i="6" s="1"/>
  <c r="AP97" i="6"/>
  <c r="AS97" i="6" s="1"/>
  <c r="AO97" i="6"/>
  <c r="AR97" i="6" s="1"/>
  <c r="AQ96" i="6"/>
  <c r="AT96" i="6" s="1"/>
  <c r="AP96" i="6"/>
  <c r="AS96" i="6" s="1"/>
  <c r="AO96" i="6"/>
  <c r="AR96" i="6" s="1"/>
  <c r="AQ95" i="6"/>
  <c r="AT95" i="6" s="1"/>
  <c r="AP95" i="6"/>
  <c r="AS95" i="6" s="1"/>
  <c r="AO95" i="6"/>
  <c r="AR95" i="6" s="1"/>
  <c r="AQ94" i="6"/>
  <c r="AT94" i="6" s="1"/>
  <c r="AP94" i="6"/>
  <c r="AS94" i="6" s="1"/>
  <c r="AO94" i="6"/>
  <c r="AR94" i="6" s="1"/>
  <c r="AQ93" i="6"/>
  <c r="AT93" i="6" s="1"/>
  <c r="AP93" i="6"/>
  <c r="AS93" i="6" s="1"/>
  <c r="AO93" i="6"/>
  <c r="AR93" i="6" s="1"/>
  <c r="AQ92" i="6"/>
  <c r="AT92" i="6" s="1"/>
  <c r="AP92" i="6"/>
  <c r="AS92" i="6" s="1"/>
  <c r="AO92" i="6"/>
  <c r="AR92" i="6" s="1"/>
  <c r="AQ91" i="6"/>
  <c r="AT91" i="6" s="1"/>
  <c r="AP91" i="6"/>
  <c r="AS91" i="6" s="1"/>
  <c r="AO91" i="6"/>
  <c r="AR91" i="6" s="1"/>
  <c r="AQ90" i="6"/>
  <c r="AT90" i="6" s="1"/>
  <c r="AP90" i="6"/>
  <c r="AS90" i="6" s="1"/>
  <c r="AO90" i="6"/>
  <c r="AR90" i="6" s="1"/>
  <c r="AQ89" i="6"/>
  <c r="AT89" i="6" s="1"/>
  <c r="AP89" i="6"/>
  <c r="AS89" i="6" s="1"/>
  <c r="AO89" i="6"/>
  <c r="AR89" i="6" s="1"/>
  <c r="AQ88" i="6"/>
  <c r="AT88" i="6" s="1"/>
  <c r="AP88" i="6"/>
  <c r="AS88" i="6" s="1"/>
  <c r="AO88" i="6"/>
  <c r="AR88" i="6" s="1"/>
  <c r="AQ87" i="6"/>
  <c r="AT87" i="6" s="1"/>
  <c r="AP87" i="6"/>
  <c r="AS87" i="6" s="1"/>
  <c r="AO87" i="6"/>
  <c r="AR87" i="6" s="1"/>
  <c r="AQ86" i="6"/>
  <c r="AT86" i="6" s="1"/>
  <c r="AP86" i="6"/>
  <c r="AS86" i="6" s="1"/>
  <c r="AO86" i="6"/>
  <c r="AR86" i="6" s="1"/>
  <c r="AQ85" i="6"/>
  <c r="AT85" i="6" s="1"/>
  <c r="AP85" i="6"/>
  <c r="AS85" i="6" s="1"/>
  <c r="AO85" i="6"/>
  <c r="AR85" i="6" s="1"/>
  <c r="AQ84" i="6"/>
  <c r="AT84" i="6" s="1"/>
  <c r="AP84" i="6"/>
  <c r="AS84" i="6" s="1"/>
  <c r="AO84" i="6"/>
  <c r="AR84" i="6" s="1"/>
  <c r="AQ83" i="6"/>
  <c r="AT83" i="6" s="1"/>
  <c r="AP83" i="6"/>
  <c r="AS83" i="6" s="1"/>
  <c r="AO83" i="6"/>
  <c r="AR83" i="6" s="1"/>
  <c r="AQ82" i="6"/>
  <c r="AT82" i="6" s="1"/>
  <c r="AP82" i="6"/>
  <c r="AS82" i="6" s="1"/>
  <c r="AO82" i="6"/>
  <c r="AR82" i="6" s="1"/>
  <c r="AQ81" i="6"/>
  <c r="AT81" i="6" s="1"/>
  <c r="AP81" i="6"/>
  <c r="AS81" i="6" s="1"/>
  <c r="AO81" i="6"/>
  <c r="AR81" i="6" s="1"/>
  <c r="AQ80" i="6"/>
  <c r="AT80" i="6" s="1"/>
  <c r="AP80" i="6"/>
  <c r="AS80" i="6" s="1"/>
  <c r="AO80" i="6"/>
  <c r="AR80" i="6" s="1"/>
  <c r="AQ79" i="6"/>
  <c r="AT79" i="6" s="1"/>
  <c r="AP79" i="6"/>
  <c r="AS79" i="6" s="1"/>
  <c r="AO79" i="6"/>
  <c r="AR79" i="6" s="1"/>
  <c r="AQ78" i="6"/>
  <c r="AT78" i="6" s="1"/>
  <c r="AP78" i="6"/>
  <c r="AS78" i="6" s="1"/>
  <c r="AO78" i="6"/>
  <c r="AR78" i="6" s="1"/>
  <c r="AQ77" i="6"/>
  <c r="AT77" i="6" s="1"/>
  <c r="AP77" i="6"/>
  <c r="AS77" i="6" s="1"/>
  <c r="AO77" i="6"/>
  <c r="AR77" i="6" s="1"/>
  <c r="AQ76" i="6"/>
  <c r="AT76" i="6" s="1"/>
  <c r="AP76" i="6"/>
  <c r="AS76" i="6" s="1"/>
  <c r="AO76" i="6"/>
  <c r="AR76" i="6" s="1"/>
  <c r="AQ75" i="6"/>
  <c r="AT75" i="6" s="1"/>
  <c r="AP75" i="6"/>
  <c r="AS75" i="6" s="1"/>
  <c r="AO75" i="6"/>
  <c r="AR75" i="6" s="1"/>
  <c r="AQ74" i="6"/>
  <c r="AT74" i="6" s="1"/>
  <c r="AP74" i="6"/>
  <c r="AS74" i="6" s="1"/>
  <c r="AO74" i="6"/>
  <c r="AR74" i="6" s="1"/>
  <c r="AQ73" i="6"/>
  <c r="AT73" i="6" s="1"/>
  <c r="AP73" i="6"/>
  <c r="AS73" i="6" s="1"/>
  <c r="AO73" i="6"/>
  <c r="AR73" i="6" s="1"/>
  <c r="AQ72" i="6"/>
  <c r="AT72" i="6" s="1"/>
  <c r="AP72" i="6"/>
  <c r="AS72" i="6" s="1"/>
  <c r="AO72" i="6"/>
  <c r="AR72" i="6" s="1"/>
  <c r="AQ71" i="6"/>
  <c r="AT71" i="6" s="1"/>
  <c r="AP71" i="6"/>
  <c r="AS71" i="6" s="1"/>
  <c r="AO71" i="6"/>
  <c r="AR71" i="6" s="1"/>
  <c r="AQ70" i="6"/>
  <c r="AT70" i="6" s="1"/>
  <c r="AP70" i="6"/>
  <c r="AS70" i="6" s="1"/>
  <c r="AO70" i="6"/>
  <c r="AR70" i="6" s="1"/>
  <c r="AQ69" i="6"/>
  <c r="AT69" i="6" s="1"/>
  <c r="AP69" i="6"/>
  <c r="AS69" i="6" s="1"/>
  <c r="AO69" i="6"/>
  <c r="AR69" i="6" s="1"/>
  <c r="AQ68" i="6"/>
  <c r="AT68" i="6" s="1"/>
  <c r="AP68" i="6"/>
  <c r="AS68" i="6" s="1"/>
  <c r="AO68" i="6"/>
  <c r="AR68" i="6" s="1"/>
  <c r="AQ67" i="6"/>
  <c r="AT67" i="6" s="1"/>
  <c r="AP67" i="6"/>
  <c r="AS67" i="6" s="1"/>
  <c r="AO67" i="6"/>
  <c r="AR67" i="6" s="1"/>
  <c r="AQ66" i="6"/>
  <c r="AT66" i="6" s="1"/>
  <c r="AP66" i="6"/>
  <c r="AS66" i="6" s="1"/>
  <c r="AO66" i="6"/>
  <c r="AR66" i="6" s="1"/>
  <c r="AQ65" i="6"/>
  <c r="AT65" i="6" s="1"/>
  <c r="AP65" i="6"/>
  <c r="AS65" i="6" s="1"/>
  <c r="AO65" i="6"/>
  <c r="AR65" i="6" s="1"/>
  <c r="AQ64" i="6"/>
  <c r="AT64" i="6" s="1"/>
  <c r="AP64" i="6"/>
  <c r="AS64" i="6" s="1"/>
  <c r="AO64" i="6"/>
  <c r="AR64" i="6" s="1"/>
  <c r="AQ63" i="6"/>
  <c r="AT63" i="6" s="1"/>
  <c r="AP63" i="6"/>
  <c r="AS63" i="6" s="1"/>
  <c r="AO63" i="6"/>
  <c r="AR63" i="6" s="1"/>
  <c r="AQ62" i="6"/>
  <c r="AT62" i="6" s="1"/>
  <c r="AP62" i="6"/>
  <c r="AS62" i="6" s="1"/>
  <c r="AO62" i="6"/>
  <c r="AR62" i="6" s="1"/>
  <c r="AQ61" i="6"/>
  <c r="AT61" i="6" s="1"/>
  <c r="AP61" i="6"/>
  <c r="AS61" i="6" s="1"/>
  <c r="AO61" i="6"/>
  <c r="AR61" i="6" s="1"/>
  <c r="AQ60" i="6"/>
  <c r="AT60" i="6" s="1"/>
  <c r="AP60" i="6"/>
  <c r="AS60" i="6" s="1"/>
  <c r="AO60" i="6"/>
  <c r="AR60" i="6" s="1"/>
  <c r="AQ59" i="6"/>
  <c r="AT59" i="6" s="1"/>
  <c r="AP59" i="6"/>
  <c r="AS59" i="6" s="1"/>
  <c r="AO59" i="6"/>
  <c r="AR59" i="6" s="1"/>
  <c r="AQ56" i="6"/>
  <c r="AT56" i="6" s="1"/>
  <c r="AP56" i="6"/>
  <c r="AS56" i="6" s="1"/>
  <c r="AO56" i="6"/>
  <c r="AR56" i="6" s="1"/>
  <c r="AQ55" i="6"/>
  <c r="AT55" i="6" s="1"/>
  <c r="AP55" i="6"/>
  <c r="AS55" i="6" s="1"/>
  <c r="AO55" i="6"/>
  <c r="AR55" i="6" s="1"/>
  <c r="AQ54" i="6"/>
  <c r="AT54" i="6" s="1"/>
  <c r="AP54" i="6"/>
  <c r="AS54" i="6" s="1"/>
  <c r="AO54" i="6"/>
  <c r="AR54" i="6" s="1"/>
  <c r="AQ53" i="6"/>
  <c r="AT53" i="6" s="1"/>
  <c r="AP53" i="6"/>
  <c r="AS53" i="6" s="1"/>
  <c r="AO53" i="6"/>
  <c r="AR53" i="6" s="1"/>
  <c r="AQ52" i="6"/>
  <c r="AT52" i="6" s="1"/>
  <c r="AP52" i="6"/>
  <c r="AS52" i="6" s="1"/>
  <c r="AO52" i="6"/>
  <c r="AR52" i="6" s="1"/>
  <c r="AQ51" i="6"/>
  <c r="AT51" i="6" s="1"/>
  <c r="AP51" i="6"/>
  <c r="AS51" i="6" s="1"/>
  <c r="AO51" i="6"/>
  <c r="AR51" i="6" s="1"/>
  <c r="AQ50" i="6"/>
  <c r="AT50" i="6" s="1"/>
  <c r="AP50" i="6"/>
  <c r="AS50" i="6" s="1"/>
  <c r="AO50" i="6"/>
  <c r="AR50" i="6" s="1"/>
  <c r="AQ49" i="6"/>
  <c r="AT49" i="6" s="1"/>
  <c r="AP49" i="6"/>
  <c r="AS49" i="6" s="1"/>
  <c r="AO49" i="6"/>
  <c r="AR49" i="6" s="1"/>
  <c r="AQ48" i="6"/>
  <c r="AT48" i="6" s="1"/>
  <c r="AP48" i="6"/>
  <c r="AS48" i="6" s="1"/>
  <c r="AO48" i="6"/>
  <c r="AR48" i="6" s="1"/>
  <c r="AQ47" i="6"/>
  <c r="AT47" i="6" s="1"/>
  <c r="AP47" i="6"/>
  <c r="AS47" i="6" s="1"/>
  <c r="AO47" i="6"/>
  <c r="AR47" i="6" s="1"/>
  <c r="AQ46" i="6"/>
  <c r="AT46" i="6" s="1"/>
  <c r="AP46" i="6"/>
  <c r="AS46" i="6" s="1"/>
  <c r="AO46" i="6"/>
  <c r="AR46" i="6" s="1"/>
  <c r="AQ45" i="6"/>
  <c r="AT45" i="6" s="1"/>
  <c r="AP45" i="6"/>
  <c r="AS45" i="6" s="1"/>
  <c r="AO45" i="6"/>
  <c r="AR45" i="6" s="1"/>
  <c r="AQ44" i="6"/>
  <c r="AT44" i="6" s="1"/>
  <c r="AP44" i="6"/>
  <c r="AS44" i="6" s="1"/>
  <c r="AO44" i="6"/>
  <c r="AR44" i="6" s="1"/>
  <c r="AQ43" i="6"/>
  <c r="AT43" i="6" s="1"/>
  <c r="AP43" i="6"/>
  <c r="AS43" i="6" s="1"/>
  <c r="AO43" i="6"/>
  <c r="AR43" i="6" s="1"/>
  <c r="AQ42" i="6"/>
  <c r="AT42" i="6" s="1"/>
  <c r="AP42" i="6"/>
  <c r="AS42" i="6" s="1"/>
  <c r="AO42" i="6"/>
  <c r="AR42" i="6" s="1"/>
  <c r="AQ41" i="6"/>
  <c r="AT41" i="6" s="1"/>
  <c r="AP41" i="6"/>
  <c r="AS41" i="6" s="1"/>
  <c r="AO41" i="6"/>
  <c r="AR41" i="6" s="1"/>
  <c r="AQ40" i="6"/>
  <c r="AT40" i="6" s="1"/>
  <c r="AP40" i="6"/>
  <c r="AS40" i="6" s="1"/>
  <c r="AO40" i="6"/>
  <c r="AR40" i="6" s="1"/>
  <c r="AQ39" i="6"/>
  <c r="AT39" i="6" s="1"/>
  <c r="AP39" i="6"/>
  <c r="AS39" i="6" s="1"/>
  <c r="AO39" i="6"/>
  <c r="AR39" i="6" s="1"/>
  <c r="AQ38" i="6"/>
  <c r="AT38" i="6" s="1"/>
  <c r="AP38" i="6"/>
  <c r="AS38" i="6" s="1"/>
  <c r="AO38" i="6"/>
  <c r="AR38" i="6" s="1"/>
  <c r="AQ37" i="6"/>
  <c r="AT37" i="6" s="1"/>
  <c r="AP37" i="6"/>
  <c r="AS37" i="6" s="1"/>
  <c r="AO37" i="6"/>
  <c r="AR37" i="6" s="1"/>
  <c r="AQ36" i="6"/>
  <c r="AT36" i="6" s="1"/>
  <c r="AP36" i="6"/>
  <c r="AS36" i="6" s="1"/>
  <c r="AO36" i="6"/>
  <c r="AR36" i="6" s="1"/>
  <c r="AQ35" i="6"/>
  <c r="AT35" i="6" s="1"/>
  <c r="AP35" i="6"/>
  <c r="AS35" i="6" s="1"/>
  <c r="AO35" i="6"/>
  <c r="AR35" i="6" s="1"/>
  <c r="AQ34" i="6"/>
  <c r="AT34" i="6" s="1"/>
  <c r="AP34" i="6"/>
  <c r="AS34" i="6" s="1"/>
  <c r="AO34" i="6"/>
  <c r="AR34" i="6" s="1"/>
  <c r="AQ33" i="6"/>
  <c r="AT33" i="6" s="1"/>
  <c r="AP33" i="6"/>
  <c r="AS33" i="6" s="1"/>
  <c r="AO33" i="6"/>
  <c r="AR33" i="6" s="1"/>
  <c r="AQ32" i="6"/>
  <c r="AT32" i="6" s="1"/>
  <c r="AP32" i="6"/>
  <c r="AS32" i="6" s="1"/>
  <c r="AO32" i="6"/>
  <c r="AR32" i="6" s="1"/>
  <c r="AQ31" i="6"/>
  <c r="AT31" i="6" s="1"/>
  <c r="AP31" i="6"/>
  <c r="AS31" i="6" s="1"/>
  <c r="AO31" i="6"/>
  <c r="AR31" i="6" s="1"/>
  <c r="AQ30" i="6"/>
  <c r="AT30" i="6" s="1"/>
  <c r="AP30" i="6"/>
  <c r="AS30" i="6" s="1"/>
  <c r="AO30" i="6"/>
  <c r="AR30" i="6" s="1"/>
  <c r="AQ29" i="6"/>
  <c r="AT29" i="6" s="1"/>
  <c r="AP29" i="6"/>
  <c r="AS29" i="6" s="1"/>
  <c r="AO29" i="6"/>
  <c r="AR29" i="6" s="1"/>
  <c r="AQ28" i="6"/>
  <c r="AT28" i="6" s="1"/>
  <c r="AP28" i="6"/>
  <c r="AS28" i="6" s="1"/>
  <c r="AO28" i="6"/>
  <c r="AR28" i="6" s="1"/>
  <c r="AQ27" i="6"/>
  <c r="AT27" i="6" s="1"/>
  <c r="AP27" i="6"/>
  <c r="AS27" i="6" s="1"/>
  <c r="AO27" i="6"/>
  <c r="AR27" i="6" s="1"/>
  <c r="AQ26" i="6"/>
  <c r="AT26" i="6" s="1"/>
  <c r="AP26" i="6"/>
  <c r="AS26" i="6" s="1"/>
  <c r="AO26" i="6"/>
  <c r="AR26" i="6" s="1"/>
  <c r="AQ25" i="6"/>
  <c r="AT25" i="6" s="1"/>
  <c r="AP25" i="6"/>
  <c r="AS25" i="6" s="1"/>
  <c r="AO25" i="6"/>
  <c r="AR25" i="6" s="1"/>
  <c r="AQ24" i="6"/>
  <c r="AT24" i="6" s="1"/>
  <c r="AP24" i="6"/>
  <c r="AS24" i="6" s="1"/>
  <c r="AO24" i="6"/>
  <c r="AR24" i="6" s="1"/>
  <c r="AQ23" i="6"/>
  <c r="AT23" i="6" s="1"/>
  <c r="AP23" i="6"/>
  <c r="AS23" i="6" s="1"/>
  <c r="AO23" i="6"/>
  <c r="AR23" i="6" s="1"/>
  <c r="AQ22" i="6"/>
  <c r="AT22" i="6" s="1"/>
  <c r="AP22" i="6"/>
  <c r="AS22" i="6" s="1"/>
  <c r="AO22" i="6"/>
  <c r="AR22" i="6" s="1"/>
  <c r="AQ21" i="6"/>
  <c r="AT21" i="6" s="1"/>
  <c r="AP21" i="6"/>
  <c r="AS21" i="6" s="1"/>
  <c r="AO21" i="6"/>
  <c r="AR21" i="6" s="1"/>
  <c r="AQ20" i="6"/>
  <c r="AT20" i="6" s="1"/>
  <c r="AP20" i="6"/>
  <c r="AS20" i="6" s="1"/>
  <c r="AO20" i="6"/>
  <c r="AR20" i="6" s="1"/>
  <c r="AQ19" i="6"/>
  <c r="AT19" i="6" s="1"/>
  <c r="AP19" i="6"/>
  <c r="AS19" i="6" s="1"/>
  <c r="AO19" i="6"/>
  <c r="AR19" i="6" s="1"/>
  <c r="AQ18" i="6"/>
  <c r="AT18" i="6" s="1"/>
  <c r="AP18" i="6"/>
  <c r="AS18" i="6" s="1"/>
  <c r="AO18" i="6"/>
  <c r="AR18" i="6" s="1"/>
  <c r="AQ17" i="6"/>
  <c r="AT17" i="6" s="1"/>
  <c r="AP17" i="6"/>
  <c r="AS17" i="6" s="1"/>
  <c r="AO17" i="6"/>
  <c r="AR17" i="6" s="1"/>
  <c r="AQ16" i="6"/>
  <c r="AT16" i="6" s="1"/>
  <c r="AP16" i="6"/>
  <c r="AS16" i="6" s="1"/>
  <c r="AO16" i="6"/>
  <c r="AR16" i="6" s="1"/>
  <c r="AQ15" i="6"/>
  <c r="AT15" i="6" s="1"/>
  <c r="AP15" i="6"/>
  <c r="AS15" i="6" s="1"/>
  <c r="AO15" i="6"/>
  <c r="AR15" i="6" s="1"/>
  <c r="AQ14" i="6"/>
  <c r="AT14" i="6" s="1"/>
  <c r="AP14" i="6"/>
  <c r="AS14" i="6" s="1"/>
  <c r="AO14" i="6"/>
  <c r="AR14" i="6" s="1"/>
  <c r="AQ13" i="6"/>
  <c r="AT13" i="6" s="1"/>
  <c r="AP13" i="6"/>
  <c r="AS13" i="6" s="1"/>
  <c r="AO13" i="6"/>
  <c r="AR13" i="6" s="1"/>
  <c r="AQ12" i="6"/>
  <c r="AT12" i="6" s="1"/>
  <c r="AP12" i="6"/>
  <c r="AS12" i="6" s="1"/>
  <c r="AO12" i="6"/>
  <c r="AR12" i="6" s="1"/>
  <c r="AQ11" i="6"/>
  <c r="AT11" i="6" s="1"/>
  <c r="AP11" i="6"/>
  <c r="AS11" i="6" s="1"/>
  <c r="AO11" i="6"/>
  <c r="AR11" i="6" s="1"/>
  <c r="AQ440" i="5"/>
  <c r="AT440" i="5" s="1"/>
  <c r="AP440" i="5"/>
  <c r="AS440" i="5" s="1"/>
  <c r="AO440" i="5"/>
  <c r="AR440" i="5" s="1"/>
  <c r="AQ439" i="5"/>
  <c r="AT439" i="5" s="1"/>
  <c r="AP439" i="5"/>
  <c r="AS439" i="5" s="1"/>
  <c r="AO439" i="5"/>
  <c r="AR439" i="5" s="1"/>
  <c r="AQ438" i="5"/>
  <c r="AT438" i="5" s="1"/>
  <c r="AP438" i="5"/>
  <c r="AS438" i="5" s="1"/>
  <c r="AO438" i="5"/>
  <c r="AR438" i="5" s="1"/>
  <c r="AQ437" i="5"/>
  <c r="AT437" i="5" s="1"/>
  <c r="AP437" i="5"/>
  <c r="AS437" i="5" s="1"/>
  <c r="AO437" i="5"/>
  <c r="AR437" i="5" s="1"/>
  <c r="AQ436" i="5"/>
  <c r="AT436" i="5" s="1"/>
  <c r="AP436" i="5"/>
  <c r="AS436" i="5" s="1"/>
  <c r="AO436" i="5"/>
  <c r="AR436" i="5" s="1"/>
  <c r="AQ435" i="5"/>
  <c r="AT435" i="5" s="1"/>
  <c r="AP435" i="5"/>
  <c r="AS435" i="5" s="1"/>
  <c r="AO435" i="5"/>
  <c r="AR435" i="5" s="1"/>
  <c r="AQ434" i="5"/>
  <c r="AT434" i="5" s="1"/>
  <c r="AP434" i="5"/>
  <c r="AS434" i="5" s="1"/>
  <c r="AO434" i="5"/>
  <c r="AR434" i="5" s="1"/>
  <c r="AQ433" i="5"/>
  <c r="AT433" i="5" s="1"/>
  <c r="AP433" i="5"/>
  <c r="AS433" i="5" s="1"/>
  <c r="AO433" i="5"/>
  <c r="AR433" i="5" s="1"/>
  <c r="AQ432" i="5"/>
  <c r="AT432" i="5" s="1"/>
  <c r="AP432" i="5"/>
  <c r="AS432" i="5" s="1"/>
  <c r="AO432" i="5"/>
  <c r="AR432" i="5" s="1"/>
  <c r="AQ431" i="5"/>
  <c r="AT431" i="5" s="1"/>
  <c r="AP431" i="5"/>
  <c r="AS431" i="5" s="1"/>
  <c r="AO431" i="5"/>
  <c r="AR431" i="5" s="1"/>
  <c r="AQ430" i="5"/>
  <c r="AT430" i="5" s="1"/>
  <c r="AP430" i="5"/>
  <c r="AS430" i="5" s="1"/>
  <c r="AO430" i="5"/>
  <c r="AR430" i="5" s="1"/>
  <c r="AQ429" i="5"/>
  <c r="AT429" i="5" s="1"/>
  <c r="AP429" i="5"/>
  <c r="AS429" i="5" s="1"/>
  <c r="AO429" i="5"/>
  <c r="AR429" i="5" s="1"/>
  <c r="AQ428" i="5"/>
  <c r="AT428" i="5" s="1"/>
  <c r="AP428" i="5"/>
  <c r="AS428" i="5" s="1"/>
  <c r="AO428" i="5"/>
  <c r="AR428" i="5" s="1"/>
  <c r="AQ427" i="5"/>
  <c r="AT427" i="5" s="1"/>
  <c r="AP427" i="5"/>
  <c r="AS427" i="5" s="1"/>
  <c r="AO427" i="5"/>
  <c r="AR427" i="5" s="1"/>
  <c r="AQ426" i="5"/>
  <c r="AT426" i="5" s="1"/>
  <c r="AP426" i="5"/>
  <c r="AS426" i="5" s="1"/>
  <c r="AO426" i="5"/>
  <c r="AR426" i="5" s="1"/>
  <c r="AQ425" i="5"/>
  <c r="AT425" i="5" s="1"/>
  <c r="AP425" i="5"/>
  <c r="AS425" i="5" s="1"/>
  <c r="AO425" i="5"/>
  <c r="AR425" i="5" s="1"/>
  <c r="AQ424" i="5"/>
  <c r="AT424" i="5" s="1"/>
  <c r="AP424" i="5"/>
  <c r="AS424" i="5" s="1"/>
  <c r="AO424" i="5"/>
  <c r="AR424" i="5" s="1"/>
  <c r="AQ423" i="5"/>
  <c r="AT423" i="5" s="1"/>
  <c r="AP423" i="5"/>
  <c r="AS423" i="5" s="1"/>
  <c r="AO423" i="5"/>
  <c r="AR423" i="5" s="1"/>
  <c r="AQ422" i="5"/>
  <c r="AT422" i="5" s="1"/>
  <c r="AP422" i="5"/>
  <c r="AS422" i="5" s="1"/>
  <c r="AO422" i="5"/>
  <c r="AR422" i="5" s="1"/>
  <c r="AQ421" i="5"/>
  <c r="AT421" i="5" s="1"/>
  <c r="AP421" i="5"/>
  <c r="AS421" i="5" s="1"/>
  <c r="AO421" i="5"/>
  <c r="AR421" i="5" s="1"/>
  <c r="AQ420" i="5"/>
  <c r="AT420" i="5" s="1"/>
  <c r="AP420" i="5"/>
  <c r="AS420" i="5" s="1"/>
  <c r="AO420" i="5"/>
  <c r="AR420" i="5" s="1"/>
  <c r="AQ419" i="5"/>
  <c r="AT419" i="5" s="1"/>
  <c r="AP419" i="5"/>
  <c r="AS419" i="5" s="1"/>
  <c r="AO419" i="5"/>
  <c r="AR419" i="5" s="1"/>
  <c r="AQ418" i="5"/>
  <c r="AT418" i="5" s="1"/>
  <c r="AP418" i="5"/>
  <c r="AS418" i="5" s="1"/>
  <c r="AO418" i="5"/>
  <c r="AR418" i="5" s="1"/>
  <c r="AQ417" i="5"/>
  <c r="AT417" i="5" s="1"/>
  <c r="AP417" i="5"/>
  <c r="AS417" i="5" s="1"/>
  <c r="AO417" i="5"/>
  <c r="AR417" i="5" s="1"/>
  <c r="AQ416" i="5"/>
  <c r="AT416" i="5" s="1"/>
  <c r="AP416" i="5"/>
  <c r="AS416" i="5" s="1"/>
  <c r="AO416" i="5"/>
  <c r="AR416" i="5" s="1"/>
  <c r="AQ415" i="5"/>
  <c r="AT415" i="5" s="1"/>
  <c r="AP415" i="5"/>
  <c r="AS415" i="5" s="1"/>
  <c r="AO415" i="5"/>
  <c r="AR415" i="5" s="1"/>
  <c r="AQ414" i="5"/>
  <c r="AT414" i="5" s="1"/>
  <c r="AP414" i="5"/>
  <c r="AS414" i="5" s="1"/>
  <c r="AO414" i="5"/>
  <c r="AR414" i="5" s="1"/>
  <c r="AQ413" i="5"/>
  <c r="AT413" i="5" s="1"/>
  <c r="AP413" i="5"/>
  <c r="AS413" i="5" s="1"/>
  <c r="AO413" i="5"/>
  <c r="AR413" i="5" s="1"/>
  <c r="AQ412" i="5"/>
  <c r="AT412" i="5" s="1"/>
  <c r="AP412" i="5"/>
  <c r="AS412" i="5" s="1"/>
  <c r="AO412" i="5"/>
  <c r="AR412" i="5" s="1"/>
  <c r="AQ411" i="5"/>
  <c r="AT411" i="5" s="1"/>
  <c r="AP411" i="5"/>
  <c r="AS411" i="5" s="1"/>
  <c r="AO411" i="5"/>
  <c r="AR411" i="5" s="1"/>
  <c r="AQ410" i="5"/>
  <c r="AT410" i="5" s="1"/>
  <c r="AP410" i="5"/>
  <c r="AS410" i="5" s="1"/>
  <c r="AO410" i="5"/>
  <c r="AR410" i="5" s="1"/>
  <c r="AQ409" i="5"/>
  <c r="AT409" i="5" s="1"/>
  <c r="AP409" i="5"/>
  <c r="AS409" i="5" s="1"/>
  <c r="AO409" i="5"/>
  <c r="AR409" i="5" s="1"/>
  <c r="AQ408" i="5"/>
  <c r="AT408" i="5" s="1"/>
  <c r="AP408" i="5"/>
  <c r="AS408" i="5" s="1"/>
  <c r="AO408" i="5"/>
  <c r="AR408" i="5" s="1"/>
  <c r="AQ407" i="5"/>
  <c r="AT407" i="5" s="1"/>
  <c r="AP407" i="5"/>
  <c r="AS407" i="5" s="1"/>
  <c r="AO407" i="5"/>
  <c r="AR407" i="5" s="1"/>
  <c r="AQ406" i="5"/>
  <c r="AT406" i="5" s="1"/>
  <c r="AP406" i="5"/>
  <c r="AS406" i="5" s="1"/>
  <c r="AO406" i="5"/>
  <c r="AR406" i="5" s="1"/>
  <c r="AQ405" i="5"/>
  <c r="AT405" i="5" s="1"/>
  <c r="AP405" i="5"/>
  <c r="AS405" i="5" s="1"/>
  <c r="AO405" i="5"/>
  <c r="AR405" i="5" s="1"/>
  <c r="AQ404" i="5"/>
  <c r="AT404" i="5" s="1"/>
  <c r="AP404" i="5"/>
  <c r="AS404" i="5" s="1"/>
  <c r="AO404" i="5"/>
  <c r="AR404" i="5" s="1"/>
  <c r="AQ403" i="5"/>
  <c r="AT403" i="5" s="1"/>
  <c r="AP403" i="5"/>
  <c r="AS403" i="5" s="1"/>
  <c r="AO403" i="5"/>
  <c r="AR403" i="5" s="1"/>
  <c r="AQ402" i="5"/>
  <c r="AT402" i="5" s="1"/>
  <c r="AP402" i="5"/>
  <c r="AS402" i="5" s="1"/>
  <c r="AO402" i="5"/>
  <c r="AR402" i="5" s="1"/>
  <c r="AQ401" i="5"/>
  <c r="AT401" i="5" s="1"/>
  <c r="AP401" i="5"/>
  <c r="AS401" i="5" s="1"/>
  <c r="AO401" i="5"/>
  <c r="AR401" i="5" s="1"/>
  <c r="AQ400" i="5"/>
  <c r="AT400" i="5" s="1"/>
  <c r="AP400" i="5"/>
  <c r="AS400" i="5" s="1"/>
  <c r="AO400" i="5"/>
  <c r="AR400" i="5" s="1"/>
  <c r="AQ399" i="5"/>
  <c r="AT399" i="5" s="1"/>
  <c r="AP399" i="5"/>
  <c r="AS399" i="5" s="1"/>
  <c r="AO399" i="5"/>
  <c r="AR399" i="5" s="1"/>
  <c r="AQ398" i="5"/>
  <c r="AT398" i="5" s="1"/>
  <c r="AP398" i="5"/>
  <c r="AS398" i="5" s="1"/>
  <c r="AO398" i="5"/>
  <c r="AR398" i="5" s="1"/>
  <c r="AQ397" i="5"/>
  <c r="AT397" i="5" s="1"/>
  <c r="AP397" i="5"/>
  <c r="AS397" i="5" s="1"/>
  <c r="AO397" i="5"/>
  <c r="AR397" i="5" s="1"/>
  <c r="AQ396" i="5"/>
  <c r="AT396" i="5" s="1"/>
  <c r="AP396" i="5"/>
  <c r="AS396" i="5" s="1"/>
  <c r="AO396" i="5"/>
  <c r="AR396" i="5" s="1"/>
  <c r="AQ395" i="5"/>
  <c r="AT395" i="5" s="1"/>
  <c r="AP395" i="5"/>
  <c r="AS395" i="5" s="1"/>
  <c r="AO395" i="5"/>
  <c r="AR395" i="5" s="1"/>
  <c r="AT392" i="5"/>
  <c r="AQ392" i="5"/>
  <c r="AP392" i="5"/>
  <c r="AS392" i="5" s="1"/>
  <c r="AO392" i="5"/>
  <c r="AT391" i="5"/>
  <c r="AQ391" i="5"/>
  <c r="AP391" i="5"/>
  <c r="AS391" i="5" s="1"/>
  <c r="AO391" i="5"/>
  <c r="AT390" i="5"/>
  <c r="AQ390" i="5"/>
  <c r="AP390" i="5"/>
  <c r="AS390" i="5" s="1"/>
  <c r="AO390" i="5"/>
  <c r="AT389" i="5"/>
  <c r="AQ389" i="5"/>
  <c r="AP389" i="5"/>
  <c r="AS389" i="5" s="1"/>
  <c r="AO389" i="5"/>
  <c r="AT388" i="5"/>
  <c r="AQ388" i="5"/>
  <c r="AP388" i="5"/>
  <c r="AS388" i="5" s="1"/>
  <c r="AO388" i="5"/>
  <c r="AT387" i="5"/>
  <c r="AQ387" i="5"/>
  <c r="AP387" i="5"/>
  <c r="AS387" i="5" s="1"/>
  <c r="AO387" i="5"/>
  <c r="AR387" i="5" s="1"/>
  <c r="AT386" i="5"/>
  <c r="AQ386" i="5"/>
  <c r="AP386" i="5"/>
  <c r="AS386" i="5" s="1"/>
  <c r="AO386" i="5"/>
  <c r="AT385" i="5"/>
  <c r="AQ385" i="5"/>
  <c r="AP385" i="5"/>
  <c r="AS385" i="5" s="1"/>
  <c r="AO385" i="5"/>
  <c r="AT384" i="5"/>
  <c r="AQ384" i="5"/>
  <c r="AP384" i="5"/>
  <c r="AS384" i="5" s="1"/>
  <c r="AO384" i="5"/>
  <c r="AT383" i="5"/>
  <c r="AQ383" i="5"/>
  <c r="AP383" i="5"/>
  <c r="AS383" i="5" s="1"/>
  <c r="AO383" i="5"/>
  <c r="AT382" i="5"/>
  <c r="AQ382" i="5"/>
  <c r="AP382" i="5"/>
  <c r="AS382" i="5" s="1"/>
  <c r="AO382" i="5"/>
  <c r="AT381" i="5"/>
  <c r="AQ381" i="5"/>
  <c r="AP381" i="5"/>
  <c r="AS381" i="5" s="1"/>
  <c r="AO381" i="5"/>
  <c r="AT380" i="5"/>
  <c r="AQ380" i="5"/>
  <c r="AP380" i="5"/>
  <c r="AS380" i="5" s="1"/>
  <c r="AO380" i="5"/>
  <c r="AT379" i="5"/>
  <c r="AQ379" i="5"/>
  <c r="AP379" i="5"/>
  <c r="AS379" i="5" s="1"/>
  <c r="AO379" i="5"/>
  <c r="AT378" i="5"/>
  <c r="AQ378" i="5"/>
  <c r="AP378" i="5"/>
  <c r="AS378" i="5" s="1"/>
  <c r="AO378" i="5"/>
  <c r="AT377" i="5"/>
  <c r="AQ377" i="5"/>
  <c r="AP377" i="5"/>
  <c r="AS377" i="5" s="1"/>
  <c r="AO377" i="5"/>
  <c r="AT376" i="5"/>
  <c r="AQ376" i="5"/>
  <c r="AP376" i="5"/>
  <c r="AS376" i="5" s="1"/>
  <c r="AO376" i="5"/>
  <c r="AT375" i="5"/>
  <c r="AQ375" i="5"/>
  <c r="AP375" i="5"/>
  <c r="AS375" i="5" s="1"/>
  <c r="AO375" i="5"/>
  <c r="AT374" i="5"/>
  <c r="AQ374" i="5"/>
  <c r="AP374" i="5"/>
  <c r="AS374" i="5" s="1"/>
  <c r="AO374" i="5"/>
  <c r="AT373" i="5"/>
  <c r="AQ373" i="5"/>
  <c r="AP373" i="5"/>
  <c r="AS373" i="5" s="1"/>
  <c r="AO373" i="5"/>
  <c r="AT372" i="5"/>
  <c r="AQ372" i="5"/>
  <c r="AP372" i="5"/>
  <c r="AS372" i="5" s="1"/>
  <c r="AO372" i="5"/>
  <c r="AT371" i="5"/>
  <c r="AQ371" i="5"/>
  <c r="AP371" i="5"/>
  <c r="AS371" i="5" s="1"/>
  <c r="AO371" i="5"/>
  <c r="AT370" i="5"/>
  <c r="AQ370" i="5"/>
  <c r="AP370" i="5"/>
  <c r="AS370" i="5" s="1"/>
  <c r="AO370" i="5"/>
  <c r="AT369" i="5"/>
  <c r="AQ369" i="5"/>
  <c r="AP369" i="5"/>
  <c r="AS369" i="5" s="1"/>
  <c r="AO369" i="5"/>
  <c r="AT368" i="5"/>
  <c r="AQ368" i="5"/>
  <c r="AP368" i="5"/>
  <c r="AS368" i="5" s="1"/>
  <c r="AO368" i="5"/>
  <c r="AT367" i="5"/>
  <c r="AQ367" i="5"/>
  <c r="AP367" i="5"/>
  <c r="AS367" i="5" s="1"/>
  <c r="AO367" i="5"/>
  <c r="AT366" i="5"/>
  <c r="AQ366" i="5"/>
  <c r="AP366" i="5"/>
  <c r="AS366" i="5" s="1"/>
  <c r="AO366" i="5"/>
  <c r="AT365" i="5"/>
  <c r="AQ365" i="5"/>
  <c r="AP365" i="5"/>
  <c r="AS365" i="5" s="1"/>
  <c r="AO365" i="5"/>
  <c r="AT364" i="5"/>
  <c r="AQ364" i="5"/>
  <c r="AP364" i="5"/>
  <c r="AS364" i="5" s="1"/>
  <c r="AO364" i="5"/>
  <c r="AT363" i="5"/>
  <c r="AQ363" i="5"/>
  <c r="AP363" i="5"/>
  <c r="AS363" i="5" s="1"/>
  <c r="AO363" i="5"/>
  <c r="AT362" i="5"/>
  <c r="AQ362" i="5"/>
  <c r="AP362" i="5"/>
  <c r="AS362" i="5" s="1"/>
  <c r="AO362" i="5"/>
  <c r="AT361" i="5"/>
  <c r="AQ361" i="5"/>
  <c r="AP361" i="5"/>
  <c r="AS361" i="5" s="1"/>
  <c r="AO361" i="5"/>
  <c r="AT360" i="5"/>
  <c r="AQ360" i="5"/>
  <c r="AP360" i="5"/>
  <c r="AS360" i="5" s="1"/>
  <c r="AO360" i="5"/>
  <c r="AT359" i="5"/>
  <c r="AQ359" i="5"/>
  <c r="AP359" i="5"/>
  <c r="AS359" i="5" s="1"/>
  <c r="AO359" i="5"/>
  <c r="AT358" i="5"/>
  <c r="AQ358" i="5"/>
  <c r="AP358" i="5"/>
  <c r="AS358" i="5" s="1"/>
  <c r="AO358" i="5"/>
  <c r="AT357" i="5"/>
  <c r="AQ357" i="5"/>
  <c r="AP357" i="5"/>
  <c r="AS357" i="5" s="1"/>
  <c r="AO357" i="5"/>
  <c r="AT356" i="5"/>
  <c r="AQ356" i="5"/>
  <c r="AP356" i="5"/>
  <c r="AS356" i="5" s="1"/>
  <c r="AO356" i="5"/>
  <c r="AT355" i="5"/>
  <c r="AQ355" i="5"/>
  <c r="AP355" i="5"/>
  <c r="AS355" i="5" s="1"/>
  <c r="AO355" i="5"/>
  <c r="AT354" i="5"/>
  <c r="AQ354" i="5"/>
  <c r="AP354" i="5"/>
  <c r="AS354" i="5" s="1"/>
  <c r="AO354" i="5"/>
  <c r="AT353" i="5"/>
  <c r="AQ353" i="5"/>
  <c r="AP353" i="5"/>
  <c r="AS353" i="5" s="1"/>
  <c r="AO353" i="5"/>
  <c r="AR353" i="5" s="1"/>
  <c r="AT352" i="5"/>
  <c r="AQ352" i="5"/>
  <c r="AP352" i="5"/>
  <c r="AS352" i="5" s="1"/>
  <c r="AO352" i="5"/>
  <c r="AT351" i="5"/>
  <c r="AQ351" i="5"/>
  <c r="AP351" i="5"/>
  <c r="AS351" i="5" s="1"/>
  <c r="AO351" i="5"/>
  <c r="AT350" i="5"/>
  <c r="AQ350" i="5"/>
  <c r="AP350" i="5"/>
  <c r="AS350" i="5" s="1"/>
  <c r="AO350" i="5"/>
  <c r="AT349" i="5"/>
  <c r="AQ349" i="5"/>
  <c r="AP349" i="5"/>
  <c r="AS349" i="5" s="1"/>
  <c r="AO349" i="5"/>
  <c r="AR349" i="5" s="1"/>
  <c r="AT348" i="5"/>
  <c r="AQ348" i="5"/>
  <c r="AP348" i="5"/>
  <c r="AS348" i="5" s="1"/>
  <c r="AO348" i="5"/>
  <c r="AR348" i="5" s="1"/>
  <c r="AT347" i="5"/>
  <c r="AQ347" i="5"/>
  <c r="AP347" i="5"/>
  <c r="AS347" i="5" s="1"/>
  <c r="AO347" i="5"/>
  <c r="AR352" i="5" s="1"/>
  <c r="AS344" i="5"/>
  <c r="AQ344" i="5"/>
  <c r="AT344" i="5" s="1"/>
  <c r="AP344" i="5"/>
  <c r="AO344" i="5"/>
  <c r="AR344" i="5" s="1"/>
  <c r="AS343" i="5"/>
  <c r="AQ343" i="5"/>
  <c r="AT343" i="5" s="1"/>
  <c r="AP343" i="5"/>
  <c r="AO343" i="5"/>
  <c r="AR343" i="5" s="1"/>
  <c r="AS342" i="5"/>
  <c r="AQ342" i="5"/>
  <c r="AT342" i="5" s="1"/>
  <c r="AP342" i="5"/>
  <c r="AO342" i="5"/>
  <c r="AR342" i="5" s="1"/>
  <c r="AS341" i="5"/>
  <c r="AQ341" i="5"/>
  <c r="AT341" i="5" s="1"/>
  <c r="AP341" i="5"/>
  <c r="AO341" i="5"/>
  <c r="AR341" i="5" s="1"/>
  <c r="AS340" i="5"/>
  <c r="AQ340" i="5"/>
  <c r="AT340" i="5" s="1"/>
  <c r="AP340" i="5"/>
  <c r="AO340" i="5"/>
  <c r="AR340" i="5" s="1"/>
  <c r="AS339" i="5"/>
  <c r="AQ339" i="5"/>
  <c r="AT339" i="5" s="1"/>
  <c r="AP339" i="5"/>
  <c r="AO339" i="5"/>
  <c r="AR339" i="5" s="1"/>
  <c r="AS338" i="5"/>
  <c r="AQ338" i="5"/>
  <c r="AT338" i="5" s="1"/>
  <c r="AP338" i="5"/>
  <c r="AO338" i="5"/>
  <c r="AR338" i="5" s="1"/>
  <c r="AS337" i="5"/>
  <c r="AQ337" i="5"/>
  <c r="AT337" i="5" s="1"/>
  <c r="AP337" i="5"/>
  <c r="AO337" i="5"/>
  <c r="AR337" i="5" s="1"/>
  <c r="AS336" i="5"/>
  <c r="AQ336" i="5"/>
  <c r="AT336" i="5" s="1"/>
  <c r="AP336" i="5"/>
  <c r="AO336" i="5"/>
  <c r="AR336" i="5" s="1"/>
  <c r="AS335" i="5"/>
  <c r="AQ335" i="5"/>
  <c r="AT335" i="5" s="1"/>
  <c r="AP335" i="5"/>
  <c r="AO335" i="5"/>
  <c r="AR335" i="5" s="1"/>
  <c r="AS334" i="5"/>
  <c r="AQ334" i="5"/>
  <c r="AT334" i="5" s="1"/>
  <c r="AP334" i="5"/>
  <c r="AO334" i="5"/>
  <c r="AR334" i="5" s="1"/>
  <c r="AS333" i="5"/>
  <c r="AQ333" i="5"/>
  <c r="AT333" i="5" s="1"/>
  <c r="AP333" i="5"/>
  <c r="AO333" i="5"/>
  <c r="AR333" i="5" s="1"/>
  <c r="AS332" i="5"/>
  <c r="AQ332" i="5"/>
  <c r="AT332" i="5" s="1"/>
  <c r="AP332" i="5"/>
  <c r="AO332" i="5"/>
  <c r="AR332" i="5" s="1"/>
  <c r="AS331" i="5"/>
  <c r="AQ331" i="5"/>
  <c r="AT331" i="5" s="1"/>
  <c r="AP331" i="5"/>
  <c r="AO331" i="5"/>
  <c r="AR331" i="5" s="1"/>
  <c r="AS330" i="5"/>
  <c r="AQ330" i="5"/>
  <c r="AT330" i="5" s="1"/>
  <c r="AP330" i="5"/>
  <c r="AO330" i="5"/>
  <c r="AR330" i="5" s="1"/>
  <c r="AS329" i="5"/>
  <c r="AQ329" i="5"/>
  <c r="AT329" i="5" s="1"/>
  <c r="AP329" i="5"/>
  <c r="AO329" i="5"/>
  <c r="AR329" i="5" s="1"/>
  <c r="AS328" i="5"/>
  <c r="AQ328" i="5"/>
  <c r="AT328" i="5" s="1"/>
  <c r="AP328" i="5"/>
  <c r="AO328" i="5"/>
  <c r="AR328" i="5" s="1"/>
  <c r="AS327" i="5"/>
  <c r="AQ327" i="5"/>
  <c r="AT327" i="5" s="1"/>
  <c r="AP327" i="5"/>
  <c r="AO327" i="5"/>
  <c r="AR327" i="5" s="1"/>
  <c r="AS326" i="5"/>
  <c r="AQ326" i="5"/>
  <c r="AT326" i="5" s="1"/>
  <c r="AP326" i="5"/>
  <c r="AO326" i="5"/>
  <c r="AR326" i="5" s="1"/>
  <c r="AS325" i="5"/>
  <c r="AQ325" i="5"/>
  <c r="AT325" i="5" s="1"/>
  <c r="AP325" i="5"/>
  <c r="AO325" i="5"/>
  <c r="AR325" i="5" s="1"/>
  <c r="AS324" i="5"/>
  <c r="AQ324" i="5"/>
  <c r="AT324" i="5" s="1"/>
  <c r="AP324" i="5"/>
  <c r="AO324" i="5"/>
  <c r="AR324" i="5" s="1"/>
  <c r="AS323" i="5"/>
  <c r="AQ323" i="5"/>
  <c r="AT323" i="5" s="1"/>
  <c r="AP323" i="5"/>
  <c r="AO323" i="5"/>
  <c r="AR323" i="5" s="1"/>
  <c r="AS322" i="5"/>
  <c r="AQ322" i="5"/>
  <c r="AT322" i="5" s="1"/>
  <c r="AP322" i="5"/>
  <c r="AO322" i="5"/>
  <c r="AR322" i="5" s="1"/>
  <c r="AS321" i="5"/>
  <c r="AQ321" i="5"/>
  <c r="AT321" i="5" s="1"/>
  <c r="AP321" i="5"/>
  <c r="AO321" i="5"/>
  <c r="AR321" i="5" s="1"/>
  <c r="AS320" i="5"/>
  <c r="AQ320" i="5"/>
  <c r="AT320" i="5" s="1"/>
  <c r="AP320" i="5"/>
  <c r="AO320" i="5"/>
  <c r="AR320" i="5" s="1"/>
  <c r="AS319" i="5"/>
  <c r="AQ319" i="5"/>
  <c r="AT319" i="5" s="1"/>
  <c r="AP319" i="5"/>
  <c r="AO319" i="5"/>
  <c r="AR319" i="5" s="1"/>
  <c r="AS318" i="5"/>
  <c r="AQ318" i="5"/>
  <c r="AT318" i="5" s="1"/>
  <c r="AP318" i="5"/>
  <c r="AO318" i="5"/>
  <c r="AR318" i="5" s="1"/>
  <c r="AS317" i="5"/>
  <c r="AQ317" i="5"/>
  <c r="AT317" i="5" s="1"/>
  <c r="AP317" i="5"/>
  <c r="AO317" i="5"/>
  <c r="AR317" i="5" s="1"/>
  <c r="AS316" i="5"/>
  <c r="AQ316" i="5"/>
  <c r="AT316" i="5" s="1"/>
  <c r="AP316" i="5"/>
  <c r="AO316" i="5"/>
  <c r="AR316" i="5" s="1"/>
  <c r="AS315" i="5"/>
  <c r="AQ315" i="5"/>
  <c r="AT315" i="5" s="1"/>
  <c r="AP315" i="5"/>
  <c r="AO315" i="5"/>
  <c r="AR315" i="5" s="1"/>
  <c r="AS314" i="5"/>
  <c r="AQ314" i="5"/>
  <c r="AT314" i="5" s="1"/>
  <c r="AP314" i="5"/>
  <c r="AO314" i="5"/>
  <c r="AR314" i="5" s="1"/>
  <c r="AS313" i="5"/>
  <c r="AQ313" i="5"/>
  <c r="AT313" i="5" s="1"/>
  <c r="AP313" i="5"/>
  <c r="AO313" i="5"/>
  <c r="AR313" i="5" s="1"/>
  <c r="AS312" i="5"/>
  <c r="AQ312" i="5"/>
  <c r="AT312" i="5" s="1"/>
  <c r="AP312" i="5"/>
  <c r="AO312" i="5"/>
  <c r="AR312" i="5" s="1"/>
  <c r="AS311" i="5"/>
  <c r="AQ311" i="5"/>
  <c r="AT311" i="5" s="1"/>
  <c r="AP311" i="5"/>
  <c r="AO311" i="5"/>
  <c r="AR311" i="5" s="1"/>
  <c r="AS310" i="5"/>
  <c r="AQ310" i="5"/>
  <c r="AT310" i="5" s="1"/>
  <c r="AP310" i="5"/>
  <c r="AO310" i="5"/>
  <c r="AR310" i="5" s="1"/>
  <c r="AS309" i="5"/>
  <c r="AQ309" i="5"/>
  <c r="AT309" i="5" s="1"/>
  <c r="AP309" i="5"/>
  <c r="AO309" i="5"/>
  <c r="AR309" i="5" s="1"/>
  <c r="AS308" i="5"/>
  <c r="AQ308" i="5"/>
  <c r="AT308" i="5" s="1"/>
  <c r="AP308" i="5"/>
  <c r="AO308" i="5"/>
  <c r="AR308" i="5" s="1"/>
  <c r="AS307" i="5"/>
  <c r="AQ307" i="5"/>
  <c r="AT307" i="5" s="1"/>
  <c r="AP307" i="5"/>
  <c r="AO307" i="5"/>
  <c r="AR307" i="5" s="1"/>
  <c r="AS306" i="5"/>
  <c r="AQ306" i="5"/>
  <c r="AT306" i="5" s="1"/>
  <c r="AP306" i="5"/>
  <c r="AO306" i="5"/>
  <c r="AR306" i="5" s="1"/>
  <c r="AS305" i="5"/>
  <c r="AQ305" i="5"/>
  <c r="AT305" i="5" s="1"/>
  <c r="AP305" i="5"/>
  <c r="AO305" i="5"/>
  <c r="AR305" i="5" s="1"/>
  <c r="AS304" i="5"/>
  <c r="AQ304" i="5"/>
  <c r="AT304" i="5" s="1"/>
  <c r="AP304" i="5"/>
  <c r="AO304" i="5"/>
  <c r="AR304" i="5" s="1"/>
  <c r="AS303" i="5"/>
  <c r="AQ303" i="5"/>
  <c r="AT303" i="5" s="1"/>
  <c r="AP303" i="5"/>
  <c r="AO303" i="5"/>
  <c r="AR303" i="5" s="1"/>
  <c r="AS302" i="5"/>
  <c r="AQ302" i="5"/>
  <c r="AT302" i="5" s="1"/>
  <c r="AP302" i="5"/>
  <c r="AO302" i="5"/>
  <c r="AR302" i="5" s="1"/>
  <c r="AS301" i="5"/>
  <c r="AQ301" i="5"/>
  <c r="AT301" i="5" s="1"/>
  <c r="AP301" i="5"/>
  <c r="AO301" i="5"/>
  <c r="AR301" i="5" s="1"/>
  <c r="AS300" i="5"/>
  <c r="AQ300" i="5"/>
  <c r="AT300" i="5" s="1"/>
  <c r="AP300" i="5"/>
  <c r="AO300" i="5"/>
  <c r="AR300" i="5" s="1"/>
  <c r="AS299" i="5"/>
  <c r="AQ299" i="5"/>
  <c r="AT299" i="5" s="1"/>
  <c r="AP299" i="5"/>
  <c r="AO299" i="5"/>
  <c r="AR299" i="5" s="1"/>
  <c r="AQ296" i="5"/>
  <c r="AT296" i="5" s="1"/>
  <c r="AP296" i="5"/>
  <c r="AS296" i="5" s="1"/>
  <c r="AO296" i="5"/>
  <c r="AR296" i="5" s="1"/>
  <c r="AQ295" i="5"/>
  <c r="AT295" i="5" s="1"/>
  <c r="AP295" i="5"/>
  <c r="AS295" i="5" s="1"/>
  <c r="AO295" i="5"/>
  <c r="AR295" i="5" s="1"/>
  <c r="AQ294" i="5"/>
  <c r="AT294" i="5" s="1"/>
  <c r="AP294" i="5"/>
  <c r="AS294" i="5" s="1"/>
  <c r="AO294" i="5"/>
  <c r="AR294" i="5" s="1"/>
  <c r="AQ293" i="5"/>
  <c r="AT293" i="5" s="1"/>
  <c r="AP293" i="5"/>
  <c r="AS293" i="5" s="1"/>
  <c r="AO293" i="5"/>
  <c r="AR293" i="5" s="1"/>
  <c r="AQ292" i="5"/>
  <c r="AT292" i="5" s="1"/>
  <c r="AP292" i="5"/>
  <c r="AS292" i="5" s="1"/>
  <c r="AO292" i="5"/>
  <c r="AR292" i="5" s="1"/>
  <c r="AQ291" i="5"/>
  <c r="AT291" i="5" s="1"/>
  <c r="AP291" i="5"/>
  <c r="AS291" i="5" s="1"/>
  <c r="AO291" i="5"/>
  <c r="AR291" i="5" s="1"/>
  <c r="AQ290" i="5"/>
  <c r="AT290" i="5" s="1"/>
  <c r="AP290" i="5"/>
  <c r="AS290" i="5" s="1"/>
  <c r="AO290" i="5"/>
  <c r="AR290" i="5" s="1"/>
  <c r="AQ289" i="5"/>
  <c r="AT289" i="5" s="1"/>
  <c r="AP289" i="5"/>
  <c r="AS289" i="5" s="1"/>
  <c r="AO289" i="5"/>
  <c r="AR289" i="5" s="1"/>
  <c r="AQ288" i="5"/>
  <c r="AT288" i="5" s="1"/>
  <c r="AP288" i="5"/>
  <c r="AS288" i="5" s="1"/>
  <c r="AO288" i="5"/>
  <c r="AR288" i="5" s="1"/>
  <c r="AQ287" i="5"/>
  <c r="AT287" i="5" s="1"/>
  <c r="AP287" i="5"/>
  <c r="AS287" i="5" s="1"/>
  <c r="AO287" i="5"/>
  <c r="AR287" i="5" s="1"/>
  <c r="AQ286" i="5"/>
  <c r="AT286" i="5" s="1"/>
  <c r="AP286" i="5"/>
  <c r="AS286" i="5" s="1"/>
  <c r="AO286" i="5"/>
  <c r="AR286" i="5" s="1"/>
  <c r="AQ285" i="5"/>
  <c r="AT285" i="5" s="1"/>
  <c r="AP285" i="5"/>
  <c r="AS285" i="5" s="1"/>
  <c r="AO285" i="5"/>
  <c r="AR285" i="5" s="1"/>
  <c r="AQ284" i="5"/>
  <c r="AT284" i="5" s="1"/>
  <c r="AP284" i="5"/>
  <c r="AS284" i="5" s="1"/>
  <c r="AO284" i="5"/>
  <c r="AR284" i="5" s="1"/>
  <c r="AQ283" i="5"/>
  <c r="AT283" i="5" s="1"/>
  <c r="AP283" i="5"/>
  <c r="AS283" i="5" s="1"/>
  <c r="AO283" i="5"/>
  <c r="AR283" i="5" s="1"/>
  <c r="AQ282" i="5"/>
  <c r="AT282" i="5" s="1"/>
  <c r="AP282" i="5"/>
  <c r="AS282" i="5" s="1"/>
  <c r="AO282" i="5"/>
  <c r="AR282" i="5" s="1"/>
  <c r="AQ281" i="5"/>
  <c r="AT281" i="5" s="1"/>
  <c r="AP281" i="5"/>
  <c r="AS281" i="5" s="1"/>
  <c r="AO281" i="5"/>
  <c r="AR281" i="5" s="1"/>
  <c r="AQ280" i="5"/>
  <c r="AT280" i="5" s="1"/>
  <c r="AP280" i="5"/>
  <c r="AS280" i="5" s="1"/>
  <c r="AO280" i="5"/>
  <c r="AR280" i="5" s="1"/>
  <c r="AQ279" i="5"/>
  <c r="AT279" i="5" s="1"/>
  <c r="AP279" i="5"/>
  <c r="AS279" i="5" s="1"/>
  <c r="AO279" i="5"/>
  <c r="AR279" i="5" s="1"/>
  <c r="AQ278" i="5"/>
  <c r="AT278" i="5" s="1"/>
  <c r="AP278" i="5"/>
  <c r="AS278" i="5" s="1"/>
  <c r="AO278" i="5"/>
  <c r="AR278" i="5" s="1"/>
  <c r="AQ277" i="5"/>
  <c r="AT277" i="5" s="1"/>
  <c r="AP277" i="5"/>
  <c r="AS277" i="5" s="1"/>
  <c r="AO277" i="5"/>
  <c r="AR277" i="5" s="1"/>
  <c r="AQ276" i="5"/>
  <c r="AT276" i="5" s="1"/>
  <c r="AP276" i="5"/>
  <c r="AS276" i="5" s="1"/>
  <c r="AO276" i="5"/>
  <c r="AR276" i="5" s="1"/>
  <c r="AQ275" i="5"/>
  <c r="AT275" i="5" s="1"/>
  <c r="AP275" i="5"/>
  <c r="AS275" i="5" s="1"/>
  <c r="AO275" i="5"/>
  <c r="AR275" i="5" s="1"/>
  <c r="AQ274" i="5"/>
  <c r="AT274" i="5" s="1"/>
  <c r="AP274" i="5"/>
  <c r="AS274" i="5" s="1"/>
  <c r="AO274" i="5"/>
  <c r="AR274" i="5" s="1"/>
  <c r="AQ273" i="5"/>
  <c r="AT273" i="5" s="1"/>
  <c r="AP273" i="5"/>
  <c r="AS273" i="5" s="1"/>
  <c r="AO273" i="5"/>
  <c r="AR273" i="5" s="1"/>
  <c r="AQ272" i="5"/>
  <c r="AT272" i="5" s="1"/>
  <c r="AP272" i="5"/>
  <c r="AS272" i="5" s="1"/>
  <c r="AO272" i="5"/>
  <c r="AR272" i="5" s="1"/>
  <c r="AQ271" i="5"/>
  <c r="AT271" i="5" s="1"/>
  <c r="AP271" i="5"/>
  <c r="AS271" i="5" s="1"/>
  <c r="AO271" i="5"/>
  <c r="AR271" i="5" s="1"/>
  <c r="AQ270" i="5"/>
  <c r="AT270" i="5" s="1"/>
  <c r="AP270" i="5"/>
  <c r="AS270" i="5" s="1"/>
  <c r="AO270" i="5"/>
  <c r="AR270" i="5" s="1"/>
  <c r="AQ269" i="5"/>
  <c r="AT269" i="5" s="1"/>
  <c r="AP269" i="5"/>
  <c r="AS269" i="5" s="1"/>
  <c r="AO269" i="5"/>
  <c r="AR269" i="5" s="1"/>
  <c r="AQ268" i="5"/>
  <c r="AT268" i="5" s="1"/>
  <c r="AP268" i="5"/>
  <c r="AS268" i="5" s="1"/>
  <c r="AO268" i="5"/>
  <c r="AR268" i="5" s="1"/>
  <c r="AQ267" i="5"/>
  <c r="AT267" i="5" s="1"/>
  <c r="AP267" i="5"/>
  <c r="AS267" i="5" s="1"/>
  <c r="AO267" i="5"/>
  <c r="AR267" i="5" s="1"/>
  <c r="AQ266" i="5"/>
  <c r="AT266" i="5" s="1"/>
  <c r="AP266" i="5"/>
  <c r="AS266" i="5" s="1"/>
  <c r="AO266" i="5"/>
  <c r="AR266" i="5" s="1"/>
  <c r="AQ265" i="5"/>
  <c r="AT265" i="5" s="1"/>
  <c r="AP265" i="5"/>
  <c r="AS265" i="5" s="1"/>
  <c r="AO265" i="5"/>
  <c r="AR265" i="5" s="1"/>
  <c r="AQ264" i="5"/>
  <c r="AT264" i="5" s="1"/>
  <c r="AP264" i="5"/>
  <c r="AS264" i="5" s="1"/>
  <c r="AO264" i="5"/>
  <c r="AR264" i="5" s="1"/>
  <c r="AQ263" i="5"/>
  <c r="AT263" i="5" s="1"/>
  <c r="AP263" i="5"/>
  <c r="AS263" i="5" s="1"/>
  <c r="AO263" i="5"/>
  <c r="AR263" i="5" s="1"/>
  <c r="AQ262" i="5"/>
  <c r="AT262" i="5" s="1"/>
  <c r="AP262" i="5"/>
  <c r="AS262" i="5" s="1"/>
  <c r="AO262" i="5"/>
  <c r="AR262" i="5" s="1"/>
  <c r="AQ261" i="5"/>
  <c r="AT261" i="5" s="1"/>
  <c r="AP261" i="5"/>
  <c r="AS261" i="5" s="1"/>
  <c r="AO261" i="5"/>
  <c r="AR261" i="5" s="1"/>
  <c r="AQ260" i="5"/>
  <c r="AT260" i="5" s="1"/>
  <c r="AP260" i="5"/>
  <c r="AS260" i="5" s="1"/>
  <c r="AO260" i="5"/>
  <c r="AR260" i="5" s="1"/>
  <c r="AQ259" i="5"/>
  <c r="AT259" i="5" s="1"/>
  <c r="AP259" i="5"/>
  <c r="AS259" i="5" s="1"/>
  <c r="AO259" i="5"/>
  <c r="AR259" i="5" s="1"/>
  <c r="AQ258" i="5"/>
  <c r="AT258" i="5" s="1"/>
  <c r="AP258" i="5"/>
  <c r="AS258" i="5" s="1"/>
  <c r="AO258" i="5"/>
  <c r="AR258" i="5" s="1"/>
  <c r="AQ257" i="5"/>
  <c r="AT257" i="5" s="1"/>
  <c r="AP257" i="5"/>
  <c r="AS257" i="5" s="1"/>
  <c r="AO257" i="5"/>
  <c r="AR257" i="5" s="1"/>
  <c r="AQ256" i="5"/>
  <c r="AT256" i="5" s="1"/>
  <c r="AP256" i="5"/>
  <c r="AS256" i="5" s="1"/>
  <c r="AO256" i="5"/>
  <c r="AR256" i="5" s="1"/>
  <c r="AQ255" i="5"/>
  <c r="AT255" i="5" s="1"/>
  <c r="AP255" i="5"/>
  <c r="AS255" i="5" s="1"/>
  <c r="AO255" i="5"/>
  <c r="AR255" i="5" s="1"/>
  <c r="AQ254" i="5"/>
  <c r="AT254" i="5" s="1"/>
  <c r="AP254" i="5"/>
  <c r="AS254" i="5" s="1"/>
  <c r="AO254" i="5"/>
  <c r="AR254" i="5" s="1"/>
  <c r="AQ253" i="5"/>
  <c r="AT253" i="5" s="1"/>
  <c r="AP253" i="5"/>
  <c r="AS253" i="5" s="1"/>
  <c r="AO253" i="5"/>
  <c r="AR253" i="5" s="1"/>
  <c r="AQ252" i="5"/>
  <c r="AT252" i="5" s="1"/>
  <c r="AP252" i="5"/>
  <c r="AS252" i="5" s="1"/>
  <c r="AO252" i="5"/>
  <c r="AR252" i="5" s="1"/>
  <c r="AQ251" i="5"/>
  <c r="AT251" i="5" s="1"/>
  <c r="AP251" i="5"/>
  <c r="AS251" i="5" s="1"/>
  <c r="AO251" i="5"/>
  <c r="AR251" i="5" s="1"/>
  <c r="AS248" i="5"/>
  <c r="AQ248" i="5"/>
  <c r="AT248" i="5" s="1"/>
  <c r="AP248" i="5"/>
  <c r="AO248" i="5"/>
  <c r="AR248" i="5" s="1"/>
  <c r="AS247" i="5"/>
  <c r="AQ247" i="5"/>
  <c r="AT247" i="5" s="1"/>
  <c r="AP247" i="5"/>
  <c r="AO247" i="5"/>
  <c r="AR247" i="5" s="1"/>
  <c r="AS246" i="5"/>
  <c r="AQ246" i="5"/>
  <c r="AT246" i="5" s="1"/>
  <c r="AP246" i="5"/>
  <c r="AO246" i="5"/>
  <c r="AR246" i="5" s="1"/>
  <c r="AS245" i="5"/>
  <c r="AQ245" i="5"/>
  <c r="AT245" i="5" s="1"/>
  <c r="AP245" i="5"/>
  <c r="AO245" i="5"/>
  <c r="AR245" i="5" s="1"/>
  <c r="AS244" i="5"/>
  <c r="AQ244" i="5"/>
  <c r="AT244" i="5" s="1"/>
  <c r="AP244" i="5"/>
  <c r="AO244" i="5"/>
  <c r="AR244" i="5" s="1"/>
  <c r="AS243" i="5"/>
  <c r="AQ243" i="5"/>
  <c r="AT243" i="5" s="1"/>
  <c r="AP243" i="5"/>
  <c r="AO243" i="5"/>
  <c r="AR243" i="5" s="1"/>
  <c r="AS242" i="5"/>
  <c r="AQ242" i="5"/>
  <c r="AT242" i="5" s="1"/>
  <c r="AP242" i="5"/>
  <c r="AO242" i="5"/>
  <c r="AR242" i="5" s="1"/>
  <c r="AS241" i="5"/>
  <c r="AQ241" i="5"/>
  <c r="AT241" i="5" s="1"/>
  <c r="AP241" i="5"/>
  <c r="AO241" i="5"/>
  <c r="AR241" i="5" s="1"/>
  <c r="AS240" i="5"/>
  <c r="AQ240" i="5"/>
  <c r="AT240" i="5" s="1"/>
  <c r="AP240" i="5"/>
  <c r="AO240" i="5"/>
  <c r="AR240" i="5" s="1"/>
  <c r="AS239" i="5"/>
  <c r="AQ239" i="5"/>
  <c r="AT239" i="5" s="1"/>
  <c r="AP239" i="5"/>
  <c r="AO239" i="5"/>
  <c r="AR239" i="5" s="1"/>
  <c r="AS238" i="5"/>
  <c r="AQ238" i="5"/>
  <c r="AT238" i="5" s="1"/>
  <c r="AP238" i="5"/>
  <c r="AO238" i="5"/>
  <c r="AR238" i="5" s="1"/>
  <c r="AS237" i="5"/>
  <c r="AQ237" i="5"/>
  <c r="AT237" i="5" s="1"/>
  <c r="AP237" i="5"/>
  <c r="AO237" i="5"/>
  <c r="AR237" i="5" s="1"/>
  <c r="AS236" i="5"/>
  <c r="AQ236" i="5"/>
  <c r="AT236" i="5" s="1"/>
  <c r="AP236" i="5"/>
  <c r="AO236" i="5"/>
  <c r="AR236" i="5" s="1"/>
  <c r="AS235" i="5"/>
  <c r="AQ235" i="5"/>
  <c r="AT235" i="5" s="1"/>
  <c r="AP235" i="5"/>
  <c r="AO235" i="5"/>
  <c r="AR235" i="5" s="1"/>
  <c r="AS234" i="5"/>
  <c r="AQ234" i="5"/>
  <c r="AT234" i="5" s="1"/>
  <c r="AP234" i="5"/>
  <c r="AO234" i="5"/>
  <c r="AR234" i="5" s="1"/>
  <c r="AS233" i="5"/>
  <c r="AQ233" i="5"/>
  <c r="AT233" i="5" s="1"/>
  <c r="AP233" i="5"/>
  <c r="AO233" i="5"/>
  <c r="AR233" i="5" s="1"/>
  <c r="AS232" i="5"/>
  <c r="AQ232" i="5"/>
  <c r="AT232" i="5" s="1"/>
  <c r="AP232" i="5"/>
  <c r="AO232" i="5"/>
  <c r="AR232" i="5" s="1"/>
  <c r="AS231" i="5"/>
  <c r="AQ231" i="5"/>
  <c r="AT231" i="5" s="1"/>
  <c r="AP231" i="5"/>
  <c r="AO231" i="5"/>
  <c r="AR231" i="5" s="1"/>
  <c r="AS230" i="5"/>
  <c r="AQ230" i="5"/>
  <c r="AT230" i="5" s="1"/>
  <c r="AP230" i="5"/>
  <c r="AO230" i="5"/>
  <c r="AR230" i="5" s="1"/>
  <c r="AS229" i="5"/>
  <c r="AQ229" i="5"/>
  <c r="AT229" i="5" s="1"/>
  <c r="AP229" i="5"/>
  <c r="AO229" i="5"/>
  <c r="AR229" i="5" s="1"/>
  <c r="AS228" i="5"/>
  <c r="AQ228" i="5"/>
  <c r="AT228" i="5" s="1"/>
  <c r="AP228" i="5"/>
  <c r="AO228" i="5"/>
  <c r="AR228" i="5" s="1"/>
  <c r="AS227" i="5"/>
  <c r="AQ227" i="5"/>
  <c r="AT227" i="5" s="1"/>
  <c r="AP227" i="5"/>
  <c r="AO227" i="5"/>
  <c r="AR227" i="5" s="1"/>
  <c r="AS226" i="5"/>
  <c r="AQ226" i="5"/>
  <c r="AT226" i="5" s="1"/>
  <c r="AP226" i="5"/>
  <c r="AO226" i="5"/>
  <c r="AR226" i="5" s="1"/>
  <c r="AS225" i="5"/>
  <c r="AQ225" i="5"/>
  <c r="AT225" i="5" s="1"/>
  <c r="AP225" i="5"/>
  <c r="AO225" i="5"/>
  <c r="AR225" i="5" s="1"/>
  <c r="AS224" i="5"/>
  <c r="AQ224" i="5"/>
  <c r="AT224" i="5" s="1"/>
  <c r="AP224" i="5"/>
  <c r="AO224" i="5"/>
  <c r="AR224" i="5" s="1"/>
  <c r="AS223" i="5"/>
  <c r="AQ223" i="5"/>
  <c r="AT223" i="5" s="1"/>
  <c r="AP223" i="5"/>
  <c r="AO223" i="5"/>
  <c r="AR223" i="5" s="1"/>
  <c r="AS222" i="5"/>
  <c r="AQ222" i="5"/>
  <c r="AT222" i="5" s="1"/>
  <c r="AP222" i="5"/>
  <c r="AO222" i="5"/>
  <c r="AR222" i="5" s="1"/>
  <c r="AS221" i="5"/>
  <c r="AQ221" i="5"/>
  <c r="AT221" i="5" s="1"/>
  <c r="AP221" i="5"/>
  <c r="AO221" i="5"/>
  <c r="AR221" i="5" s="1"/>
  <c r="AS220" i="5"/>
  <c r="AQ220" i="5"/>
  <c r="AT220" i="5" s="1"/>
  <c r="AP220" i="5"/>
  <c r="AO220" i="5"/>
  <c r="AR220" i="5" s="1"/>
  <c r="AS219" i="5"/>
  <c r="AQ219" i="5"/>
  <c r="AT219" i="5" s="1"/>
  <c r="AP219" i="5"/>
  <c r="AO219" i="5"/>
  <c r="AR219" i="5" s="1"/>
  <c r="AS218" i="5"/>
  <c r="AQ218" i="5"/>
  <c r="AT218" i="5" s="1"/>
  <c r="AP218" i="5"/>
  <c r="AO218" i="5"/>
  <c r="AR218" i="5" s="1"/>
  <c r="AS217" i="5"/>
  <c r="AQ217" i="5"/>
  <c r="AT217" i="5" s="1"/>
  <c r="AP217" i="5"/>
  <c r="AO217" i="5"/>
  <c r="AR217" i="5" s="1"/>
  <c r="AS216" i="5"/>
  <c r="AQ216" i="5"/>
  <c r="AT216" i="5" s="1"/>
  <c r="AP216" i="5"/>
  <c r="AO216" i="5"/>
  <c r="AR216" i="5" s="1"/>
  <c r="AS215" i="5"/>
  <c r="AQ215" i="5"/>
  <c r="AT215" i="5" s="1"/>
  <c r="AP215" i="5"/>
  <c r="AO215" i="5"/>
  <c r="AR215" i="5" s="1"/>
  <c r="AS214" i="5"/>
  <c r="AQ214" i="5"/>
  <c r="AT214" i="5" s="1"/>
  <c r="AP214" i="5"/>
  <c r="AO214" i="5"/>
  <c r="AR214" i="5" s="1"/>
  <c r="AS213" i="5"/>
  <c r="AQ213" i="5"/>
  <c r="AT213" i="5" s="1"/>
  <c r="AP213" i="5"/>
  <c r="AO213" i="5"/>
  <c r="AR213" i="5" s="1"/>
  <c r="AS212" i="5"/>
  <c r="AQ212" i="5"/>
  <c r="AT212" i="5" s="1"/>
  <c r="AP212" i="5"/>
  <c r="AO212" i="5"/>
  <c r="AR212" i="5" s="1"/>
  <c r="AS211" i="5"/>
  <c r="AQ211" i="5"/>
  <c r="AT211" i="5" s="1"/>
  <c r="AP211" i="5"/>
  <c r="AO211" i="5"/>
  <c r="AR211" i="5" s="1"/>
  <c r="AS210" i="5"/>
  <c r="AQ210" i="5"/>
  <c r="AT210" i="5" s="1"/>
  <c r="AP210" i="5"/>
  <c r="AO210" i="5"/>
  <c r="AR210" i="5" s="1"/>
  <c r="AS209" i="5"/>
  <c r="AQ209" i="5"/>
  <c r="AT209" i="5" s="1"/>
  <c r="AP209" i="5"/>
  <c r="AO209" i="5"/>
  <c r="AR209" i="5" s="1"/>
  <c r="AS208" i="5"/>
  <c r="AQ208" i="5"/>
  <c r="AT208" i="5" s="1"/>
  <c r="AP208" i="5"/>
  <c r="AO208" i="5"/>
  <c r="AR208" i="5" s="1"/>
  <c r="AS207" i="5"/>
  <c r="AQ207" i="5"/>
  <c r="AT207" i="5" s="1"/>
  <c r="AP207" i="5"/>
  <c r="AO207" i="5"/>
  <c r="AR207" i="5" s="1"/>
  <c r="AS206" i="5"/>
  <c r="AQ206" i="5"/>
  <c r="AT206" i="5" s="1"/>
  <c r="AP206" i="5"/>
  <c r="AO206" i="5"/>
  <c r="AR206" i="5" s="1"/>
  <c r="AS205" i="5"/>
  <c r="AQ205" i="5"/>
  <c r="AT205" i="5" s="1"/>
  <c r="AP205" i="5"/>
  <c r="AO205" i="5"/>
  <c r="AR205" i="5" s="1"/>
  <c r="AS204" i="5"/>
  <c r="AQ204" i="5"/>
  <c r="AT204" i="5" s="1"/>
  <c r="AP204" i="5"/>
  <c r="AO204" i="5"/>
  <c r="AR204" i="5" s="1"/>
  <c r="AS203" i="5"/>
  <c r="AQ203" i="5"/>
  <c r="AT203" i="5" s="1"/>
  <c r="AP203" i="5"/>
  <c r="AO203" i="5"/>
  <c r="AR203" i="5" s="1"/>
  <c r="AQ200" i="5"/>
  <c r="AP200" i="5"/>
  <c r="AS200" i="5" s="1"/>
  <c r="AO200" i="5"/>
  <c r="AR200" i="5" s="1"/>
  <c r="AQ199" i="5"/>
  <c r="AP199" i="5"/>
  <c r="AS199" i="5" s="1"/>
  <c r="AO199" i="5"/>
  <c r="AR199" i="5" s="1"/>
  <c r="AQ198" i="5"/>
  <c r="AP198" i="5"/>
  <c r="AS198" i="5" s="1"/>
  <c r="AO198" i="5"/>
  <c r="AR198" i="5" s="1"/>
  <c r="AQ197" i="5"/>
  <c r="AP197" i="5"/>
  <c r="AS197" i="5" s="1"/>
  <c r="AO197" i="5"/>
  <c r="AR197" i="5" s="1"/>
  <c r="AQ196" i="5"/>
  <c r="AP196" i="5"/>
  <c r="AS196" i="5" s="1"/>
  <c r="AO196" i="5"/>
  <c r="AR196" i="5" s="1"/>
  <c r="AQ195" i="5"/>
  <c r="AP195" i="5"/>
  <c r="AS195" i="5" s="1"/>
  <c r="AO195" i="5"/>
  <c r="AR195" i="5" s="1"/>
  <c r="AQ194" i="5"/>
  <c r="AP194" i="5"/>
  <c r="AS194" i="5" s="1"/>
  <c r="AO194" i="5"/>
  <c r="AR194" i="5" s="1"/>
  <c r="AQ193" i="5"/>
  <c r="AP193" i="5"/>
  <c r="AS193" i="5" s="1"/>
  <c r="AO193" i="5"/>
  <c r="AR193" i="5" s="1"/>
  <c r="AQ192" i="5"/>
  <c r="AP192" i="5"/>
  <c r="AS192" i="5" s="1"/>
  <c r="AO192" i="5"/>
  <c r="AR192" i="5" s="1"/>
  <c r="AQ191" i="5"/>
  <c r="AP191" i="5"/>
  <c r="AS191" i="5" s="1"/>
  <c r="AO191" i="5"/>
  <c r="AR191" i="5" s="1"/>
  <c r="AQ190" i="5"/>
  <c r="AP190" i="5"/>
  <c r="AS190" i="5" s="1"/>
  <c r="AO190" i="5"/>
  <c r="AR190" i="5" s="1"/>
  <c r="AQ189" i="5"/>
  <c r="AP189" i="5"/>
  <c r="AS189" i="5" s="1"/>
  <c r="AO189" i="5"/>
  <c r="AR189" i="5" s="1"/>
  <c r="AQ188" i="5"/>
  <c r="AP188" i="5"/>
  <c r="AS188" i="5" s="1"/>
  <c r="AO188" i="5"/>
  <c r="AR188" i="5" s="1"/>
  <c r="AQ187" i="5"/>
  <c r="AP187" i="5"/>
  <c r="AS187" i="5" s="1"/>
  <c r="AO187" i="5"/>
  <c r="AR187" i="5" s="1"/>
  <c r="AQ186" i="5"/>
  <c r="AP186" i="5"/>
  <c r="AS186" i="5" s="1"/>
  <c r="AO186" i="5"/>
  <c r="AR186" i="5" s="1"/>
  <c r="AQ185" i="5"/>
  <c r="AP185" i="5"/>
  <c r="AS185" i="5" s="1"/>
  <c r="AO185" i="5"/>
  <c r="AR185" i="5" s="1"/>
  <c r="AQ184" i="5"/>
  <c r="AP184" i="5"/>
  <c r="AS184" i="5" s="1"/>
  <c r="AO184" i="5"/>
  <c r="AR184" i="5" s="1"/>
  <c r="AQ183" i="5"/>
  <c r="AP183" i="5"/>
  <c r="AS183" i="5" s="1"/>
  <c r="AO183" i="5"/>
  <c r="AR183" i="5" s="1"/>
  <c r="AQ182" i="5"/>
  <c r="AP182" i="5"/>
  <c r="AS182" i="5" s="1"/>
  <c r="AO182" i="5"/>
  <c r="AR182" i="5" s="1"/>
  <c r="AQ181" i="5"/>
  <c r="AP181" i="5"/>
  <c r="AS181" i="5" s="1"/>
  <c r="AO181" i="5"/>
  <c r="AR181" i="5" s="1"/>
  <c r="AQ180" i="5"/>
  <c r="AP180" i="5"/>
  <c r="AS180" i="5" s="1"/>
  <c r="AO180" i="5"/>
  <c r="AR180" i="5" s="1"/>
  <c r="AQ179" i="5"/>
  <c r="AP179" i="5"/>
  <c r="AS179" i="5" s="1"/>
  <c r="AO179" i="5"/>
  <c r="AR179" i="5" s="1"/>
  <c r="AT178" i="5"/>
  <c r="AQ178" i="5"/>
  <c r="AP178" i="5"/>
  <c r="AS178" i="5" s="1"/>
  <c r="AO178" i="5"/>
  <c r="AR178" i="5" s="1"/>
  <c r="AT177" i="5"/>
  <c r="AQ177" i="5"/>
  <c r="AP177" i="5"/>
  <c r="AS177" i="5" s="1"/>
  <c r="AO177" i="5"/>
  <c r="AR177" i="5" s="1"/>
  <c r="AT176" i="5"/>
  <c r="AQ176" i="5"/>
  <c r="AP176" i="5"/>
  <c r="AS176" i="5" s="1"/>
  <c r="AO176" i="5"/>
  <c r="AR176" i="5" s="1"/>
  <c r="AT175" i="5"/>
  <c r="AQ175" i="5"/>
  <c r="AP175" i="5"/>
  <c r="AS175" i="5" s="1"/>
  <c r="AO175" i="5"/>
  <c r="AR175" i="5" s="1"/>
  <c r="AT174" i="5"/>
  <c r="AQ174" i="5"/>
  <c r="AP174" i="5"/>
  <c r="AS174" i="5" s="1"/>
  <c r="AO174" i="5"/>
  <c r="AR174" i="5" s="1"/>
  <c r="AT173" i="5"/>
  <c r="AQ173" i="5"/>
  <c r="AP173" i="5"/>
  <c r="AS173" i="5" s="1"/>
  <c r="AO173" i="5"/>
  <c r="AR173" i="5" s="1"/>
  <c r="AT172" i="5"/>
  <c r="AQ172" i="5"/>
  <c r="AP172" i="5"/>
  <c r="AS172" i="5" s="1"/>
  <c r="AO172" i="5"/>
  <c r="AR172" i="5" s="1"/>
  <c r="AT171" i="5"/>
  <c r="AQ171" i="5"/>
  <c r="AP171" i="5"/>
  <c r="AS171" i="5" s="1"/>
  <c r="AO171" i="5"/>
  <c r="AR171" i="5" s="1"/>
  <c r="AT170" i="5"/>
  <c r="AQ170" i="5"/>
  <c r="AP170" i="5"/>
  <c r="AS170" i="5" s="1"/>
  <c r="AO170" i="5"/>
  <c r="AR170" i="5" s="1"/>
  <c r="AT169" i="5"/>
  <c r="AQ169" i="5"/>
  <c r="AP169" i="5"/>
  <c r="AS169" i="5" s="1"/>
  <c r="AO169" i="5"/>
  <c r="AR169" i="5" s="1"/>
  <c r="AT168" i="5"/>
  <c r="AQ168" i="5"/>
  <c r="AP168" i="5"/>
  <c r="AS168" i="5" s="1"/>
  <c r="AO168" i="5"/>
  <c r="AR168" i="5" s="1"/>
  <c r="AT167" i="5"/>
  <c r="AQ167" i="5"/>
  <c r="AP167" i="5"/>
  <c r="AS167" i="5" s="1"/>
  <c r="AO167" i="5"/>
  <c r="AR167" i="5" s="1"/>
  <c r="AT166" i="5"/>
  <c r="AQ166" i="5"/>
  <c r="AP166" i="5"/>
  <c r="AS166" i="5" s="1"/>
  <c r="AO166" i="5"/>
  <c r="AR166" i="5" s="1"/>
  <c r="AT165" i="5"/>
  <c r="AQ165" i="5"/>
  <c r="AP165" i="5"/>
  <c r="AS165" i="5" s="1"/>
  <c r="AO165" i="5"/>
  <c r="AR165" i="5" s="1"/>
  <c r="AT164" i="5"/>
  <c r="AQ164" i="5"/>
  <c r="AP164" i="5"/>
  <c r="AS164" i="5" s="1"/>
  <c r="AO164" i="5"/>
  <c r="AR164" i="5" s="1"/>
  <c r="AT163" i="5"/>
  <c r="AQ163" i="5"/>
  <c r="AP163" i="5"/>
  <c r="AS163" i="5" s="1"/>
  <c r="AO163" i="5"/>
  <c r="AR163" i="5" s="1"/>
  <c r="AT162" i="5"/>
  <c r="AQ162" i="5"/>
  <c r="AP162" i="5"/>
  <c r="AS162" i="5" s="1"/>
  <c r="AO162" i="5"/>
  <c r="AR162" i="5" s="1"/>
  <c r="AT161" i="5"/>
  <c r="AQ161" i="5"/>
  <c r="AP161" i="5"/>
  <c r="AS161" i="5" s="1"/>
  <c r="AO161" i="5"/>
  <c r="AR161" i="5" s="1"/>
  <c r="AT160" i="5"/>
  <c r="AQ160" i="5"/>
  <c r="AP160" i="5"/>
  <c r="AS160" i="5" s="1"/>
  <c r="AO160" i="5"/>
  <c r="AR160" i="5" s="1"/>
  <c r="AT159" i="5"/>
  <c r="AQ159" i="5"/>
  <c r="AP159" i="5"/>
  <c r="AS159" i="5" s="1"/>
  <c r="AO159" i="5"/>
  <c r="AR159" i="5" s="1"/>
  <c r="AT158" i="5"/>
  <c r="AQ158" i="5"/>
  <c r="AP158" i="5"/>
  <c r="AS158" i="5" s="1"/>
  <c r="AO158" i="5"/>
  <c r="AR158" i="5" s="1"/>
  <c r="AT157" i="5"/>
  <c r="AQ157" i="5"/>
  <c r="AP157" i="5"/>
  <c r="AS157" i="5" s="1"/>
  <c r="AO157" i="5"/>
  <c r="AR157" i="5" s="1"/>
  <c r="AT156" i="5"/>
  <c r="AQ156" i="5"/>
  <c r="AP156" i="5"/>
  <c r="AS156" i="5" s="1"/>
  <c r="AO156" i="5"/>
  <c r="AR156" i="5" s="1"/>
  <c r="AT155" i="5"/>
  <c r="AQ155" i="5"/>
  <c r="AT200" i="5" s="1"/>
  <c r="AP155" i="5"/>
  <c r="AS155" i="5" s="1"/>
  <c r="AO155" i="5"/>
  <c r="AR155" i="5" s="1"/>
  <c r="AS152" i="5"/>
  <c r="AQ152" i="5"/>
  <c r="AP152" i="5"/>
  <c r="AO152" i="5"/>
  <c r="AR152" i="5" s="1"/>
  <c r="AS151" i="5"/>
  <c r="AQ151" i="5"/>
  <c r="AP151" i="5"/>
  <c r="AO151" i="5"/>
  <c r="AR151" i="5" s="1"/>
  <c r="AS150" i="5"/>
  <c r="AQ150" i="5"/>
  <c r="AP150" i="5"/>
  <c r="AO150" i="5"/>
  <c r="AR150" i="5" s="1"/>
  <c r="AS149" i="5"/>
  <c r="AQ149" i="5"/>
  <c r="AP149" i="5"/>
  <c r="AO149" i="5"/>
  <c r="AR149" i="5" s="1"/>
  <c r="AS148" i="5"/>
  <c r="AQ148" i="5"/>
  <c r="AP148" i="5"/>
  <c r="AO148" i="5"/>
  <c r="AR148" i="5" s="1"/>
  <c r="AS147" i="5"/>
  <c r="AQ147" i="5"/>
  <c r="AP147" i="5"/>
  <c r="AO147" i="5"/>
  <c r="AR147" i="5" s="1"/>
  <c r="AS146" i="5"/>
  <c r="AQ146" i="5"/>
  <c r="AP146" i="5"/>
  <c r="AO146" i="5"/>
  <c r="AR146" i="5" s="1"/>
  <c r="AS145" i="5"/>
  <c r="AQ145" i="5"/>
  <c r="AP145" i="5"/>
  <c r="AO145" i="5"/>
  <c r="AR145" i="5" s="1"/>
  <c r="AS144" i="5"/>
  <c r="AQ144" i="5"/>
  <c r="AP144" i="5"/>
  <c r="AO144" i="5"/>
  <c r="AR144" i="5" s="1"/>
  <c r="AS143" i="5"/>
  <c r="AQ143" i="5"/>
  <c r="AP143" i="5"/>
  <c r="AO143" i="5"/>
  <c r="AR143" i="5" s="1"/>
  <c r="AS142" i="5"/>
  <c r="AQ142" i="5"/>
  <c r="AP142" i="5"/>
  <c r="AO142" i="5"/>
  <c r="AR142" i="5" s="1"/>
  <c r="AS141" i="5"/>
  <c r="AQ141" i="5"/>
  <c r="AP141" i="5"/>
  <c r="AO141" i="5"/>
  <c r="AR141" i="5" s="1"/>
  <c r="AT140" i="5"/>
  <c r="AS140" i="5"/>
  <c r="AQ140" i="5"/>
  <c r="AP140" i="5"/>
  <c r="AO140" i="5"/>
  <c r="AR140" i="5" s="1"/>
  <c r="AT139" i="5"/>
  <c r="AS139" i="5"/>
  <c r="AQ139" i="5"/>
  <c r="AP139" i="5"/>
  <c r="AO139" i="5"/>
  <c r="AR139" i="5" s="1"/>
  <c r="AT138" i="5"/>
  <c r="AS138" i="5"/>
  <c r="AQ138" i="5"/>
  <c r="AP138" i="5"/>
  <c r="AO138" i="5"/>
  <c r="AR138" i="5" s="1"/>
  <c r="AT137" i="5"/>
  <c r="AS137" i="5"/>
  <c r="AQ137" i="5"/>
  <c r="AP137" i="5"/>
  <c r="AO137" i="5"/>
  <c r="AR137" i="5" s="1"/>
  <c r="AT136" i="5"/>
  <c r="AS136" i="5"/>
  <c r="AQ136" i="5"/>
  <c r="AP136" i="5"/>
  <c r="AO136" i="5"/>
  <c r="AR136" i="5" s="1"/>
  <c r="AT135" i="5"/>
  <c r="AS135" i="5"/>
  <c r="AQ135" i="5"/>
  <c r="AP135" i="5"/>
  <c r="AO135" i="5"/>
  <c r="AR135" i="5" s="1"/>
  <c r="AT134" i="5"/>
  <c r="AS134" i="5"/>
  <c r="AQ134" i="5"/>
  <c r="AP134" i="5"/>
  <c r="AO134" i="5"/>
  <c r="AR134" i="5" s="1"/>
  <c r="AT133" i="5"/>
  <c r="AS133" i="5"/>
  <c r="AQ133" i="5"/>
  <c r="AP133" i="5"/>
  <c r="AO133" i="5"/>
  <c r="AR133" i="5" s="1"/>
  <c r="AT132" i="5"/>
  <c r="AS132" i="5"/>
  <c r="AQ132" i="5"/>
  <c r="AP132" i="5"/>
  <c r="AO132" i="5"/>
  <c r="AR132" i="5" s="1"/>
  <c r="AT131" i="5"/>
  <c r="AS131" i="5"/>
  <c r="AQ131" i="5"/>
  <c r="AP131" i="5"/>
  <c r="AO131" i="5"/>
  <c r="AR131" i="5" s="1"/>
  <c r="AT130" i="5"/>
  <c r="AS130" i="5"/>
  <c r="AQ130" i="5"/>
  <c r="AP130" i="5"/>
  <c r="AO130" i="5"/>
  <c r="AR130" i="5" s="1"/>
  <c r="AT129" i="5"/>
  <c r="AS129" i="5"/>
  <c r="AQ129" i="5"/>
  <c r="AP129" i="5"/>
  <c r="AO129" i="5"/>
  <c r="AR129" i="5" s="1"/>
  <c r="AT128" i="5"/>
  <c r="AS128" i="5"/>
  <c r="AQ128" i="5"/>
  <c r="AP128" i="5"/>
  <c r="AO128" i="5"/>
  <c r="AR128" i="5" s="1"/>
  <c r="AT127" i="5"/>
  <c r="AS127" i="5"/>
  <c r="AQ127" i="5"/>
  <c r="AP127" i="5"/>
  <c r="AO127" i="5"/>
  <c r="AR127" i="5" s="1"/>
  <c r="AT126" i="5"/>
  <c r="AS126" i="5"/>
  <c r="AQ126" i="5"/>
  <c r="AP126" i="5"/>
  <c r="AO126" i="5"/>
  <c r="AR126" i="5" s="1"/>
  <c r="AT125" i="5"/>
  <c r="AS125" i="5"/>
  <c r="AQ125" i="5"/>
  <c r="AP125" i="5"/>
  <c r="AO125" i="5"/>
  <c r="AR125" i="5" s="1"/>
  <c r="AT124" i="5"/>
  <c r="AS124" i="5"/>
  <c r="AQ124" i="5"/>
  <c r="AP124" i="5"/>
  <c r="AO124" i="5"/>
  <c r="AR124" i="5" s="1"/>
  <c r="AT123" i="5"/>
  <c r="AS123" i="5"/>
  <c r="AQ123" i="5"/>
  <c r="AP123" i="5"/>
  <c r="AO123" i="5"/>
  <c r="AR123" i="5" s="1"/>
  <c r="AT122" i="5"/>
  <c r="AS122" i="5"/>
  <c r="AQ122" i="5"/>
  <c r="AP122" i="5"/>
  <c r="AO122" i="5"/>
  <c r="AR122" i="5" s="1"/>
  <c r="AT121" i="5"/>
  <c r="AS121" i="5"/>
  <c r="AQ121" i="5"/>
  <c r="AP121" i="5"/>
  <c r="AO121" i="5"/>
  <c r="AR121" i="5" s="1"/>
  <c r="AT120" i="5"/>
  <c r="AS120" i="5"/>
  <c r="AQ120" i="5"/>
  <c r="AP120" i="5"/>
  <c r="AO120" i="5"/>
  <c r="AR120" i="5" s="1"/>
  <c r="AT119" i="5"/>
  <c r="AS119" i="5"/>
  <c r="AQ119" i="5"/>
  <c r="AP119" i="5"/>
  <c r="AO119" i="5"/>
  <c r="AR119" i="5" s="1"/>
  <c r="AT118" i="5"/>
  <c r="AS118" i="5"/>
  <c r="AQ118" i="5"/>
  <c r="AP118" i="5"/>
  <c r="AO118" i="5"/>
  <c r="AR118" i="5" s="1"/>
  <c r="AT117" i="5"/>
  <c r="AS117" i="5"/>
  <c r="AQ117" i="5"/>
  <c r="AP117" i="5"/>
  <c r="AO117" i="5"/>
  <c r="AR117" i="5" s="1"/>
  <c r="AT116" i="5"/>
  <c r="AS116" i="5"/>
  <c r="AQ116" i="5"/>
  <c r="AP116" i="5"/>
  <c r="AO116" i="5"/>
  <c r="AR116" i="5" s="1"/>
  <c r="AT115" i="5"/>
  <c r="AS115" i="5"/>
  <c r="AQ115" i="5"/>
  <c r="AP115" i="5"/>
  <c r="AO115" i="5"/>
  <c r="AR115" i="5" s="1"/>
  <c r="AT114" i="5"/>
  <c r="AS114" i="5"/>
  <c r="AQ114" i="5"/>
  <c r="AP114" i="5"/>
  <c r="AO114" i="5"/>
  <c r="AR114" i="5" s="1"/>
  <c r="AT113" i="5"/>
  <c r="AS113" i="5"/>
  <c r="AQ113" i="5"/>
  <c r="AP113" i="5"/>
  <c r="AO113" i="5"/>
  <c r="AR113" i="5" s="1"/>
  <c r="AT112" i="5"/>
  <c r="AS112" i="5"/>
  <c r="AQ112" i="5"/>
  <c r="AP112" i="5"/>
  <c r="AO112" i="5"/>
  <c r="AR112" i="5" s="1"/>
  <c r="AT111" i="5"/>
  <c r="AS111" i="5"/>
  <c r="AQ111" i="5"/>
  <c r="AP111" i="5"/>
  <c r="AO111" i="5"/>
  <c r="AR111" i="5" s="1"/>
  <c r="AT110" i="5"/>
  <c r="AS110" i="5"/>
  <c r="AQ110" i="5"/>
  <c r="AP110" i="5"/>
  <c r="AO110" i="5"/>
  <c r="AR110" i="5" s="1"/>
  <c r="AT109" i="5"/>
  <c r="AS109" i="5"/>
  <c r="AQ109" i="5"/>
  <c r="AP109" i="5"/>
  <c r="AO109" i="5"/>
  <c r="AR109" i="5" s="1"/>
  <c r="AT108" i="5"/>
  <c r="AS108" i="5"/>
  <c r="AQ108" i="5"/>
  <c r="AP108" i="5"/>
  <c r="AO108" i="5"/>
  <c r="AR108" i="5" s="1"/>
  <c r="AT107" i="5"/>
  <c r="AS107" i="5"/>
  <c r="AQ107" i="5"/>
  <c r="AT152" i="5" s="1"/>
  <c r="AP107" i="5"/>
  <c r="AO107" i="5"/>
  <c r="AR107" i="5" s="1"/>
  <c r="AQ104" i="5"/>
  <c r="AT104" i="5" s="1"/>
  <c r="AP104" i="5"/>
  <c r="AS104" i="5" s="1"/>
  <c r="AO104" i="5"/>
  <c r="AR104" i="5" s="1"/>
  <c r="AQ103" i="5"/>
  <c r="AT103" i="5" s="1"/>
  <c r="AP103" i="5"/>
  <c r="AS103" i="5" s="1"/>
  <c r="AO103" i="5"/>
  <c r="AR103" i="5" s="1"/>
  <c r="AQ102" i="5"/>
  <c r="AT102" i="5" s="1"/>
  <c r="AP102" i="5"/>
  <c r="AS102" i="5" s="1"/>
  <c r="AO102" i="5"/>
  <c r="AR102" i="5" s="1"/>
  <c r="AQ101" i="5"/>
  <c r="AT101" i="5" s="1"/>
  <c r="AP101" i="5"/>
  <c r="AS101" i="5" s="1"/>
  <c r="AO101" i="5"/>
  <c r="AR101" i="5" s="1"/>
  <c r="AQ100" i="5"/>
  <c r="AT100" i="5" s="1"/>
  <c r="AP100" i="5"/>
  <c r="AS100" i="5" s="1"/>
  <c r="AO100" i="5"/>
  <c r="AR100" i="5" s="1"/>
  <c r="AQ99" i="5"/>
  <c r="AT99" i="5" s="1"/>
  <c r="AP99" i="5"/>
  <c r="AS99" i="5" s="1"/>
  <c r="AO99" i="5"/>
  <c r="AR99" i="5" s="1"/>
  <c r="AQ98" i="5"/>
  <c r="AT98" i="5" s="1"/>
  <c r="AP98" i="5"/>
  <c r="AS98" i="5" s="1"/>
  <c r="AO98" i="5"/>
  <c r="AR98" i="5" s="1"/>
  <c r="AQ97" i="5"/>
  <c r="AT97" i="5" s="1"/>
  <c r="AP97" i="5"/>
  <c r="AS97" i="5" s="1"/>
  <c r="AO97" i="5"/>
  <c r="AR97" i="5" s="1"/>
  <c r="AQ96" i="5"/>
  <c r="AT96" i="5" s="1"/>
  <c r="AP96" i="5"/>
  <c r="AS96" i="5" s="1"/>
  <c r="AO96" i="5"/>
  <c r="AR96" i="5" s="1"/>
  <c r="AQ95" i="5"/>
  <c r="AT95" i="5" s="1"/>
  <c r="AP95" i="5"/>
  <c r="AS95" i="5" s="1"/>
  <c r="AO95" i="5"/>
  <c r="AR95" i="5" s="1"/>
  <c r="AQ94" i="5"/>
  <c r="AT94" i="5" s="1"/>
  <c r="AP94" i="5"/>
  <c r="AS94" i="5" s="1"/>
  <c r="AO94" i="5"/>
  <c r="AR94" i="5" s="1"/>
  <c r="AQ93" i="5"/>
  <c r="AT93" i="5" s="1"/>
  <c r="AP93" i="5"/>
  <c r="AS93" i="5" s="1"/>
  <c r="AO93" i="5"/>
  <c r="AR93" i="5" s="1"/>
  <c r="AQ92" i="5"/>
  <c r="AT92" i="5" s="1"/>
  <c r="AP92" i="5"/>
  <c r="AS92" i="5" s="1"/>
  <c r="AO92" i="5"/>
  <c r="AR92" i="5" s="1"/>
  <c r="AQ91" i="5"/>
  <c r="AT91" i="5" s="1"/>
  <c r="AP91" i="5"/>
  <c r="AS91" i="5" s="1"/>
  <c r="AO91" i="5"/>
  <c r="AR91" i="5" s="1"/>
  <c r="AQ90" i="5"/>
  <c r="AT90" i="5" s="1"/>
  <c r="AP90" i="5"/>
  <c r="AS90" i="5" s="1"/>
  <c r="AO90" i="5"/>
  <c r="AR90" i="5" s="1"/>
  <c r="AQ89" i="5"/>
  <c r="AT89" i="5" s="1"/>
  <c r="AP89" i="5"/>
  <c r="AS89" i="5" s="1"/>
  <c r="AO89" i="5"/>
  <c r="AR89" i="5" s="1"/>
  <c r="AQ88" i="5"/>
  <c r="AT88" i="5" s="1"/>
  <c r="AP88" i="5"/>
  <c r="AS88" i="5" s="1"/>
  <c r="AO88" i="5"/>
  <c r="AR88" i="5" s="1"/>
  <c r="AQ87" i="5"/>
  <c r="AT87" i="5" s="1"/>
  <c r="AP87" i="5"/>
  <c r="AS87" i="5" s="1"/>
  <c r="AO87" i="5"/>
  <c r="AR87" i="5" s="1"/>
  <c r="AQ86" i="5"/>
  <c r="AT86" i="5" s="1"/>
  <c r="AP86" i="5"/>
  <c r="AS86" i="5" s="1"/>
  <c r="AO86" i="5"/>
  <c r="AR86" i="5" s="1"/>
  <c r="AQ85" i="5"/>
  <c r="AT85" i="5" s="1"/>
  <c r="AP85" i="5"/>
  <c r="AS85" i="5" s="1"/>
  <c r="AO85" i="5"/>
  <c r="AR85" i="5" s="1"/>
  <c r="AQ84" i="5"/>
  <c r="AT84" i="5" s="1"/>
  <c r="AP84" i="5"/>
  <c r="AS84" i="5" s="1"/>
  <c r="AO84" i="5"/>
  <c r="AR84" i="5" s="1"/>
  <c r="AQ83" i="5"/>
  <c r="AT83" i="5" s="1"/>
  <c r="AP83" i="5"/>
  <c r="AS83" i="5" s="1"/>
  <c r="AO83" i="5"/>
  <c r="AR83" i="5" s="1"/>
  <c r="AQ82" i="5"/>
  <c r="AT82" i="5" s="1"/>
  <c r="AP82" i="5"/>
  <c r="AS82" i="5" s="1"/>
  <c r="AO82" i="5"/>
  <c r="AR82" i="5" s="1"/>
  <c r="AQ81" i="5"/>
  <c r="AT81" i="5" s="1"/>
  <c r="AP81" i="5"/>
  <c r="AS81" i="5" s="1"/>
  <c r="AO81" i="5"/>
  <c r="AR81" i="5" s="1"/>
  <c r="AQ80" i="5"/>
  <c r="AT80" i="5" s="1"/>
  <c r="AP80" i="5"/>
  <c r="AS80" i="5" s="1"/>
  <c r="AO80" i="5"/>
  <c r="AR80" i="5" s="1"/>
  <c r="AQ79" i="5"/>
  <c r="AT79" i="5" s="1"/>
  <c r="AP79" i="5"/>
  <c r="AS79" i="5" s="1"/>
  <c r="AO79" i="5"/>
  <c r="AR79" i="5" s="1"/>
  <c r="AQ78" i="5"/>
  <c r="AT78" i="5" s="1"/>
  <c r="AP78" i="5"/>
  <c r="AS78" i="5" s="1"/>
  <c r="AO78" i="5"/>
  <c r="AR78" i="5" s="1"/>
  <c r="AQ77" i="5"/>
  <c r="AT77" i="5" s="1"/>
  <c r="AP77" i="5"/>
  <c r="AS77" i="5" s="1"/>
  <c r="AO77" i="5"/>
  <c r="AR77" i="5" s="1"/>
  <c r="AQ76" i="5"/>
  <c r="AT76" i="5" s="1"/>
  <c r="AP76" i="5"/>
  <c r="AS76" i="5" s="1"/>
  <c r="AO76" i="5"/>
  <c r="AR76" i="5" s="1"/>
  <c r="AQ75" i="5"/>
  <c r="AT75" i="5" s="1"/>
  <c r="AP75" i="5"/>
  <c r="AS75" i="5" s="1"/>
  <c r="AO75" i="5"/>
  <c r="AR75" i="5" s="1"/>
  <c r="AQ74" i="5"/>
  <c r="AT74" i="5" s="1"/>
  <c r="AP74" i="5"/>
  <c r="AS74" i="5" s="1"/>
  <c r="AO74" i="5"/>
  <c r="AR74" i="5" s="1"/>
  <c r="AQ73" i="5"/>
  <c r="AT73" i="5" s="1"/>
  <c r="AP73" i="5"/>
  <c r="AS73" i="5" s="1"/>
  <c r="AO73" i="5"/>
  <c r="AR73" i="5" s="1"/>
  <c r="AQ72" i="5"/>
  <c r="AT72" i="5" s="1"/>
  <c r="AP72" i="5"/>
  <c r="AS72" i="5" s="1"/>
  <c r="AO72" i="5"/>
  <c r="AR72" i="5" s="1"/>
  <c r="AQ71" i="5"/>
  <c r="AT71" i="5" s="1"/>
  <c r="AP71" i="5"/>
  <c r="AS71" i="5" s="1"/>
  <c r="AO71" i="5"/>
  <c r="AR71" i="5" s="1"/>
  <c r="AQ70" i="5"/>
  <c r="AT70" i="5" s="1"/>
  <c r="AP70" i="5"/>
  <c r="AS70" i="5" s="1"/>
  <c r="AO70" i="5"/>
  <c r="AR70" i="5" s="1"/>
  <c r="AQ69" i="5"/>
  <c r="AT69" i="5" s="1"/>
  <c r="AP69" i="5"/>
  <c r="AS69" i="5" s="1"/>
  <c r="AO69" i="5"/>
  <c r="AR69" i="5" s="1"/>
  <c r="AQ68" i="5"/>
  <c r="AT68" i="5" s="1"/>
  <c r="AP68" i="5"/>
  <c r="AS68" i="5" s="1"/>
  <c r="AO68" i="5"/>
  <c r="AR68" i="5" s="1"/>
  <c r="AQ67" i="5"/>
  <c r="AT67" i="5" s="1"/>
  <c r="AP67" i="5"/>
  <c r="AS67" i="5" s="1"/>
  <c r="AO67" i="5"/>
  <c r="AR67" i="5" s="1"/>
  <c r="AQ66" i="5"/>
  <c r="AT66" i="5" s="1"/>
  <c r="AP66" i="5"/>
  <c r="AS66" i="5" s="1"/>
  <c r="AO66" i="5"/>
  <c r="AR66" i="5" s="1"/>
  <c r="AQ65" i="5"/>
  <c r="AT65" i="5" s="1"/>
  <c r="AP65" i="5"/>
  <c r="AS65" i="5" s="1"/>
  <c r="AO65" i="5"/>
  <c r="AR65" i="5" s="1"/>
  <c r="AQ64" i="5"/>
  <c r="AT64" i="5" s="1"/>
  <c r="AP64" i="5"/>
  <c r="AS64" i="5" s="1"/>
  <c r="AO64" i="5"/>
  <c r="AR64" i="5" s="1"/>
  <c r="AQ63" i="5"/>
  <c r="AT63" i="5" s="1"/>
  <c r="AP63" i="5"/>
  <c r="AS63" i="5" s="1"/>
  <c r="AO63" i="5"/>
  <c r="AR63" i="5" s="1"/>
  <c r="AQ62" i="5"/>
  <c r="AT62" i="5" s="1"/>
  <c r="AP62" i="5"/>
  <c r="AS62" i="5" s="1"/>
  <c r="AO62" i="5"/>
  <c r="AR62" i="5" s="1"/>
  <c r="AQ61" i="5"/>
  <c r="AT61" i="5" s="1"/>
  <c r="AP61" i="5"/>
  <c r="AS61" i="5" s="1"/>
  <c r="AO61" i="5"/>
  <c r="AR61" i="5" s="1"/>
  <c r="AQ60" i="5"/>
  <c r="AT60" i="5" s="1"/>
  <c r="AP60" i="5"/>
  <c r="AS60" i="5" s="1"/>
  <c r="AO60" i="5"/>
  <c r="AR60" i="5" s="1"/>
  <c r="AQ59" i="5"/>
  <c r="AT59" i="5" s="1"/>
  <c r="AP59" i="5"/>
  <c r="AS59" i="5" s="1"/>
  <c r="AO59" i="5"/>
  <c r="AR59" i="5" s="1"/>
  <c r="AT56" i="5"/>
  <c r="AQ56" i="5"/>
  <c r="AP56" i="5"/>
  <c r="AS56" i="5" s="1"/>
  <c r="AO56" i="5"/>
  <c r="AR56" i="5" s="1"/>
  <c r="AT55" i="5"/>
  <c r="AQ55" i="5"/>
  <c r="AP55" i="5"/>
  <c r="AS55" i="5" s="1"/>
  <c r="AO55" i="5"/>
  <c r="AR55" i="5" s="1"/>
  <c r="AT54" i="5"/>
  <c r="AQ54" i="5"/>
  <c r="AP54" i="5"/>
  <c r="AS54" i="5" s="1"/>
  <c r="AO54" i="5"/>
  <c r="AR54" i="5" s="1"/>
  <c r="AT53" i="5"/>
  <c r="AQ53" i="5"/>
  <c r="AP53" i="5"/>
  <c r="AS53" i="5" s="1"/>
  <c r="AO53" i="5"/>
  <c r="AR53" i="5" s="1"/>
  <c r="AT52" i="5"/>
  <c r="AQ52" i="5"/>
  <c r="AP52" i="5"/>
  <c r="AS52" i="5" s="1"/>
  <c r="AO52" i="5"/>
  <c r="AR52" i="5" s="1"/>
  <c r="AT51" i="5"/>
  <c r="AQ51" i="5"/>
  <c r="AP51" i="5"/>
  <c r="AS51" i="5" s="1"/>
  <c r="AO51" i="5"/>
  <c r="AR51" i="5" s="1"/>
  <c r="AT50" i="5"/>
  <c r="AQ50" i="5"/>
  <c r="AP50" i="5"/>
  <c r="AS50" i="5" s="1"/>
  <c r="AO50" i="5"/>
  <c r="AR50" i="5" s="1"/>
  <c r="AT49" i="5"/>
  <c r="AQ49" i="5"/>
  <c r="AP49" i="5"/>
  <c r="AS49" i="5" s="1"/>
  <c r="AO49" i="5"/>
  <c r="AR49" i="5" s="1"/>
  <c r="AT48" i="5"/>
  <c r="AQ48" i="5"/>
  <c r="AP48" i="5"/>
  <c r="AS48" i="5" s="1"/>
  <c r="AO48" i="5"/>
  <c r="AR48" i="5" s="1"/>
  <c r="AT47" i="5"/>
  <c r="AQ47" i="5"/>
  <c r="AP47" i="5"/>
  <c r="AS47" i="5" s="1"/>
  <c r="AO47" i="5"/>
  <c r="AR47" i="5" s="1"/>
  <c r="AT46" i="5"/>
  <c r="AQ46" i="5"/>
  <c r="AP46" i="5"/>
  <c r="AS46" i="5" s="1"/>
  <c r="AO46" i="5"/>
  <c r="AR46" i="5" s="1"/>
  <c r="AT45" i="5"/>
  <c r="AQ45" i="5"/>
  <c r="AP45" i="5"/>
  <c r="AS45" i="5" s="1"/>
  <c r="AO45" i="5"/>
  <c r="AR45" i="5" s="1"/>
  <c r="AT44" i="5"/>
  <c r="AQ44" i="5"/>
  <c r="AP44" i="5"/>
  <c r="AS44" i="5" s="1"/>
  <c r="AO44" i="5"/>
  <c r="AR44" i="5" s="1"/>
  <c r="AT43" i="5"/>
  <c r="AQ43" i="5"/>
  <c r="AP43" i="5"/>
  <c r="AS43" i="5" s="1"/>
  <c r="AO43" i="5"/>
  <c r="AR43" i="5" s="1"/>
  <c r="AT42" i="5"/>
  <c r="AQ42" i="5"/>
  <c r="AP42" i="5"/>
  <c r="AS42" i="5" s="1"/>
  <c r="AO42" i="5"/>
  <c r="AR42" i="5" s="1"/>
  <c r="AT41" i="5"/>
  <c r="AQ41" i="5"/>
  <c r="AP41" i="5"/>
  <c r="AS41" i="5" s="1"/>
  <c r="AO41" i="5"/>
  <c r="AR41" i="5" s="1"/>
  <c r="AT40" i="5"/>
  <c r="AQ40" i="5"/>
  <c r="AP40" i="5"/>
  <c r="AS40" i="5" s="1"/>
  <c r="AO40" i="5"/>
  <c r="AR40" i="5" s="1"/>
  <c r="AT39" i="5"/>
  <c r="AQ39" i="5"/>
  <c r="AP39" i="5"/>
  <c r="AS39" i="5" s="1"/>
  <c r="AO39" i="5"/>
  <c r="AR39" i="5" s="1"/>
  <c r="AT38" i="5"/>
  <c r="AQ38" i="5"/>
  <c r="AP38" i="5"/>
  <c r="AS38" i="5" s="1"/>
  <c r="AO38" i="5"/>
  <c r="AR38" i="5" s="1"/>
  <c r="AT37" i="5"/>
  <c r="AQ37" i="5"/>
  <c r="AP37" i="5"/>
  <c r="AS37" i="5" s="1"/>
  <c r="AO37" i="5"/>
  <c r="AR37" i="5" s="1"/>
  <c r="AT36" i="5"/>
  <c r="AQ36" i="5"/>
  <c r="AP36" i="5"/>
  <c r="AS36" i="5" s="1"/>
  <c r="AO36" i="5"/>
  <c r="AR36" i="5" s="1"/>
  <c r="AT35" i="5"/>
  <c r="AQ35" i="5"/>
  <c r="AP35" i="5"/>
  <c r="AS35" i="5" s="1"/>
  <c r="AO35" i="5"/>
  <c r="AR35" i="5" s="1"/>
  <c r="AT34" i="5"/>
  <c r="AQ34" i="5"/>
  <c r="AP34" i="5"/>
  <c r="AS34" i="5" s="1"/>
  <c r="AO34" i="5"/>
  <c r="AR34" i="5" s="1"/>
  <c r="AT33" i="5"/>
  <c r="AQ33" i="5"/>
  <c r="AP33" i="5"/>
  <c r="AS33" i="5" s="1"/>
  <c r="AO33" i="5"/>
  <c r="AR33" i="5" s="1"/>
  <c r="AT32" i="5"/>
  <c r="AQ32" i="5"/>
  <c r="AP32" i="5"/>
  <c r="AS32" i="5" s="1"/>
  <c r="AO32" i="5"/>
  <c r="AR32" i="5" s="1"/>
  <c r="AT31" i="5"/>
  <c r="AQ31" i="5"/>
  <c r="AP31" i="5"/>
  <c r="AS31" i="5" s="1"/>
  <c r="AO31" i="5"/>
  <c r="AR31" i="5" s="1"/>
  <c r="AT30" i="5"/>
  <c r="AQ30" i="5"/>
  <c r="AP30" i="5"/>
  <c r="AS30" i="5" s="1"/>
  <c r="AO30" i="5"/>
  <c r="AR30" i="5" s="1"/>
  <c r="AT29" i="5"/>
  <c r="AQ29" i="5"/>
  <c r="AP29" i="5"/>
  <c r="AS29" i="5" s="1"/>
  <c r="AO29" i="5"/>
  <c r="AR29" i="5" s="1"/>
  <c r="AT28" i="5"/>
  <c r="AQ28" i="5"/>
  <c r="AP28" i="5"/>
  <c r="AS28" i="5" s="1"/>
  <c r="AO28" i="5"/>
  <c r="AR28" i="5" s="1"/>
  <c r="AT27" i="5"/>
  <c r="AQ27" i="5"/>
  <c r="AP27" i="5"/>
  <c r="AS27" i="5" s="1"/>
  <c r="AO27" i="5"/>
  <c r="AR27" i="5" s="1"/>
  <c r="AT26" i="5"/>
  <c r="AQ26" i="5"/>
  <c r="AP26" i="5"/>
  <c r="AS26" i="5" s="1"/>
  <c r="AO26" i="5"/>
  <c r="AR26" i="5" s="1"/>
  <c r="AT25" i="5"/>
  <c r="AQ25" i="5"/>
  <c r="AP25" i="5"/>
  <c r="AS25" i="5" s="1"/>
  <c r="AO25" i="5"/>
  <c r="AR25" i="5" s="1"/>
  <c r="AT24" i="5"/>
  <c r="AQ24" i="5"/>
  <c r="AP24" i="5"/>
  <c r="AS24" i="5" s="1"/>
  <c r="AO24" i="5"/>
  <c r="AR24" i="5" s="1"/>
  <c r="AT23" i="5"/>
  <c r="AQ23" i="5"/>
  <c r="AP23" i="5"/>
  <c r="AS23" i="5" s="1"/>
  <c r="AO23" i="5"/>
  <c r="AR23" i="5" s="1"/>
  <c r="AT22" i="5"/>
  <c r="AQ22" i="5"/>
  <c r="AP22" i="5"/>
  <c r="AS22" i="5" s="1"/>
  <c r="AO22" i="5"/>
  <c r="AR22" i="5" s="1"/>
  <c r="AT21" i="5"/>
  <c r="AQ21" i="5"/>
  <c r="AP21" i="5"/>
  <c r="AS21" i="5" s="1"/>
  <c r="AO21" i="5"/>
  <c r="AR21" i="5" s="1"/>
  <c r="AT20" i="5"/>
  <c r="AQ20" i="5"/>
  <c r="AP20" i="5"/>
  <c r="AS20" i="5" s="1"/>
  <c r="AO20" i="5"/>
  <c r="AR20" i="5" s="1"/>
  <c r="AT19" i="5"/>
  <c r="AQ19" i="5"/>
  <c r="AP19" i="5"/>
  <c r="AS19" i="5" s="1"/>
  <c r="AO19" i="5"/>
  <c r="AR19" i="5" s="1"/>
  <c r="AT18" i="5"/>
  <c r="AQ18" i="5"/>
  <c r="AP18" i="5"/>
  <c r="AS18" i="5" s="1"/>
  <c r="AO18" i="5"/>
  <c r="AR18" i="5" s="1"/>
  <c r="AT17" i="5"/>
  <c r="AQ17" i="5"/>
  <c r="AP17" i="5"/>
  <c r="AS17" i="5" s="1"/>
  <c r="AO17" i="5"/>
  <c r="AR17" i="5" s="1"/>
  <c r="AT16" i="5"/>
  <c r="AQ16" i="5"/>
  <c r="AP16" i="5"/>
  <c r="AS16" i="5" s="1"/>
  <c r="AO16" i="5"/>
  <c r="AR16" i="5" s="1"/>
  <c r="AT15" i="5"/>
  <c r="AQ15" i="5"/>
  <c r="AP15" i="5"/>
  <c r="AS15" i="5" s="1"/>
  <c r="AO15" i="5"/>
  <c r="AR15" i="5" s="1"/>
  <c r="AT14" i="5"/>
  <c r="AQ14" i="5"/>
  <c r="AP14" i="5"/>
  <c r="AS14" i="5" s="1"/>
  <c r="AO14" i="5"/>
  <c r="AR14" i="5" s="1"/>
  <c r="AT13" i="5"/>
  <c r="AQ13" i="5"/>
  <c r="AP13" i="5"/>
  <c r="AS13" i="5" s="1"/>
  <c r="AO13" i="5"/>
  <c r="AR13" i="5" s="1"/>
  <c r="AT12" i="5"/>
  <c r="AQ12" i="5"/>
  <c r="AP12" i="5"/>
  <c r="AS12" i="5" s="1"/>
  <c r="AO12" i="5"/>
  <c r="AR12" i="5" s="1"/>
  <c r="AT11" i="5"/>
  <c r="AQ11" i="5"/>
  <c r="AP11" i="5"/>
  <c r="AS11" i="5" s="1"/>
  <c r="AO11" i="5"/>
  <c r="AR11" i="5" s="1"/>
  <c r="AQ440" i="4"/>
  <c r="AP440" i="4"/>
  <c r="AO440" i="4"/>
  <c r="AQ439" i="4"/>
  <c r="AP439" i="4"/>
  <c r="AO439" i="4"/>
  <c r="AQ438" i="4"/>
  <c r="AP438" i="4"/>
  <c r="AO438" i="4"/>
  <c r="AQ437" i="4"/>
  <c r="AP437" i="4"/>
  <c r="AO437" i="4"/>
  <c r="AQ436" i="4"/>
  <c r="AP436" i="4"/>
  <c r="AO436" i="4"/>
  <c r="AQ435" i="4"/>
  <c r="AP435" i="4"/>
  <c r="AO435" i="4"/>
  <c r="AQ434" i="4"/>
  <c r="AP434" i="4"/>
  <c r="AO434" i="4"/>
  <c r="AQ433" i="4"/>
  <c r="AP433" i="4"/>
  <c r="AO433" i="4"/>
  <c r="AQ432" i="4"/>
  <c r="AP432" i="4"/>
  <c r="AO432" i="4"/>
  <c r="AQ431" i="4"/>
  <c r="AP431" i="4"/>
  <c r="AO431" i="4"/>
  <c r="AQ430" i="4"/>
  <c r="AP430" i="4"/>
  <c r="AO430" i="4"/>
  <c r="AQ429" i="4"/>
  <c r="AP429" i="4"/>
  <c r="AO429" i="4"/>
  <c r="AQ428" i="4"/>
  <c r="AP428" i="4"/>
  <c r="AO428" i="4"/>
  <c r="AQ427" i="4"/>
  <c r="AP427" i="4"/>
  <c r="AO427" i="4"/>
  <c r="AQ426" i="4"/>
  <c r="AP426" i="4"/>
  <c r="AO426" i="4"/>
  <c r="AQ425" i="4"/>
  <c r="AP425" i="4"/>
  <c r="AO425" i="4"/>
  <c r="AQ424" i="4"/>
  <c r="AP424" i="4"/>
  <c r="AO424" i="4"/>
  <c r="AQ423" i="4"/>
  <c r="AP423" i="4"/>
  <c r="AO423" i="4"/>
  <c r="AQ422" i="4"/>
  <c r="AP422" i="4"/>
  <c r="AO422" i="4"/>
  <c r="AQ421" i="4"/>
  <c r="AP421" i="4"/>
  <c r="AO421" i="4"/>
  <c r="AQ420" i="4"/>
  <c r="AP420" i="4"/>
  <c r="AO420" i="4"/>
  <c r="AQ419" i="4"/>
  <c r="AP419" i="4"/>
  <c r="AO419" i="4"/>
  <c r="AQ418" i="4"/>
  <c r="AP418" i="4"/>
  <c r="AO418" i="4"/>
  <c r="AQ417" i="4"/>
  <c r="AP417" i="4"/>
  <c r="AO417" i="4"/>
  <c r="AR417" i="4" s="1"/>
  <c r="AQ416" i="4"/>
  <c r="AP416" i="4"/>
  <c r="AO416" i="4"/>
  <c r="AQ415" i="4"/>
  <c r="AP415" i="4"/>
  <c r="AO415" i="4"/>
  <c r="AQ414" i="4"/>
  <c r="AP414" i="4"/>
  <c r="AO414" i="4"/>
  <c r="AQ413" i="4"/>
  <c r="AP413" i="4"/>
  <c r="AO413" i="4"/>
  <c r="AQ412" i="4"/>
  <c r="AP412" i="4"/>
  <c r="AO412" i="4"/>
  <c r="AQ411" i="4"/>
  <c r="AP411" i="4"/>
  <c r="AO411" i="4"/>
  <c r="AQ410" i="4"/>
  <c r="AP410" i="4"/>
  <c r="AO410" i="4"/>
  <c r="AQ409" i="4"/>
  <c r="AP409" i="4"/>
  <c r="AO409" i="4"/>
  <c r="AQ408" i="4"/>
  <c r="AP408" i="4"/>
  <c r="AO408" i="4"/>
  <c r="AQ407" i="4"/>
  <c r="AP407" i="4"/>
  <c r="AO407" i="4"/>
  <c r="AQ406" i="4"/>
  <c r="AP406" i="4"/>
  <c r="AO406" i="4"/>
  <c r="AQ405" i="4"/>
  <c r="AP405" i="4"/>
  <c r="AO405" i="4"/>
  <c r="AQ404" i="4"/>
  <c r="AT404" i="4" s="1"/>
  <c r="AP404" i="4"/>
  <c r="AO404" i="4"/>
  <c r="AQ403" i="4"/>
  <c r="AP403" i="4"/>
  <c r="AO403" i="4"/>
  <c r="AT402" i="4"/>
  <c r="AQ402" i="4"/>
  <c r="AP402" i="4"/>
  <c r="AO402" i="4"/>
  <c r="AQ401" i="4"/>
  <c r="AP401" i="4"/>
  <c r="AO401" i="4"/>
  <c r="AQ400" i="4"/>
  <c r="AP400" i="4"/>
  <c r="AO400" i="4"/>
  <c r="AQ399" i="4"/>
  <c r="AP399" i="4"/>
  <c r="AO399" i="4"/>
  <c r="AQ398" i="4"/>
  <c r="AP398" i="4"/>
  <c r="AO398" i="4"/>
  <c r="AQ397" i="4"/>
  <c r="AP397" i="4"/>
  <c r="AO397" i="4"/>
  <c r="AQ396" i="4"/>
  <c r="AP396" i="4"/>
  <c r="AO396" i="4"/>
  <c r="AQ395" i="4"/>
  <c r="AP395" i="4"/>
  <c r="AO395" i="4"/>
  <c r="AQ392" i="4"/>
  <c r="AP392" i="4"/>
  <c r="AO392" i="4"/>
  <c r="AQ391" i="4"/>
  <c r="AP391" i="4"/>
  <c r="AO391" i="4"/>
  <c r="AQ390" i="4"/>
  <c r="AP390" i="4"/>
  <c r="AO390" i="4"/>
  <c r="AQ389" i="4"/>
  <c r="AP389" i="4"/>
  <c r="AO389" i="4"/>
  <c r="AQ388" i="4"/>
  <c r="AT388" i="4" s="1"/>
  <c r="AP388" i="4"/>
  <c r="AO388" i="4"/>
  <c r="AQ387" i="4"/>
  <c r="AP387" i="4"/>
  <c r="AO387" i="4"/>
  <c r="AQ386" i="4"/>
  <c r="AT386" i="4" s="1"/>
  <c r="AP386" i="4"/>
  <c r="AO386" i="4"/>
  <c r="AQ385" i="4"/>
  <c r="AT385" i="4" s="1"/>
  <c r="AP385" i="4"/>
  <c r="AO385" i="4"/>
  <c r="AT384" i="4"/>
  <c r="AQ384" i="4"/>
  <c r="AP384" i="4"/>
  <c r="AO384" i="4"/>
  <c r="AQ383" i="4"/>
  <c r="AP383" i="4"/>
  <c r="AO383" i="4"/>
  <c r="AQ382" i="4"/>
  <c r="AP382" i="4"/>
  <c r="AO382" i="4"/>
  <c r="AQ381" i="4"/>
  <c r="AP381" i="4"/>
  <c r="AO381" i="4"/>
  <c r="AQ380" i="4"/>
  <c r="AP380" i="4"/>
  <c r="AO380" i="4"/>
  <c r="AQ379" i="4"/>
  <c r="AP379" i="4"/>
  <c r="AO379" i="4"/>
  <c r="AQ378" i="4"/>
  <c r="AP378" i="4"/>
  <c r="AO378" i="4"/>
  <c r="AQ377" i="4"/>
  <c r="AP377" i="4"/>
  <c r="AO377" i="4"/>
  <c r="AQ376" i="4"/>
  <c r="AP376" i="4"/>
  <c r="AO376" i="4"/>
  <c r="AT375" i="4"/>
  <c r="AQ375" i="4"/>
  <c r="AP375" i="4"/>
  <c r="AO375" i="4"/>
  <c r="AQ374" i="4"/>
  <c r="AP374" i="4"/>
  <c r="AO374" i="4"/>
  <c r="AQ373" i="4"/>
  <c r="AP373" i="4"/>
  <c r="AO373" i="4"/>
  <c r="AQ372" i="4"/>
  <c r="AP372" i="4"/>
  <c r="AO372" i="4"/>
  <c r="AQ371" i="4"/>
  <c r="AP371" i="4"/>
  <c r="AO371" i="4"/>
  <c r="AQ370" i="4"/>
  <c r="AP370" i="4"/>
  <c r="AO370" i="4"/>
  <c r="AQ369" i="4"/>
  <c r="AP369" i="4"/>
  <c r="AO369" i="4"/>
  <c r="AQ368" i="4"/>
  <c r="AT368" i="4" s="1"/>
  <c r="AP368" i="4"/>
  <c r="AO368" i="4"/>
  <c r="AQ367" i="4"/>
  <c r="AP367" i="4"/>
  <c r="AO367" i="4"/>
  <c r="AT366" i="4"/>
  <c r="AQ366" i="4"/>
  <c r="AP366" i="4"/>
  <c r="AO366" i="4"/>
  <c r="AQ365" i="4"/>
  <c r="AP365" i="4"/>
  <c r="AO365" i="4"/>
  <c r="AQ364" i="4"/>
  <c r="AP364" i="4"/>
  <c r="AO364" i="4"/>
  <c r="AQ363" i="4"/>
  <c r="AP363" i="4"/>
  <c r="AO363" i="4"/>
  <c r="AQ362" i="4"/>
  <c r="AP362" i="4"/>
  <c r="AS362" i="4" s="1"/>
  <c r="AO362" i="4"/>
  <c r="AQ361" i="4"/>
  <c r="AP361" i="4"/>
  <c r="AO361" i="4"/>
  <c r="AQ360" i="4"/>
  <c r="AP360" i="4"/>
  <c r="AO360" i="4"/>
  <c r="AQ359" i="4"/>
  <c r="AP359" i="4"/>
  <c r="AO359" i="4"/>
  <c r="AQ358" i="4"/>
  <c r="AP358" i="4"/>
  <c r="AO358" i="4"/>
  <c r="AT357" i="4"/>
  <c r="AQ357" i="4"/>
  <c r="AP357" i="4"/>
  <c r="AO357" i="4"/>
  <c r="AQ356" i="4"/>
  <c r="AT356" i="4" s="1"/>
  <c r="AP356" i="4"/>
  <c r="AO356" i="4"/>
  <c r="AQ355" i="4"/>
  <c r="AP355" i="4"/>
  <c r="AO355" i="4"/>
  <c r="AQ354" i="4"/>
  <c r="AT354" i="4" s="1"/>
  <c r="AP354" i="4"/>
  <c r="AO354" i="4"/>
  <c r="AQ353" i="4"/>
  <c r="AP353" i="4"/>
  <c r="AO353" i="4"/>
  <c r="AQ352" i="4"/>
  <c r="AP352" i="4"/>
  <c r="AO352" i="4"/>
  <c r="AQ351" i="4"/>
  <c r="AP351" i="4"/>
  <c r="AO351" i="4"/>
  <c r="AQ350" i="4"/>
  <c r="AP350" i="4"/>
  <c r="AO350" i="4"/>
  <c r="AQ349" i="4"/>
  <c r="AT387" i="4" s="1"/>
  <c r="AP349" i="4"/>
  <c r="AO349" i="4"/>
  <c r="AQ348" i="4"/>
  <c r="AP348" i="4"/>
  <c r="AO348" i="4"/>
  <c r="AQ347" i="4"/>
  <c r="AT352" i="4" s="1"/>
  <c r="AP347" i="4"/>
  <c r="AO347" i="4"/>
  <c r="AQ344" i="4"/>
  <c r="AP344" i="4"/>
  <c r="AO344" i="4"/>
  <c r="AQ343" i="4"/>
  <c r="AP343" i="4"/>
  <c r="AO343" i="4"/>
  <c r="AQ342" i="4"/>
  <c r="AP342" i="4"/>
  <c r="AO342" i="4"/>
  <c r="AQ341" i="4"/>
  <c r="AP341" i="4"/>
  <c r="AO341" i="4"/>
  <c r="AQ340" i="4"/>
  <c r="AP340" i="4"/>
  <c r="AO340" i="4"/>
  <c r="AQ339" i="4"/>
  <c r="AP339" i="4"/>
  <c r="AO339" i="4"/>
  <c r="AQ338" i="4"/>
  <c r="AP338" i="4"/>
  <c r="AO338" i="4"/>
  <c r="AQ337" i="4"/>
  <c r="AP337" i="4"/>
  <c r="AO337" i="4"/>
  <c r="AQ336" i="4"/>
  <c r="AP336" i="4"/>
  <c r="AO336" i="4"/>
  <c r="AQ335" i="4"/>
  <c r="AP335" i="4"/>
  <c r="AO335" i="4"/>
  <c r="AQ334" i="4"/>
  <c r="AP334" i="4"/>
  <c r="AO334" i="4"/>
  <c r="AQ333" i="4"/>
  <c r="AP333" i="4"/>
  <c r="AO333" i="4"/>
  <c r="AQ332" i="4"/>
  <c r="AP332" i="4"/>
  <c r="AO332" i="4"/>
  <c r="AQ331" i="4"/>
  <c r="AP331" i="4"/>
  <c r="AO331" i="4"/>
  <c r="AQ330" i="4"/>
  <c r="AP330" i="4"/>
  <c r="AO330" i="4"/>
  <c r="AQ329" i="4"/>
  <c r="AP329" i="4"/>
  <c r="AO329" i="4"/>
  <c r="AQ328" i="4"/>
  <c r="AP328" i="4"/>
  <c r="AO328" i="4"/>
  <c r="AQ327" i="4"/>
  <c r="AP327" i="4"/>
  <c r="AO327" i="4"/>
  <c r="AQ326" i="4"/>
  <c r="AP326" i="4"/>
  <c r="AO326" i="4"/>
  <c r="AQ325" i="4"/>
  <c r="AP325" i="4"/>
  <c r="AO325" i="4"/>
  <c r="AQ324" i="4"/>
  <c r="AP324" i="4"/>
  <c r="AO324" i="4"/>
  <c r="AQ323" i="4"/>
  <c r="AP323" i="4"/>
  <c r="AO323" i="4"/>
  <c r="AQ322" i="4"/>
  <c r="AP322" i="4"/>
  <c r="AO322" i="4"/>
  <c r="AQ321" i="4"/>
  <c r="AP321" i="4"/>
  <c r="AO321" i="4"/>
  <c r="AQ320" i="4"/>
  <c r="AP320" i="4"/>
  <c r="AO320" i="4"/>
  <c r="AQ319" i="4"/>
  <c r="AP319" i="4"/>
  <c r="AO319" i="4"/>
  <c r="AQ318" i="4"/>
  <c r="AP318" i="4"/>
  <c r="AO318" i="4"/>
  <c r="AQ317" i="4"/>
  <c r="AP317" i="4"/>
  <c r="AO317" i="4"/>
  <c r="AQ316" i="4"/>
  <c r="AP316" i="4"/>
  <c r="AO316" i="4"/>
  <c r="AQ315" i="4"/>
  <c r="AP315" i="4"/>
  <c r="AO315" i="4"/>
  <c r="AQ314" i="4"/>
  <c r="AP314" i="4"/>
  <c r="AO314" i="4"/>
  <c r="AQ313" i="4"/>
  <c r="AP313" i="4"/>
  <c r="AO313" i="4"/>
  <c r="AQ312" i="4"/>
  <c r="AP312" i="4"/>
  <c r="AO312" i="4"/>
  <c r="AQ311" i="4"/>
  <c r="AP311" i="4"/>
  <c r="AO311" i="4"/>
  <c r="AQ310" i="4"/>
  <c r="AP310" i="4"/>
  <c r="AO310" i="4"/>
  <c r="AQ309" i="4"/>
  <c r="AP309" i="4"/>
  <c r="AO309" i="4"/>
  <c r="AQ308" i="4"/>
  <c r="AP308" i="4"/>
  <c r="AO308" i="4"/>
  <c r="AQ307" i="4"/>
  <c r="AP307" i="4"/>
  <c r="AO307" i="4"/>
  <c r="AQ306" i="4"/>
  <c r="AP306" i="4"/>
  <c r="AO306" i="4"/>
  <c r="AQ305" i="4"/>
  <c r="AP305" i="4"/>
  <c r="AS305" i="4" s="1"/>
  <c r="AO305" i="4"/>
  <c r="AQ304" i="4"/>
  <c r="AP304" i="4"/>
  <c r="AO304" i="4"/>
  <c r="AQ303" i="4"/>
  <c r="AP303" i="4"/>
  <c r="AO303" i="4"/>
  <c r="AR303" i="4" s="1"/>
  <c r="AQ302" i="4"/>
  <c r="AP302" i="4"/>
  <c r="AO302" i="4"/>
  <c r="AQ301" i="4"/>
  <c r="AP301" i="4"/>
  <c r="AO301" i="4"/>
  <c r="AQ300" i="4"/>
  <c r="AP300" i="4"/>
  <c r="AO300" i="4"/>
  <c r="AQ299" i="4"/>
  <c r="AP299" i="4"/>
  <c r="AO299" i="4"/>
  <c r="AQ296" i="4"/>
  <c r="AP296" i="4"/>
  <c r="AO296" i="4"/>
  <c r="AQ295" i="4"/>
  <c r="AP295" i="4"/>
  <c r="AO295" i="4"/>
  <c r="AQ294" i="4"/>
  <c r="AP294" i="4"/>
  <c r="AO294" i="4"/>
  <c r="AQ293" i="4"/>
  <c r="AP293" i="4"/>
  <c r="AO293" i="4"/>
  <c r="AQ292" i="4"/>
  <c r="AP292" i="4"/>
  <c r="AO292" i="4"/>
  <c r="AQ291" i="4"/>
  <c r="AP291" i="4"/>
  <c r="AO291" i="4"/>
  <c r="AQ290" i="4"/>
  <c r="AP290" i="4"/>
  <c r="AO290" i="4"/>
  <c r="AQ289" i="4"/>
  <c r="AP289" i="4"/>
  <c r="AO289" i="4"/>
  <c r="AQ288" i="4"/>
  <c r="AP288" i="4"/>
  <c r="AO288" i="4"/>
  <c r="AQ287" i="4"/>
  <c r="AP287" i="4"/>
  <c r="AO287" i="4"/>
  <c r="AQ286" i="4"/>
  <c r="AP286" i="4"/>
  <c r="AO286" i="4"/>
  <c r="AQ285" i="4"/>
  <c r="AP285" i="4"/>
  <c r="AO285" i="4"/>
  <c r="AQ284" i="4"/>
  <c r="AP284" i="4"/>
  <c r="AO284" i="4"/>
  <c r="AQ283" i="4"/>
  <c r="AP283" i="4"/>
  <c r="AO283" i="4"/>
  <c r="AQ282" i="4"/>
  <c r="AP282" i="4"/>
  <c r="AO282" i="4"/>
  <c r="AQ281" i="4"/>
  <c r="AP281" i="4"/>
  <c r="AO281" i="4"/>
  <c r="AQ280" i="4"/>
  <c r="AP280" i="4"/>
  <c r="AO280" i="4"/>
  <c r="AQ279" i="4"/>
  <c r="AP279" i="4"/>
  <c r="AO279" i="4"/>
  <c r="AQ278" i="4"/>
  <c r="AP278" i="4"/>
  <c r="AO278" i="4"/>
  <c r="AQ277" i="4"/>
  <c r="AP277" i="4"/>
  <c r="AO277" i="4"/>
  <c r="AQ276" i="4"/>
  <c r="AP276" i="4"/>
  <c r="AO276" i="4"/>
  <c r="AQ275" i="4"/>
  <c r="AP275" i="4"/>
  <c r="AO275" i="4"/>
  <c r="AQ274" i="4"/>
  <c r="AP274" i="4"/>
  <c r="AO274" i="4"/>
  <c r="AQ273" i="4"/>
  <c r="AP273" i="4"/>
  <c r="AO273" i="4"/>
  <c r="AQ272" i="4"/>
  <c r="AP272" i="4"/>
  <c r="AO272" i="4"/>
  <c r="AQ271" i="4"/>
  <c r="AT271" i="4" s="1"/>
  <c r="AP271" i="4"/>
  <c r="AO271" i="4"/>
  <c r="AQ270" i="4"/>
  <c r="AP270" i="4"/>
  <c r="AO270" i="4"/>
  <c r="AQ269" i="4"/>
  <c r="AP269" i="4"/>
  <c r="AO269" i="4"/>
  <c r="AQ268" i="4"/>
  <c r="AP268" i="4"/>
  <c r="AO268" i="4"/>
  <c r="AQ267" i="4"/>
  <c r="AP267" i="4"/>
  <c r="AO267" i="4"/>
  <c r="AQ266" i="4"/>
  <c r="AP266" i="4"/>
  <c r="AO266" i="4"/>
  <c r="AQ265" i="4"/>
  <c r="AP265" i="4"/>
  <c r="AO265" i="4"/>
  <c r="AQ264" i="4"/>
  <c r="AP264" i="4"/>
  <c r="AO264" i="4"/>
  <c r="AQ263" i="4"/>
  <c r="AP263" i="4"/>
  <c r="AO263" i="4"/>
  <c r="AQ262" i="4"/>
  <c r="AP262" i="4"/>
  <c r="AO262" i="4"/>
  <c r="AQ261" i="4"/>
  <c r="AP261" i="4"/>
  <c r="AO261" i="4"/>
  <c r="AT260" i="4"/>
  <c r="AQ260" i="4"/>
  <c r="AP260" i="4"/>
  <c r="AO260" i="4"/>
  <c r="AQ259" i="4"/>
  <c r="AP259" i="4"/>
  <c r="AO259" i="4"/>
  <c r="AQ258" i="4"/>
  <c r="AP258" i="4"/>
  <c r="AO258" i="4"/>
  <c r="AQ257" i="4"/>
  <c r="AP257" i="4"/>
  <c r="AO257" i="4"/>
  <c r="AQ256" i="4"/>
  <c r="AP256" i="4"/>
  <c r="AO256" i="4"/>
  <c r="AR256" i="4" s="1"/>
  <c r="AQ255" i="4"/>
  <c r="AP255" i="4"/>
  <c r="AO255" i="4"/>
  <c r="AQ254" i="4"/>
  <c r="AP254" i="4"/>
  <c r="AO254" i="4"/>
  <c r="AQ253" i="4"/>
  <c r="AP253" i="4"/>
  <c r="AO253" i="4"/>
  <c r="AQ252" i="4"/>
  <c r="AT254" i="4" s="1"/>
  <c r="AP252" i="4"/>
  <c r="AS252" i="4" s="1"/>
  <c r="AO252" i="4"/>
  <c r="AR251" i="4"/>
  <c r="AQ251" i="4"/>
  <c r="AP251" i="4"/>
  <c r="AO251" i="4"/>
  <c r="AR253" i="4" s="1"/>
  <c r="AQ248" i="4"/>
  <c r="AP248" i="4"/>
  <c r="AO248" i="4"/>
  <c r="AQ247" i="4"/>
  <c r="AP247" i="4"/>
  <c r="AO247" i="4"/>
  <c r="AQ246" i="4"/>
  <c r="AP246" i="4"/>
  <c r="AO246" i="4"/>
  <c r="AQ245" i="4"/>
  <c r="AP245" i="4"/>
  <c r="AO245" i="4"/>
  <c r="AQ244" i="4"/>
  <c r="AP244" i="4"/>
  <c r="AO244" i="4"/>
  <c r="AQ243" i="4"/>
  <c r="AP243" i="4"/>
  <c r="AO243" i="4"/>
  <c r="AQ242" i="4"/>
  <c r="AP242" i="4"/>
  <c r="AO242" i="4"/>
  <c r="AQ241" i="4"/>
  <c r="AP241" i="4"/>
  <c r="AO241" i="4"/>
  <c r="AQ240" i="4"/>
  <c r="AP240" i="4"/>
  <c r="AO240" i="4"/>
  <c r="AQ239" i="4"/>
  <c r="AP239" i="4"/>
  <c r="AO239" i="4"/>
  <c r="AQ238" i="4"/>
  <c r="AP238" i="4"/>
  <c r="AO238" i="4"/>
  <c r="AQ237" i="4"/>
  <c r="AT237" i="4" s="1"/>
  <c r="AP237" i="4"/>
  <c r="AO237" i="4"/>
  <c r="AQ236" i="4"/>
  <c r="AP236" i="4"/>
  <c r="AO236" i="4"/>
  <c r="AQ235" i="4"/>
  <c r="AP235" i="4"/>
  <c r="AO235" i="4"/>
  <c r="AQ234" i="4"/>
  <c r="AP234" i="4"/>
  <c r="AO234" i="4"/>
  <c r="AQ233" i="4"/>
  <c r="AP233" i="4"/>
  <c r="AO233" i="4"/>
  <c r="AQ232" i="4"/>
  <c r="AP232" i="4"/>
  <c r="AO232" i="4"/>
  <c r="AQ231" i="4"/>
  <c r="AP231" i="4"/>
  <c r="AO231" i="4"/>
  <c r="AQ230" i="4"/>
  <c r="AP230" i="4"/>
  <c r="AO230" i="4"/>
  <c r="AQ229" i="4"/>
  <c r="AP229" i="4"/>
  <c r="AO229" i="4"/>
  <c r="AQ228" i="4"/>
  <c r="AP228" i="4"/>
  <c r="AO228" i="4"/>
  <c r="AQ227" i="4"/>
  <c r="AP227" i="4"/>
  <c r="AO227" i="4"/>
  <c r="AQ226" i="4"/>
  <c r="AP226" i="4"/>
  <c r="AO226" i="4"/>
  <c r="AQ225" i="4"/>
  <c r="AP225" i="4"/>
  <c r="AO225" i="4"/>
  <c r="AQ224" i="4"/>
  <c r="AP224" i="4"/>
  <c r="AO224" i="4"/>
  <c r="AQ223" i="4"/>
  <c r="AP223" i="4"/>
  <c r="AO223" i="4"/>
  <c r="AQ222" i="4"/>
  <c r="AT222" i="4" s="1"/>
  <c r="AP222" i="4"/>
  <c r="AO222" i="4"/>
  <c r="AQ221" i="4"/>
  <c r="AP221" i="4"/>
  <c r="AO221" i="4"/>
  <c r="AQ220" i="4"/>
  <c r="AP220" i="4"/>
  <c r="AO220" i="4"/>
  <c r="AQ219" i="4"/>
  <c r="AP219" i="4"/>
  <c r="AO219" i="4"/>
  <c r="AQ218" i="4"/>
  <c r="AP218" i="4"/>
  <c r="AO218" i="4"/>
  <c r="AQ217" i="4"/>
  <c r="AT217" i="4" s="1"/>
  <c r="AP217" i="4"/>
  <c r="AO217" i="4"/>
  <c r="AQ216" i="4"/>
  <c r="AT216" i="4" s="1"/>
  <c r="AP216" i="4"/>
  <c r="AO216" i="4"/>
  <c r="AQ215" i="4"/>
  <c r="AP215" i="4"/>
  <c r="AO215" i="4"/>
  <c r="AT214" i="4"/>
  <c r="AQ214" i="4"/>
  <c r="AP214" i="4"/>
  <c r="AO214" i="4"/>
  <c r="AQ213" i="4"/>
  <c r="AP213" i="4"/>
  <c r="AS213" i="4" s="1"/>
  <c r="AO213" i="4"/>
  <c r="AQ212" i="4"/>
  <c r="AP212" i="4"/>
  <c r="AO212" i="4"/>
  <c r="AQ211" i="4"/>
  <c r="AP211" i="4"/>
  <c r="AO211" i="4"/>
  <c r="AQ210" i="4"/>
  <c r="AP210" i="4"/>
  <c r="AO210" i="4"/>
  <c r="AQ209" i="4"/>
  <c r="AP209" i="4"/>
  <c r="AS209" i="4" s="1"/>
  <c r="AO209" i="4"/>
  <c r="AQ208" i="4"/>
  <c r="AP208" i="4"/>
  <c r="AO208" i="4"/>
  <c r="AT207" i="4"/>
  <c r="AQ207" i="4"/>
  <c r="AP207" i="4"/>
  <c r="AO207" i="4"/>
  <c r="AQ206" i="4"/>
  <c r="AP206" i="4"/>
  <c r="AO206" i="4"/>
  <c r="AR206" i="4" s="1"/>
  <c r="AQ205" i="4"/>
  <c r="AT243" i="4" s="1"/>
  <c r="AP205" i="4"/>
  <c r="AO205" i="4"/>
  <c r="AQ204" i="4"/>
  <c r="AP204" i="4"/>
  <c r="AO204" i="4"/>
  <c r="AQ203" i="4"/>
  <c r="AP203" i="4"/>
  <c r="AO203" i="4"/>
  <c r="AQ200" i="4"/>
  <c r="AP200" i="4"/>
  <c r="AO200" i="4"/>
  <c r="AQ199" i="4"/>
  <c r="AT199" i="4" s="1"/>
  <c r="AP199" i="4"/>
  <c r="AO199" i="4"/>
  <c r="AQ198" i="4"/>
  <c r="AP198" i="4"/>
  <c r="AO198" i="4"/>
  <c r="AQ197" i="4"/>
  <c r="AP197" i="4"/>
  <c r="AO197" i="4"/>
  <c r="AQ196" i="4"/>
  <c r="AP196" i="4"/>
  <c r="AO196" i="4"/>
  <c r="AQ195" i="4"/>
  <c r="AP195" i="4"/>
  <c r="AO195" i="4"/>
  <c r="AQ194" i="4"/>
  <c r="AT194" i="4" s="1"/>
  <c r="AP194" i="4"/>
  <c r="AO194" i="4"/>
  <c r="AQ193" i="4"/>
  <c r="AP193" i="4"/>
  <c r="AO193" i="4"/>
  <c r="AQ192" i="4"/>
  <c r="AP192" i="4"/>
  <c r="AO192" i="4"/>
  <c r="AQ191" i="4"/>
  <c r="AP191" i="4"/>
  <c r="AO191" i="4"/>
  <c r="AQ190" i="4"/>
  <c r="AP190" i="4"/>
  <c r="AO190" i="4"/>
  <c r="AQ189" i="4"/>
  <c r="AP189" i="4"/>
  <c r="AO189" i="4"/>
  <c r="AQ188" i="4"/>
  <c r="AP188" i="4"/>
  <c r="AO188" i="4"/>
  <c r="AQ187" i="4"/>
  <c r="AP187" i="4"/>
  <c r="AO187" i="4"/>
  <c r="AQ186" i="4"/>
  <c r="AP186" i="4"/>
  <c r="AO186" i="4"/>
  <c r="AQ185" i="4"/>
  <c r="AP185" i="4"/>
  <c r="AO185" i="4"/>
  <c r="AQ184" i="4"/>
  <c r="AP184" i="4"/>
  <c r="AO184" i="4"/>
  <c r="AQ183" i="4"/>
  <c r="AP183" i="4"/>
  <c r="AO183" i="4"/>
  <c r="AQ182" i="4"/>
  <c r="AP182" i="4"/>
  <c r="AO182" i="4"/>
  <c r="AQ181" i="4"/>
  <c r="AT181" i="4" s="1"/>
  <c r="AP181" i="4"/>
  <c r="AO181" i="4"/>
  <c r="AQ180" i="4"/>
  <c r="AP180" i="4"/>
  <c r="AO180" i="4"/>
  <c r="AQ179" i="4"/>
  <c r="AP179" i="4"/>
  <c r="AO179" i="4"/>
  <c r="AQ178" i="4"/>
  <c r="AP178" i="4"/>
  <c r="AO178" i="4"/>
  <c r="AQ177" i="4"/>
  <c r="AP177" i="4"/>
  <c r="AO177" i="4"/>
  <c r="AQ176" i="4"/>
  <c r="AP176" i="4"/>
  <c r="AO176" i="4"/>
  <c r="AQ175" i="4"/>
  <c r="AP175" i="4"/>
  <c r="AO175" i="4"/>
  <c r="AQ174" i="4"/>
  <c r="AP174" i="4"/>
  <c r="AO174" i="4"/>
  <c r="AQ173" i="4"/>
  <c r="AP173" i="4"/>
  <c r="AO173" i="4"/>
  <c r="AQ172" i="4"/>
  <c r="AP172" i="4"/>
  <c r="AO172" i="4"/>
  <c r="AQ171" i="4"/>
  <c r="AP171" i="4"/>
  <c r="AO171" i="4"/>
  <c r="AQ170" i="4"/>
  <c r="AP170" i="4"/>
  <c r="AO170" i="4"/>
  <c r="AQ169" i="4"/>
  <c r="AP169" i="4"/>
  <c r="AS169" i="4" s="1"/>
  <c r="AO169" i="4"/>
  <c r="AQ168" i="4"/>
  <c r="AP168" i="4"/>
  <c r="AO168" i="4"/>
  <c r="AQ167" i="4"/>
  <c r="AP167" i="4"/>
  <c r="AO167" i="4"/>
  <c r="AQ166" i="4"/>
  <c r="AT166" i="4" s="1"/>
  <c r="AP166" i="4"/>
  <c r="AO166" i="4"/>
  <c r="AQ165" i="4"/>
  <c r="AP165" i="4"/>
  <c r="AO165" i="4"/>
  <c r="AQ164" i="4"/>
  <c r="AP164" i="4"/>
  <c r="AO164" i="4"/>
  <c r="AQ163" i="4"/>
  <c r="AP163" i="4"/>
  <c r="AO163" i="4"/>
  <c r="AQ162" i="4"/>
  <c r="AP162" i="4"/>
  <c r="AO162" i="4"/>
  <c r="AQ161" i="4"/>
  <c r="AT161" i="4" s="1"/>
  <c r="AP161" i="4"/>
  <c r="AO161" i="4"/>
  <c r="AQ160" i="4"/>
  <c r="AT160" i="4" s="1"/>
  <c r="AP160" i="4"/>
  <c r="AO160" i="4"/>
  <c r="AQ159" i="4"/>
  <c r="AP159" i="4"/>
  <c r="AO159" i="4"/>
  <c r="AT158" i="4"/>
  <c r="AQ158" i="4"/>
  <c r="AP158" i="4"/>
  <c r="AO158" i="4"/>
  <c r="AQ157" i="4"/>
  <c r="AP157" i="4"/>
  <c r="AO157" i="4"/>
  <c r="AR157" i="4" s="1"/>
  <c r="AQ156" i="4"/>
  <c r="AT187" i="4" s="1"/>
  <c r="AP156" i="4"/>
  <c r="AO156" i="4"/>
  <c r="AQ155" i="4"/>
  <c r="AP155" i="4"/>
  <c r="AO155" i="4"/>
  <c r="AQ152" i="4"/>
  <c r="AP152" i="4"/>
  <c r="AO152" i="4"/>
  <c r="AQ151" i="4"/>
  <c r="AP151" i="4"/>
  <c r="AO151" i="4"/>
  <c r="AQ150" i="4"/>
  <c r="AP150" i="4"/>
  <c r="AO150" i="4"/>
  <c r="AQ149" i="4"/>
  <c r="AP149" i="4"/>
  <c r="AO149" i="4"/>
  <c r="AQ148" i="4"/>
  <c r="AP148" i="4"/>
  <c r="AO148" i="4"/>
  <c r="AQ147" i="4"/>
  <c r="AP147" i="4"/>
  <c r="AO147" i="4"/>
  <c r="AQ146" i="4"/>
  <c r="AP146" i="4"/>
  <c r="AO146" i="4"/>
  <c r="AQ145" i="4"/>
  <c r="AP145" i="4"/>
  <c r="AO145" i="4"/>
  <c r="AQ144" i="4"/>
  <c r="AP144" i="4"/>
  <c r="AO144" i="4"/>
  <c r="AQ143" i="4"/>
  <c r="AP143" i="4"/>
  <c r="AO143" i="4"/>
  <c r="AQ142" i="4"/>
  <c r="AP142" i="4"/>
  <c r="AO142" i="4"/>
  <c r="AQ141" i="4"/>
  <c r="AP141" i="4"/>
  <c r="AO141" i="4"/>
  <c r="AQ140" i="4"/>
  <c r="AP140" i="4"/>
  <c r="AO140" i="4"/>
  <c r="AQ139" i="4"/>
  <c r="AP139" i="4"/>
  <c r="AO139" i="4"/>
  <c r="AQ138" i="4"/>
  <c r="AP138" i="4"/>
  <c r="AO138" i="4"/>
  <c r="AQ137" i="4"/>
  <c r="AP137" i="4"/>
  <c r="AO137" i="4"/>
  <c r="AQ136" i="4"/>
  <c r="AP136" i="4"/>
  <c r="AO136" i="4"/>
  <c r="AQ135" i="4"/>
  <c r="AP135" i="4"/>
  <c r="AO135" i="4"/>
  <c r="AQ134" i="4"/>
  <c r="AP134" i="4"/>
  <c r="AO134" i="4"/>
  <c r="AQ133" i="4"/>
  <c r="AP133" i="4"/>
  <c r="AO133" i="4"/>
  <c r="AQ132" i="4"/>
  <c r="AP132" i="4"/>
  <c r="AO132" i="4"/>
  <c r="AQ131" i="4"/>
  <c r="AP131" i="4"/>
  <c r="AO131" i="4"/>
  <c r="AQ130" i="4"/>
  <c r="AP130" i="4"/>
  <c r="AO130" i="4"/>
  <c r="AQ129" i="4"/>
  <c r="AP129" i="4"/>
  <c r="AO129" i="4"/>
  <c r="AQ128" i="4"/>
  <c r="AP128" i="4"/>
  <c r="AO128" i="4"/>
  <c r="AQ127" i="4"/>
  <c r="AP127" i="4"/>
  <c r="AO127" i="4"/>
  <c r="AQ126" i="4"/>
  <c r="AP126" i="4"/>
  <c r="AO126" i="4"/>
  <c r="AQ125" i="4"/>
  <c r="AP125" i="4"/>
  <c r="AO125" i="4"/>
  <c r="AQ124" i="4"/>
  <c r="AP124" i="4"/>
  <c r="AO124" i="4"/>
  <c r="AQ123" i="4"/>
  <c r="AP123" i="4"/>
  <c r="AO123" i="4"/>
  <c r="AQ122" i="4"/>
  <c r="AP122" i="4"/>
  <c r="AO122" i="4"/>
  <c r="AQ121" i="4"/>
  <c r="AP121" i="4"/>
  <c r="AO121" i="4"/>
  <c r="AQ120" i="4"/>
  <c r="AP120" i="4"/>
  <c r="AO120" i="4"/>
  <c r="AQ119" i="4"/>
  <c r="AP119" i="4"/>
  <c r="AO119" i="4"/>
  <c r="AQ118" i="4"/>
  <c r="AP118" i="4"/>
  <c r="AO118" i="4"/>
  <c r="AQ117" i="4"/>
  <c r="AP117" i="4"/>
  <c r="AO117" i="4"/>
  <c r="AQ116" i="4"/>
  <c r="AP116" i="4"/>
  <c r="AO116" i="4"/>
  <c r="AQ115" i="4"/>
  <c r="AP115" i="4"/>
  <c r="AO115" i="4"/>
  <c r="AQ114" i="4"/>
  <c r="AP114" i="4"/>
  <c r="AO114" i="4"/>
  <c r="AQ113" i="4"/>
  <c r="AT113" i="4" s="1"/>
  <c r="AP113" i="4"/>
  <c r="AO113" i="4"/>
  <c r="AQ112" i="4"/>
  <c r="AP112" i="4"/>
  <c r="AO112" i="4"/>
  <c r="AT111" i="4"/>
  <c r="AQ111" i="4"/>
  <c r="AP111" i="4"/>
  <c r="AO111" i="4"/>
  <c r="AQ110" i="4"/>
  <c r="AP110" i="4"/>
  <c r="AO110" i="4"/>
  <c r="AR110" i="4" s="1"/>
  <c r="AQ109" i="4"/>
  <c r="AP109" i="4"/>
  <c r="AO109" i="4"/>
  <c r="AQ108" i="4"/>
  <c r="AP108" i="4"/>
  <c r="AO108" i="4"/>
  <c r="AQ107" i="4"/>
  <c r="AP107" i="4"/>
  <c r="AS107" i="4" s="1"/>
  <c r="AO107" i="4"/>
  <c r="AQ104" i="4"/>
  <c r="AP104" i="4"/>
  <c r="AO104" i="4"/>
  <c r="AQ103" i="4"/>
  <c r="AP103" i="4"/>
  <c r="AO103" i="4"/>
  <c r="AQ102" i="4"/>
  <c r="AT102" i="4" s="1"/>
  <c r="AP102" i="4"/>
  <c r="AO102" i="4"/>
  <c r="AQ101" i="4"/>
  <c r="AP101" i="4"/>
  <c r="AO101" i="4"/>
  <c r="AT100" i="4"/>
  <c r="AQ100" i="4"/>
  <c r="AP100" i="4"/>
  <c r="AO100" i="4"/>
  <c r="AQ99" i="4"/>
  <c r="AP99" i="4"/>
  <c r="AO99" i="4"/>
  <c r="AQ98" i="4"/>
  <c r="AP98" i="4"/>
  <c r="AO98" i="4"/>
  <c r="AQ97" i="4"/>
  <c r="AP97" i="4"/>
  <c r="AO97" i="4"/>
  <c r="AQ96" i="4"/>
  <c r="AP96" i="4"/>
  <c r="AO96" i="4"/>
  <c r="AQ95" i="4"/>
  <c r="AP95" i="4"/>
  <c r="AO95" i="4"/>
  <c r="AQ94" i="4"/>
  <c r="AP94" i="4"/>
  <c r="AO94" i="4"/>
  <c r="AQ93" i="4"/>
  <c r="AP93" i="4"/>
  <c r="AO93" i="4"/>
  <c r="AT92" i="4"/>
  <c r="AQ92" i="4"/>
  <c r="AP92" i="4"/>
  <c r="AO92" i="4"/>
  <c r="AQ91" i="4"/>
  <c r="AP91" i="4"/>
  <c r="AO91" i="4"/>
  <c r="AQ90" i="4"/>
  <c r="AP90" i="4"/>
  <c r="AO90" i="4"/>
  <c r="AT89" i="4"/>
  <c r="AQ89" i="4"/>
  <c r="AP89" i="4"/>
  <c r="AO89" i="4"/>
  <c r="AQ88" i="4"/>
  <c r="AP88" i="4"/>
  <c r="AO88" i="4"/>
  <c r="AQ87" i="4"/>
  <c r="AP87" i="4"/>
  <c r="AO87" i="4"/>
  <c r="AQ86" i="4"/>
  <c r="AP86" i="4"/>
  <c r="AO86" i="4"/>
  <c r="AQ85" i="4"/>
  <c r="AP85" i="4"/>
  <c r="AO85" i="4"/>
  <c r="AQ84" i="4"/>
  <c r="AP84" i="4"/>
  <c r="AO84" i="4"/>
  <c r="AT83" i="4"/>
  <c r="AQ83" i="4"/>
  <c r="AP83" i="4"/>
  <c r="AO83" i="4"/>
  <c r="AQ82" i="4"/>
  <c r="AP82" i="4"/>
  <c r="AO82" i="4"/>
  <c r="AQ81" i="4"/>
  <c r="AP81" i="4"/>
  <c r="AO81" i="4"/>
  <c r="AT80" i="4"/>
  <c r="AQ80" i="4"/>
  <c r="AP80" i="4"/>
  <c r="AO80" i="4"/>
  <c r="AQ79" i="4"/>
  <c r="AP79" i="4"/>
  <c r="AO79" i="4"/>
  <c r="AQ78" i="4"/>
  <c r="AP78" i="4"/>
  <c r="AO78" i="4"/>
  <c r="AQ77" i="4"/>
  <c r="AP77" i="4"/>
  <c r="AO77" i="4"/>
  <c r="AQ76" i="4"/>
  <c r="AP76" i="4"/>
  <c r="AO76" i="4"/>
  <c r="AQ75" i="4"/>
  <c r="AP75" i="4"/>
  <c r="AO75" i="4"/>
  <c r="AT74" i="4"/>
  <c r="AQ74" i="4"/>
  <c r="AP74" i="4"/>
  <c r="AO74" i="4"/>
  <c r="AQ73" i="4"/>
  <c r="AP73" i="4"/>
  <c r="AO73" i="4"/>
  <c r="AQ72" i="4"/>
  <c r="AP72" i="4"/>
  <c r="AO72" i="4"/>
  <c r="AT71" i="4"/>
  <c r="AQ71" i="4"/>
  <c r="AP71" i="4"/>
  <c r="AO71" i="4"/>
  <c r="AQ70" i="4"/>
  <c r="AP70" i="4"/>
  <c r="AO70" i="4"/>
  <c r="AQ69" i="4"/>
  <c r="AP69" i="4"/>
  <c r="AO69" i="4"/>
  <c r="AQ68" i="4"/>
  <c r="AP68" i="4"/>
  <c r="AO68" i="4"/>
  <c r="AQ67" i="4"/>
  <c r="AP67" i="4"/>
  <c r="AO67" i="4"/>
  <c r="AQ66" i="4"/>
  <c r="AP66" i="4"/>
  <c r="AO66" i="4"/>
  <c r="AT65" i="4"/>
  <c r="AQ65" i="4"/>
  <c r="AP65" i="4"/>
  <c r="AO65" i="4"/>
  <c r="AQ64" i="4"/>
  <c r="AP64" i="4"/>
  <c r="AO64" i="4"/>
  <c r="AQ63" i="4"/>
  <c r="AP63" i="4"/>
  <c r="AO63" i="4"/>
  <c r="AT62" i="4"/>
  <c r="AQ62" i="4"/>
  <c r="AP62" i="4"/>
  <c r="AO62" i="4"/>
  <c r="AQ61" i="4"/>
  <c r="AP61" i="4"/>
  <c r="AO61" i="4"/>
  <c r="AQ60" i="4"/>
  <c r="AP60" i="4"/>
  <c r="AO60" i="4"/>
  <c r="AQ59" i="4"/>
  <c r="AP59" i="4"/>
  <c r="AO59" i="4"/>
  <c r="AQ56" i="4"/>
  <c r="AP56" i="4"/>
  <c r="AO56" i="4"/>
  <c r="AQ55" i="4"/>
  <c r="AP55" i="4"/>
  <c r="AO55" i="4"/>
  <c r="AQ54" i="4"/>
  <c r="AP54" i="4"/>
  <c r="AO54" i="4"/>
  <c r="AQ53" i="4"/>
  <c r="AP53" i="4"/>
  <c r="AO53" i="4"/>
  <c r="AQ52" i="4"/>
  <c r="AP52" i="4"/>
  <c r="AO52" i="4"/>
  <c r="AQ51" i="4"/>
  <c r="AP51" i="4"/>
  <c r="AO51" i="4"/>
  <c r="AQ50" i="4"/>
  <c r="AP50" i="4"/>
  <c r="AO50" i="4"/>
  <c r="AQ49" i="4"/>
  <c r="AP49" i="4"/>
  <c r="AO49" i="4"/>
  <c r="AQ48" i="4"/>
  <c r="AP48" i="4"/>
  <c r="AO48" i="4"/>
  <c r="AQ47" i="4"/>
  <c r="AP47" i="4"/>
  <c r="AO47" i="4"/>
  <c r="AQ46" i="4"/>
  <c r="AP46" i="4"/>
  <c r="AO46" i="4"/>
  <c r="AQ45" i="4"/>
  <c r="AP45" i="4"/>
  <c r="AO45" i="4"/>
  <c r="AQ44" i="4"/>
  <c r="AP44" i="4"/>
  <c r="AO44" i="4"/>
  <c r="AQ43" i="4"/>
  <c r="AP43" i="4"/>
  <c r="AO43" i="4"/>
  <c r="AQ42" i="4"/>
  <c r="AP42" i="4"/>
  <c r="AO42" i="4"/>
  <c r="AQ41" i="4"/>
  <c r="AP41" i="4"/>
  <c r="AO41" i="4"/>
  <c r="AQ40" i="4"/>
  <c r="AP40" i="4"/>
  <c r="AO40" i="4"/>
  <c r="AQ39" i="4"/>
  <c r="AP39" i="4"/>
  <c r="AO39" i="4"/>
  <c r="AQ38" i="4"/>
  <c r="AP38" i="4"/>
  <c r="AO38" i="4"/>
  <c r="AQ37" i="4"/>
  <c r="AP37" i="4"/>
  <c r="AO37" i="4"/>
  <c r="AQ36" i="4"/>
  <c r="AP36" i="4"/>
  <c r="AO36" i="4"/>
  <c r="AQ35" i="4"/>
  <c r="AP35" i="4"/>
  <c r="AO35" i="4"/>
  <c r="AQ34" i="4"/>
  <c r="AP34" i="4"/>
  <c r="AO34" i="4"/>
  <c r="AQ33" i="4"/>
  <c r="AP33" i="4"/>
  <c r="AO33" i="4"/>
  <c r="AQ32" i="4"/>
  <c r="AP32" i="4"/>
  <c r="AO32" i="4"/>
  <c r="AQ31" i="4"/>
  <c r="AP31" i="4"/>
  <c r="AO31" i="4"/>
  <c r="AQ30" i="4"/>
  <c r="AP30" i="4"/>
  <c r="AO30" i="4"/>
  <c r="AQ29" i="4"/>
  <c r="AP29" i="4"/>
  <c r="AO29" i="4"/>
  <c r="AQ28" i="4"/>
  <c r="AP28" i="4"/>
  <c r="AO28" i="4"/>
  <c r="AQ27" i="4"/>
  <c r="AP27" i="4"/>
  <c r="AO27" i="4"/>
  <c r="AQ26" i="4"/>
  <c r="AP26" i="4"/>
  <c r="AO26" i="4"/>
  <c r="AQ25" i="4"/>
  <c r="AP25" i="4"/>
  <c r="AO25" i="4"/>
  <c r="AQ24" i="4"/>
  <c r="AP24" i="4"/>
  <c r="AO24" i="4"/>
  <c r="AQ23" i="4"/>
  <c r="AP23" i="4"/>
  <c r="AO23" i="4"/>
  <c r="AQ22" i="4"/>
  <c r="AP22" i="4"/>
  <c r="AO22" i="4"/>
  <c r="AQ21" i="4"/>
  <c r="AP21" i="4"/>
  <c r="AO21" i="4"/>
  <c r="AQ20" i="4"/>
  <c r="AP20" i="4"/>
  <c r="AO20" i="4"/>
  <c r="AQ19" i="4"/>
  <c r="AP19" i="4"/>
  <c r="AO19" i="4"/>
  <c r="AQ18" i="4"/>
  <c r="AP18" i="4"/>
  <c r="AO18" i="4"/>
  <c r="AQ17" i="4"/>
  <c r="AP17" i="4"/>
  <c r="AO17" i="4"/>
  <c r="AQ16" i="4"/>
  <c r="AP16" i="4"/>
  <c r="AO16" i="4"/>
  <c r="AR16" i="4" s="1"/>
  <c r="AQ15" i="4"/>
  <c r="AP15" i="4"/>
  <c r="AO15" i="4"/>
  <c r="AQ14" i="4"/>
  <c r="AP14" i="4"/>
  <c r="AO14" i="4"/>
  <c r="AQ13" i="4"/>
  <c r="AP13" i="4"/>
  <c r="AO13" i="4"/>
  <c r="AQ12" i="4"/>
  <c r="AP12" i="4"/>
  <c r="AO12" i="4"/>
  <c r="AR12" i="4" s="1"/>
  <c r="AQ11" i="4"/>
  <c r="AT11" i="4" s="1"/>
  <c r="AP11" i="4"/>
  <c r="AS11" i="4" s="1"/>
  <c r="AO11" i="4"/>
  <c r="AT56" i="3"/>
  <c r="AS56" i="3"/>
  <c r="AQ56" i="3"/>
  <c r="AP56" i="3"/>
  <c r="AO56" i="3"/>
  <c r="AR56" i="3" s="1"/>
  <c r="AT55" i="3"/>
  <c r="AS55" i="3"/>
  <c r="AQ55" i="3"/>
  <c r="AP55" i="3"/>
  <c r="AO55" i="3"/>
  <c r="AR55" i="3" s="1"/>
  <c r="AT54" i="3"/>
  <c r="AS54" i="3"/>
  <c r="AQ54" i="3"/>
  <c r="AP54" i="3"/>
  <c r="AO54" i="3"/>
  <c r="AR54" i="3" s="1"/>
  <c r="AT53" i="3"/>
  <c r="AS53" i="3"/>
  <c r="AQ53" i="3"/>
  <c r="AP53" i="3"/>
  <c r="AO53" i="3"/>
  <c r="AR53" i="3" s="1"/>
  <c r="AT52" i="3"/>
  <c r="AS52" i="3"/>
  <c r="AQ52" i="3"/>
  <c r="AP52" i="3"/>
  <c r="AO52" i="3"/>
  <c r="AR52" i="3" s="1"/>
  <c r="AT51" i="3"/>
  <c r="AS51" i="3"/>
  <c r="AQ51" i="3"/>
  <c r="AP51" i="3"/>
  <c r="AO51" i="3"/>
  <c r="AR51" i="3" s="1"/>
  <c r="AT50" i="3"/>
  <c r="AS50" i="3"/>
  <c r="AQ50" i="3"/>
  <c r="AP50" i="3"/>
  <c r="AO50" i="3"/>
  <c r="AR50" i="3" s="1"/>
  <c r="AT49" i="3"/>
  <c r="AS49" i="3"/>
  <c r="AQ49" i="3"/>
  <c r="AP49" i="3"/>
  <c r="AO49" i="3"/>
  <c r="AR49" i="3" s="1"/>
  <c r="AT48" i="3"/>
  <c r="AS48" i="3"/>
  <c r="AQ48" i="3"/>
  <c r="AP48" i="3"/>
  <c r="AO48" i="3"/>
  <c r="AR48" i="3" s="1"/>
  <c r="AT47" i="3"/>
  <c r="AS47" i="3"/>
  <c r="AQ47" i="3"/>
  <c r="AP47" i="3"/>
  <c r="AO47" i="3"/>
  <c r="AR47" i="3" s="1"/>
  <c r="AT46" i="3"/>
  <c r="AS46" i="3"/>
  <c r="AQ46" i="3"/>
  <c r="AP46" i="3"/>
  <c r="AO46" i="3"/>
  <c r="AR46" i="3" s="1"/>
  <c r="AT45" i="3"/>
  <c r="AS45" i="3"/>
  <c r="AQ45" i="3"/>
  <c r="AP45" i="3"/>
  <c r="AO45" i="3"/>
  <c r="AR45" i="3" s="1"/>
  <c r="AT44" i="3"/>
  <c r="AS44" i="3"/>
  <c r="AQ44" i="3"/>
  <c r="AP44" i="3"/>
  <c r="AO44" i="3"/>
  <c r="AR44" i="3" s="1"/>
  <c r="AT43" i="3"/>
  <c r="AS43" i="3"/>
  <c r="AQ43" i="3"/>
  <c r="AP43" i="3"/>
  <c r="AO43" i="3"/>
  <c r="AR43" i="3" s="1"/>
  <c r="AT42" i="3"/>
  <c r="AS42" i="3"/>
  <c r="AQ42" i="3"/>
  <c r="AP42" i="3"/>
  <c r="AO42" i="3"/>
  <c r="AR42" i="3" s="1"/>
  <c r="AT41" i="3"/>
  <c r="AS41" i="3"/>
  <c r="AQ41" i="3"/>
  <c r="AP41" i="3"/>
  <c r="AO41" i="3"/>
  <c r="AR41" i="3" s="1"/>
  <c r="AT40" i="3"/>
  <c r="AS40" i="3"/>
  <c r="AQ40" i="3"/>
  <c r="AP40" i="3"/>
  <c r="AO40" i="3"/>
  <c r="AR40" i="3" s="1"/>
  <c r="AT39" i="3"/>
  <c r="AS39" i="3"/>
  <c r="AQ39" i="3"/>
  <c r="AP39" i="3"/>
  <c r="AO39" i="3"/>
  <c r="AR39" i="3" s="1"/>
  <c r="AT38" i="3"/>
  <c r="AS38" i="3"/>
  <c r="AQ38" i="3"/>
  <c r="AP38" i="3"/>
  <c r="AO38" i="3"/>
  <c r="AR38" i="3" s="1"/>
  <c r="AT37" i="3"/>
  <c r="AS37" i="3"/>
  <c r="AQ37" i="3"/>
  <c r="AP37" i="3"/>
  <c r="AO37" i="3"/>
  <c r="AR37" i="3" s="1"/>
  <c r="AT36" i="3"/>
  <c r="AS36" i="3"/>
  <c r="AQ36" i="3"/>
  <c r="AP36" i="3"/>
  <c r="AO36" i="3"/>
  <c r="AR36" i="3" s="1"/>
  <c r="AT35" i="3"/>
  <c r="AS35" i="3"/>
  <c r="AQ35" i="3"/>
  <c r="AP35" i="3"/>
  <c r="AO35" i="3"/>
  <c r="AR35" i="3" s="1"/>
  <c r="AT34" i="3"/>
  <c r="AS34" i="3"/>
  <c r="AQ34" i="3"/>
  <c r="AP34" i="3"/>
  <c r="AO34" i="3"/>
  <c r="AR34" i="3" s="1"/>
  <c r="AT33" i="3"/>
  <c r="AS33" i="3"/>
  <c r="AQ33" i="3"/>
  <c r="AP33" i="3"/>
  <c r="AO33" i="3"/>
  <c r="AR33" i="3" s="1"/>
  <c r="AT32" i="3"/>
  <c r="AS32" i="3"/>
  <c r="AQ32" i="3"/>
  <c r="AP32" i="3"/>
  <c r="AO32" i="3"/>
  <c r="AR32" i="3" s="1"/>
  <c r="AT31" i="3"/>
  <c r="AS31" i="3"/>
  <c r="AQ31" i="3"/>
  <c r="AP31" i="3"/>
  <c r="AO31" i="3"/>
  <c r="AR31" i="3" s="1"/>
  <c r="AT30" i="3"/>
  <c r="AS30" i="3"/>
  <c r="AQ30" i="3"/>
  <c r="AP30" i="3"/>
  <c r="AO30" i="3"/>
  <c r="AR30" i="3" s="1"/>
  <c r="AT29" i="3"/>
  <c r="AS29" i="3"/>
  <c r="AQ29" i="3"/>
  <c r="AP29" i="3"/>
  <c r="AO29" i="3"/>
  <c r="AR29" i="3" s="1"/>
  <c r="AT28" i="3"/>
  <c r="AS28" i="3"/>
  <c r="AQ28" i="3"/>
  <c r="AP28" i="3"/>
  <c r="AO28" i="3"/>
  <c r="AR28" i="3" s="1"/>
  <c r="AT27" i="3"/>
  <c r="AS27" i="3"/>
  <c r="AQ27" i="3"/>
  <c r="AP27" i="3"/>
  <c r="AO27" i="3"/>
  <c r="AR27" i="3" s="1"/>
  <c r="AT26" i="3"/>
  <c r="AS26" i="3"/>
  <c r="AQ26" i="3"/>
  <c r="AP26" i="3"/>
  <c r="AO26" i="3"/>
  <c r="AR26" i="3" s="1"/>
  <c r="AT25" i="3"/>
  <c r="AS25" i="3"/>
  <c r="AQ25" i="3"/>
  <c r="AP25" i="3"/>
  <c r="AO25" i="3"/>
  <c r="AR25" i="3" s="1"/>
  <c r="AT24" i="3"/>
  <c r="AS24" i="3"/>
  <c r="AQ24" i="3"/>
  <c r="AP24" i="3"/>
  <c r="AO24" i="3"/>
  <c r="AR24" i="3" s="1"/>
  <c r="AT23" i="3"/>
  <c r="AS23" i="3"/>
  <c r="AQ23" i="3"/>
  <c r="AP23" i="3"/>
  <c r="AO23" i="3"/>
  <c r="AR23" i="3" s="1"/>
  <c r="AT22" i="3"/>
  <c r="AS22" i="3"/>
  <c r="AQ22" i="3"/>
  <c r="AP22" i="3"/>
  <c r="AO22" i="3"/>
  <c r="AR22" i="3" s="1"/>
  <c r="AT21" i="3"/>
  <c r="AS21" i="3"/>
  <c r="AQ21" i="3"/>
  <c r="AP21" i="3"/>
  <c r="AO21" i="3"/>
  <c r="AR21" i="3" s="1"/>
  <c r="AT20" i="3"/>
  <c r="AS20" i="3"/>
  <c r="AQ20" i="3"/>
  <c r="AP20" i="3"/>
  <c r="AO20" i="3"/>
  <c r="AR20" i="3" s="1"/>
  <c r="AT19" i="3"/>
  <c r="AS19" i="3"/>
  <c r="AQ19" i="3"/>
  <c r="AP19" i="3"/>
  <c r="AO19" i="3"/>
  <c r="AR19" i="3" s="1"/>
  <c r="AT18" i="3"/>
  <c r="AS18" i="3"/>
  <c r="AQ18" i="3"/>
  <c r="AP18" i="3"/>
  <c r="AO18" i="3"/>
  <c r="AR18" i="3" s="1"/>
  <c r="AT17" i="3"/>
  <c r="AS17" i="3"/>
  <c r="AQ17" i="3"/>
  <c r="AP17" i="3"/>
  <c r="AO17" i="3"/>
  <c r="AR17" i="3" s="1"/>
  <c r="AT16" i="3"/>
  <c r="AS16" i="3"/>
  <c r="AQ16" i="3"/>
  <c r="AP16" i="3"/>
  <c r="AO16" i="3"/>
  <c r="AR16" i="3" s="1"/>
  <c r="AT15" i="3"/>
  <c r="AS15" i="3"/>
  <c r="AQ15" i="3"/>
  <c r="AP15" i="3"/>
  <c r="AO15" i="3"/>
  <c r="AR15" i="3" s="1"/>
  <c r="AT14" i="3"/>
  <c r="AS14" i="3"/>
  <c r="AQ14" i="3"/>
  <c r="AP14" i="3"/>
  <c r="AO14" i="3"/>
  <c r="AR14" i="3" s="1"/>
  <c r="AT13" i="3"/>
  <c r="AS13" i="3"/>
  <c r="AQ13" i="3"/>
  <c r="AP13" i="3"/>
  <c r="AO13" i="3"/>
  <c r="AR13" i="3" s="1"/>
  <c r="AT12" i="3"/>
  <c r="AS12" i="3"/>
  <c r="AQ12" i="3"/>
  <c r="AP12" i="3"/>
  <c r="AO12" i="3"/>
  <c r="AR12" i="3" s="1"/>
  <c r="AT11" i="3"/>
  <c r="AS11" i="3"/>
  <c r="AQ11" i="3"/>
  <c r="AP11" i="3"/>
  <c r="AO11" i="3"/>
  <c r="AR11" i="3" s="1"/>
  <c r="AQ56" i="2"/>
  <c r="AT56" i="2" s="1"/>
  <c r="AP56" i="2"/>
  <c r="AS56" i="2" s="1"/>
  <c r="AO56" i="2"/>
  <c r="AR56" i="2" s="1"/>
  <c r="AQ55" i="2"/>
  <c r="AT55" i="2" s="1"/>
  <c r="AP55" i="2"/>
  <c r="AS55" i="2" s="1"/>
  <c r="AO55" i="2"/>
  <c r="AR55" i="2" s="1"/>
  <c r="AQ54" i="2"/>
  <c r="AT54" i="2" s="1"/>
  <c r="AP54" i="2"/>
  <c r="AS54" i="2" s="1"/>
  <c r="AO54" i="2"/>
  <c r="AR54" i="2" s="1"/>
  <c r="AQ53" i="2"/>
  <c r="AT53" i="2" s="1"/>
  <c r="AP53" i="2"/>
  <c r="AS53" i="2" s="1"/>
  <c r="AO53" i="2"/>
  <c r="AR53" i="2" s="1"/>
  <c r="AQ52" i="2"/>
  <c r="AT52" i="2" s="1"/>
  <c r="AP52" i="2"/>
  <c r="AS52" i="2" s="1"/>
  <c r="AO52" i="2"/>
  <c r="AR52" i="2" s="1"/>
  <c r="AQ51" i="2"/>
  <c r="AT51" i="2" s="1"/>
  <c r="AP51" i="2"/>
  <c r="AS51" i="2" s="1"/>
  <c r="AO51" i="2"/>
  <c r="AR51" i="2" s="1"/>
  <c r="AQ50" i="2"/>
  <c r="AT50" i="2" s="1"/>
  <c r="AP50" i="2"/>
  <c r="AS50" i="2" s="1"/>
  <c r="AO50" i="2"/>
  <c r="AR50" i="2" s="1"/>
  <c r="AQ49" i="2"/>
  <c r="AT49" i="2" s="1"/>
  <c r="AP49" i="2"/>
  <c r="AS49" i="2" s="1"/>
  <c r="AO49" i="2"/>
  <c r="AR49" i="2" s="1"/>
  <c r="AQ48" i="2"/>
  <c r="AT48" i="2" s="1"/>
  <c r="AP48" i="2"/>
  <c r="AS48" i="2" s="1"/>
  <c r="AO48" i="2"/>
  <c r="AR48" i="2" s="1"/>
  <c r="AQ47" i="2"/>
  <c r="AT47" i="2" s="1"/>
  <c r="AP47" i="2"/>
  <c r="AS47" i="2" s="1"/>
  <c r="AO47" i="2"/>
  <c r="AR47" i="2" s="1"/>
  <c r="AQ46" i="2"/>
  <c r="AT46" i="2" s="1"/>
  <c r="AP46" i="2"/>
  <c r="AS46" i="2" s="1"/>
  <c r="AO46" i="2"/>
  <c r="AR46" i="2" s="1"/>
  <c r="AQ45" i="2"/>
  <c r="AT45" i="2" s="1"/>
  <c r="AP45" i="2"/>
  <c r="AS45" i="2" s="1"/>
  <c r="AO45" i="2"/>
  <c r="AR45" i="2" s="1"/>
  <c r="AQ44" i="2"/>
  <c r="AT44" i="2" s="1"/>
  <c r="AP44" i="2"/>
  <c r="AS44" i="2" s="1"/>
  <c r="AO44" i="2"/>
  <c r="AR44" i="2" s="1"/>
  <c r="AQ43" i="2"/>
  <c r="AT43" i="2" s="1"/>
  <c r="AP43" i="2"/>
  <c r="AS43" i="2" s="1"/>
  <c r="AO43" i="2"/>
  <c r="AR43" i="2" s="1"/>
  <c r="AQ42" i="2"/>
  <c r="AT42" i="2" s="1"/>
  <c r="AP42" i="2"/>
  <c r="AS42" i="2" s="1"/>
  <c r="AO42" i="2"/>
  <c r="AR42" i="2" s="1"/>
  <c r="AQ41" i="2"/>
  <c r="AT41" i="2" s="1"/>
  <c r="AP41" i="2"/>
  <c r="AS41" i="2" s="1"/>
  <c r="AO41" i="2"/>
  <c r="AR41" i="2" s="1"/>
  <c r="AQ40" i="2"/>
  <c r="AT40" i="2" s="1"/>
  <c r="AP40" i="2"/>
  <c r="AS40" i="2" s="1"/>
  <c r="AO40" i="2"/>
  <c r="AR40" i="2" s="1"/>
  <c r="AQ39" i="2"/>
  <c r="AT39" i="2" s="1"/>
  <c r="AP39" i="2"/>
  <c r="AS39" i="2" s="1"/>
  <c r="AO39" i="2"/>
  <c r="AR39" i="2" s="1"/>
  <c r="AQ38" i="2"/>
  <c r="AT38" i="2" s="1"/>
  <c r="AP38" i="2"/>
  <c r="AS38" i="2" s="1"/>
  <c r="AO38" i="2"/>
  <c r="AR38" i="2" s="1"/>
  <c r="AQ37" i="2"/>
  <c r="AT37" i="2" s="1"/>
  <c r="AP37" i="2"/>
  <c r="AS37" i="2" s="1"/>
  <c r="AO37" i="2"/>
  <c r="AR37" i="2" s="1"/>
  <c r="AQ36" i="2"/>
  <c r="AT36" i="2" s="1"/>
  <c r="AP36" i="2"/>
  <c r="AS36" i="2" s="1"/>
  <c r="AO36" i="2"/>
  <c r="AR36" i="2" s="1"/>
  <c r="AQ35" i="2"/>
  <c r="AT35" i="2" s="1"/>
  <c r="AP35" i="2"/>
  <c r="AS35" i="2" s="1"/>
  <c r="AO35" i="2"/>
  <c r="AR35" i="2" s="1"/>
  <c r="AQ34" i="2"/>
  <c r="AT34" i="2" s="1"/>
  <c r="AP34" i="2"/>
  <c r="AS34" i="2" s="1"/>
  <c r="AO34" i="2"/>
  <c r="AR34" i="2" s="1"/>
  <c r="AQ33" i="2"/>
  <c r="AT33" i="2" s="1"/>
  <c r="AP33" i="2"/>
  <c r="AS33" i="2" s="1"/>
  <c r="AO33" i="2"/>
  <c r="AR33" i="2" s="1"/>
  <c r="AQ32" i="2"/>
  <c r="AT32" i="2" s="1"/>
  <c r="AP32" i="2"/>
  <c r="AS32" i="2" s="1"/>
  <c r="AO32" i="2"/>
  <c r="AR32" i="2" s="1"/>
  <c r="AQ31" i="2"/>
  <c r="AT31" i="2" s="1"/>
  <c r="AP31" i="2"/>
  <c r="AS31" i="2" s="1"/>
  <c r="AO31" i="2"/>
  <c r="AR31" i="2" s="1"/>
  <c r="AQ30" i="2"/>
  <c r="AT30" i="2" s="1"/>
  <c r="AP30" i="2"/>
  <c r="AS30" i="2" s="1"/>
  <c r="AO30" i="2"/>
  <c r="AR30" i="2" s="1"/>
  <c r="AQ29" i="2"/>
  <c r="AT29" i="2" s="1"/>
  <c r="AP29" i="2"/>
  <c r="AS29" i="2" s="1"/>
  <c r="AO29" i="2"/>
  <c r="AR29" i="2" s="1"/>
  <c r="AQ28" i="2"/>
  <c r="AT28" i="2" s="1"/>
  <c r="AP28" i="2"/>
  <c r="AS28" i="2" s="1"/>
  <c r="AO28" i="2"/>
  <c r="AR28" i="2" s="1"/>
  <c r="AQ27" i="2"/>
  <c r="AT27" i="2" s="1"/>
  <c r="AP27" i="2"/>
  <c r="AS27" i="2" s="1"/>
  <c r="AO27" i="2"/>
  <c r="AR27" i="2" s="1"/>
  <c r="AQ26" i="2"/>
  <c r="AT26" i="2" s="1"/>
  <c r="AP26" i="2"/>
  <c r="AS26" i="2" s="1"/>
  <c r="AO26" i="2"/>
  <c r="AR26" i="2" s="1"/>
  <c r="AQ25" i="2"/>
  <c r="AT25" i="2" s="1"/>
  <c r="AP25" i="2"/>
  <c r="AS25" i="2" s="1"/>
  <c r="AO25" i="2"/>
  <c r="AR25" i="2" s="1"/>
  <c r="AQ24" i="2"/>
  <c r="AT24" i="2" s="1"/>
  <c r="AP24" i="2"/>
  <c r="AS24" i="2" s="1"/>
  <c r="AO24" i="2"/>
  <c r="AR24" i="2" s="1"/>
  <c r="AQ23" i="2"/>
  <c r="AT23" i="2" s="1"/>
  <c r="AP23" i="2"/>
  <c r="AS23" i="2" s="1"/>
  <c r="AO23" i="2"/>
  <c r="AR23" i="2" s="1"/>
  <c r="AQ22" i="2"/>
  <c r="AT22" i="2" s="1"/>
  <c r="AP22" i="2"/>
  <c r="AS22" i="2" s="1"/>
  <c r="AO22" i="2"/>
  <c r="AR22" i="2" s="1"/>
  <c r="AQ21" i="2"/>
  <c r="AT21" i="2" s="1"/>
  <c r="AP21" i="2"/>
  <c r="AS21" i="2" s="1"/>
  <c r="AO21" i="2"/>
  <c r="AR21" i="2" s="1"/>
  <c r="AQ20" i="2"/>
  <c r="AT20" i="2" s="1"/>
  <c r="AP20" i="2"/>
  <c r="AS20" i="2" s="1"/>
  <c r="AO20" i="2"/>
  <c r="AR20" i="2" s="1"/>
  <c r="AQ19" i="2"/>
  <c r="AT19" i="2" s="1"/>
  <c r="AP19" i="2"/>
  <c r="AS19" i="2" s="1"/>
  <c r="AO19" i="2"/>
  <c r="AR19" i="2" s="1"/>
  <c r="AQ18" i="2"/>
  <c r="AT18" i="2" s="1"/>
  <c r="AP18" i="2"/>
  <c r="AS18" i="2" s="1"/>
  <c r="AO18" i="2"/>
  <c r="AR18" i="2" s="1"/>
  <c r="AQ17" i="2"/>
  <c r="AT17" i="2" s="1"/>
  <c r="AP17" i="2"/>
  <c r="AS17" i="2" s="1"/>
  <c r="AO17" i="2"/>
  <c r="AR17" i="2" s="1"/>
  <c r="AQ16" i="2"/>
  <c r="AT16" i="2" s="1"/>
  <c r="AP16" i="2"/>
  <c r="AS16" i="2" s="1"/>
  <c r="AO16" i="2"/>
  <c r="AR16" i="2" s="1"/>
  <c r="AQ15" i="2"/>
  <c r="AT15" i="2" s="1"/>
  <c r="AP15" i="2"/>
  <c r="AS15" i="2" s="1"/>
  <c r="AO15" i="2"/>
  <c r="AR15" i="2" s="1"/>
  <c r="AQ14" i="2"/>
  <c r="AT14" i="2" s="1"/>
  <c r="AP14" i="2"/>
  <c r="AS14" i="2" s="1"/>
  <c r="AO14" i="2"/>
  <c r="AR14" i="2" s="1"/>
  <c r="AQ13" i="2"/>
  <c r="AT13" i="2" s="1"/>
  <c r="AP13" i="2"/>
  <c r="AS13" i="2" s="1"/>
  <c r="AO13" i="2"/>
  <c r="AR13" i="2" s="1"/>
  <c r="AQ12" i="2"/>
  <c r="AT12" i="2" s="1"/>
  <c r="AP12" i="2"/>
  <c r="AS12" i="2" s="1"/>
  <c r="AO12" i="2"/>
  <c r="AR12" i="2" s="1"/>
  <c r="AQ11" i="2"/>
  <c r="AT11" i="2" s="1"/>
  <c r="AP11" i="2"/>
  <c r="AS11" i="2" s="1"/>
  <c r="AO11" i="2"/>
  <c r="AR11" i="2" s="1"/>
  <c r="F6" i="11" l="1"/>
  <c r="D7" i="11"/>
  <c r="E7" i="11" s="1"/>
  <c r="C7" i="11"/>
  <c r="D5" i="11"/>
  <c r="C5" i="11"/>
  <c r="AR137" i="4"/>
  <c r="AT138" i="4"/>
  <c r="AT140" i="4"/>
  <c r="AT60" i="4"/>
  <c r="AT69" i="4"/>
  <c r="AT78" i="4"/>
  <c r="AT87" i="4"/>
  <c r="AT96" i="4"/>
  <c r="AT123" i="4"/>
  <c r="AT150" i="4"/>
  <c r="AT131" i="4"/>
  <c r="AR128" i="4"/>
  <c r="AT129" i="4"/>
  <c r="AT97" i="4"/>
  <c r="AS61" i="4"/>
  <c r="AT66" i="4"/>
  <c r="AT75" i="4"/>
  <c r="AT84" i="4"/>
  <c r="AT93" i="4"/>
  <c r="AT114" i="4"/>
  <c r="AT141" i="4"/>
  <c r="AR22" i="4"/>
  <c r="AR26" i="4"/>
  <c r="AR30" i="4"/>
  <c r="AR34" i="4"/>
  <c r="AR38" i="4"/>
  <c r="AR42" i="4"/>
  <c r="AR48" i="4"/>
  <c r="AR52" i="4"/>
  <c r="AR56" i="4"/>
  <c r="AT68" i="4"/>
  <c r="AT86" i="4"/>
  <c r="AT95" i="4"/>
  <c r="AR119" i="4"/>
  <c r="AT120" i="4"/>
  <c r="AT122" i="4"/>
  <c r="AR146" i="4"/>
  <c r="AT147" i="4"/>
  <c r="AT149" i="4"/>
  <c r="AR14" i="4"/>
  <c r="AR18" i="4"/>
  <c r="AR20" i="4"/>
  <c r="AR24" i="4"/>
  <c r="AR28" i="4"/>
  <c r="AR32" i="4"/>
  <c r="AR36" i="4"/>
  <c r="AR40" i="4"/>
  <c r="AR44" i="4"/>
  <c r="AR46" i="4"/>
  <c r="AR50" i="4"/>
  <c r="AR54" i="4"/>
  <c r="AT59" i="4"/>
  <c r="AT77" i="4"/>
  <c r="AT63" i="4"/>
  <c r="AT72" i="4"/>
  <c r="AT81" i="4"/>
  <c r="AT90" i="4"/>
  <c r="AT103" i="4"/>
  <c r="AT144" i="4"/>
  <c r="AT132" i="4"/>
  <c r="AT172" i="4"/>
  <c r="AR190" i="4"/>
  <c r="AT230" i="4"/>
  <c r="AT240" i="4"/>
  <c r="AR246" i="4"/>
  <c r="AS389" i="4"/>
  <c r="AS397" i="4"/>
  <c r="AR423" i="4"/>
  <c r="AR429" i="4"/>
  <c r="AR435" i="4"/>
  <c r="AS12" i="4"/>
  <c r="AS14" i="4"/>
  <c r="AS16" i="4"/>
  <c r="AS18" i="4"/>
  <c r="AS20" i="4"/>
  <c r="AS22" i="4"/>
  <c r="AS24" i="4"/>
  <c r="AS26" i="4"/>
  <c r="AS28" i="4"/>
  <c r="AS30" i="4"/>
  <c r="AS32" i="4"/>
  <c r="AS34" i="4"/>
  <c r="AS36" i="4"/>
  <c r="AS38" i="4"/>
  <c r="AS40" i="4"/>
  <c r="AS42" i="4"/>
  <c r="AS44" i="4"/>
  <c r="AS46" i="4"/>
  <c r="AS48" i="4"/>
  <c r="AS50" i="4"/>
  <c r="AS52" i="4"/>
  <c r="AS54" i="4"/>
  <c r="AS56" i="4"/>
  <c r="AR60" i="4"/>
  <c r="AT104" i="4"/>
  <c r="AS110" i="4"/>
  <c r="AR112" i="4"/>
  <c r="AR114" i="4"/>
  <c r="AT115" i="4"/>
  <c r="AS119" i="4"/>
  <c r="AR121" i="4"/>
  <c r="AR123" i="4"/>
  <c r="AT124" i="4"/>
  <c r="AS128" i="4"/>
  <c r="AR130" i="4"/>
  <c r="AR132" i="4"/>
  <c r="AT133" i="4"/>
  <c r="AS137" i="4"/>
  <c r="AR139" i="4"/>
  <c r="AR141" i="4"/>
  <c r="AT142" i="4"/>
  <c r="AS146" i="4"/>
  <c r="AR148" i="4"/>
  <c r="AR150" i="4"/>
  <c r="AT151" i="4"/>
  <c r="AT195" i="4"/>
  <c r="AT192" i="4"/>
  <c r="AT189" i="4"/>
  <c r="AT186" i="4"/>
  <c r="AT183" i="4"/>
  <c r="AT180" i="4"/>
  <c r="AT177" i="4"/>
  <c r="AT174" i="4"/>
  <c r="AT171" i="4"/>
  <c r="AT168" i="4"/>
  <c r="AT165" i="4"/>
  <c r="AT162" i="4"/>
  <c r="AT159" i="4"/>
  <c r="AS157" i="4"/>
  <c r="AR159" i="4"/>
  <c r="AR166" i="4"/>
  <c r="AT167" i="4"/>
  <c r="AR175" i="4"/>
  <c r="AS178" i="4"/>
  <c r="AR180" i="4"/>
  <c r="AS183" i="4"/>
  <c r="AS199" i="4"/>
  <c r="AT200" i="4"/>
  <c r="AT203" i="4"/>
  <c r="AS206" i="4"/>
  <c r="AT211" i="4"/>
  <c r="AR222" i="4"/>
  <c r="AT223" i="4"/>
  <c r="AR231" i="4"/>
  <c r="AS234" i="4"/>
  <c r="AR236" i="4"/>
  <c r="AS239" i="4"/>
  <c r="AR254" i="4"/>
  <c r="AS256" i="4"/>
  <c r="AT259" i="4"/>
  <c r="AT281" i="4"/>
  <c r="AT283" i="4"/>
  <c r="AS295" i="4"/>
  <c r="AR351" i="4"/>
  <c r="AR357" i="4"/>
  <c r="AS374" i="4"/>
  <c r="AT170" i="4"/>
  <c r="AR183" i="4"/>
  <c r="AR192" i="4"/>
  <c r="AR234" i="4"/>
  <c r="AT12" i="4"/>
  <c r="AT14" i="4"/>
  <c r="AT16" i="4"/>
  <c r="AT18" i="4"/>
  <c r="AT20" i="4"/>
  <c r="AT22" i="4"/>
  <c r="AT24" i="4"/>
  <c r="AT26" i="4"/>
  <c r="AT28" i="4"/>
  <c r="AT30" i="4"/>
  <c r="AT32" i="4"/>
  <c r="AT34" i="4"/>
  <c r="AT36" i="4"/>
  <c r="AT38" i="4"/>
  <c r="AT40" i="4"/>
  <c r="AT42" i="4"/>
  <c r="AT44" i="4"/>
  <c r="AT46" i="4"/>
  <c r="AT48" i="4"/>
  <c r="AT50" i="4"/>
  <c r="AT52" i="4"/>
  <c r="AT54" i="4"/>
  <c r="AT56" i="4"/>
  <c r="AT61" i="4"/>
  <c r="AT64" i="4"/>
  <c r="AT67" i="4"/>
  <c r="AT70" i="4"/>
  <c r="AT73" i="4"/>
  <c r="AT76" i="4"/>
  <c r="AT79" i="4"/>
  <c r="AT82" i="4"/>
  <c r="AT85" i="4"/>
  <c r="AT88" i="4"/>
  <c r="AT91" i="4"/>
  <c r="AT94" i="4"/>
  <c r="AT99" i="4"/>
  <c r="AR107" i="4"/>
  <c r="AT108" i="4"/>
  <c r="AT110" i="4"/>
  <c r="AR116" i="4"/>
  <c r="AT117" i="4"/>
  <c r="AT119" i="4"/>
  <c r="AR125" i="4"/>
  <c r="AT126" i="4"/>
  <c r="AT128" i="4"/>
  <c r="AR134" i="4"/>
  <c r="AT135" i="4"/>
  <c r="AT137" i="4"/>
  <c r="AR143" i="4"/>
  <c r="AT146" i="4"/>
  <c r="AR152" i="4"/>
  <c r="AT155" i="4"/>
  <c r="AT157" i="4"/>
  <c r="AR168" i="4"/>
  <c r="AT169" i="4"/>
  <c r="AS171" i="4"/>
  <c r="AS175" i="4"/>
  <c r="AT176" i="4"/>
  <c r="AT178" i="4"/>
  <c r="AS187" i="4"/>
  <c r="AT188" i="4"/>
  <c r="AT190" i="4"/>
  <c r="AR196" i="4"/>
  <c r="AT197" i="4"/>
  <c r="AR203" i="4"/>
  <c r="AT204" i="4"/>
  <c r="AR210" i="4"/>
  <c r="AR212" i="4"/>
  <c r="AT213" i="4"/>
  <c r="AS215" i="4"/>
  <c r="AR224" i="4"/>
  <c r="AT225" i="4"/>
  <c r="AS227" i="4"/>
  <c r="AS231" i="4"/>
  <c r="AT232" i="4"/>
  <c r="AT234" i="4"/>
  <c r="AS243" i="4"/>
  <c r="AT244" i="4"/>
  <c r="AT246" i="4"/>
  <c r="AT248" i="4"/>
  <c r="AT256" i="4"/>
  <c r="AS258" i="4"/>
  <c r="AS261" i="4"/>
  <c r="AT266" i="4"/>
  <c r="AT228" i="4"/>
  <c r="AR248" i="4"/>
  <c r="AR13" i="4"/>
  <c r="AR15" i="4"/>
  <c r="AR17" i="4"/>
  <c r="AR21" i="4"/>
  <c r="AR23" i="4"/>
  <c r="AR25" i="4"/>
  <c r="AR27" i="4"/>
  <c r="AR29" i="4"/>
  <c r="AR31" i="4"/>
  <c r="AR33" i="4"/>
  <c r="AR35" i="4"/>
  <c r="AR37" i="4"/>
  <c r="AR39" i="4"/>
  <c r="AR41" i="4"/>
  <c r="AR43" i="4"/>
  <c r="AR45" i="4"/>
  <c r="AR47" i="4"/>
  <c r="AR49" i="4"/>
  <c r="AR51" i="4"/>
  <c r="AR53" i="4"/>
  <c r="AR55" i="4"/>
  <c r="AR64" i="4"/>
  <c r="AR65" i="4"/>
  <c r="AT101" i="4"/>
  <c r="AR109" i="4"/>
  <c r="AR111" i="4"/>
  <c r="AT112" i="4"/>
  <c r="AS116" i="4"/>
  <c r="AR118" i="4"/>
  <c r="AR120" i="4"/>
  <c r="AT121" i="4"/>
  <c r="AS125" i="4"/>
  <c r="AR127" i="4"/>
  <c r="AR129" i="4"/>
  <c r="AT130" i="4"/>
  <c r="AS134" i="4"/>
  <c r="AR136" i="4"/>
  <c r="AR138" i="4"/>
  <c r="AT139" i="4"/>
  <c r="AS143" i="4"/>
  <c r="AR145" i="4"/>
  <c r="AR147" i="4"/>
  <c r="AT148" i="4"/>
  <c r="AS152" i="4"/>
  <c r="AR156" i="4"/>
  <c r="AS163" i="4"/>
  <c r="AT164" i="4"/>
  <c r="AS168" i="4"/>
  <c r="AT173" i="4"/>
  <c r="AR184" i="4"/>
  <c r="AT185" i="4"/>
  <c r="AR193" i="4"/>
  <c r="AS196" i="4"/>
  <c r="AR198" i="4"/>
  <c r="AS203" i="4"/>
  <c r="AS219" i="4"/>
  <c r="AT220" i="4"/>
  <c r="AS224" i="4"/>
  <c r="AT227" i="4"/>
  <c r="AT229" i="4"/>
  <c r="AT236" i="4"/>
  <c r="AR240" i="4"/>
  <c r="AT241" i="4"/>
  <c r="AR295" i="4"/>
  <c r="AR278" i="4"/>
  <c r="AR274" i="4"/>
  <c r="AR268" i="4"/>
  <c r="AR272" i="4"/>
  <c r="AR263" i="4"/>
  <c r="AR276" i="4"/>
  <c r="AR264" i="4"/>
  <c r="AR259" i="4"/>
  <c r="AT290" i="4"/>
  <c r="AT273" i="4"/>
  <c r="AT258" i="4"/>
  <c r="AT255" i="4"/>
  <c r="AT252" i="4"/>
  <c r="AT253" i="4"/>
  <c r="AR255" i="4"/>
  <c r="AR265" i="4"/>
  <c r="AR269" i="4"/>
  <c r="AR270" i="4"/>
  <c r="AT272" i="4"/>
  <c r="AT274" i="4"/>
  <c r="AR299" i="4"/>
  <c r="AR302" i="4"/>
  <c r="AR348" i="4"/>
  <c r="AS365" i="4"/>
  <c r="AR178" i="4"/>
  <c r="AT184" i="4"/>
  <c r="AT193" i="4"/>
  <c r="AT226" i="4"/>
  <c r="AT235" i="4"/>
  <c r="AT242" i="4"/>
  <c r="AR305" i="4"/>
  <c r="AR369" i="4"/>
  <c r="AR352" i="4"/>
  <c r="AR347" i="4"/>
  <c r="AR354" i="4"/>
  <c r="AR356" i="4"/>
  <c r="AR350" i="4"/>
  <c r="AR11" i="4"/>
  <c r="AR19" i="4"/>
  <c r="AS13" i="4"/>
  <c r="AS15" i="4"/>
  <c r="AS17" i="4"/>
  <c r="AS19" i="4"/>
  <c r="AS21" i="4"/>
  <c r="AS23" i="4"/>
  <c r="AS25" i="4"/>
  <c r="AS27" i="4"/>
  <c r="AS29" i="4"/>
  <c r="AS31" i="4"/>
  <c r="AS33" i="4"/>
  <c r="AS35" i="4"/>
  <c r="AS37" i="4"/>
  <c r="AS39" i="4"/>
  <c r="AS41" i="4"/>
  <c r="AS43" i="4"/>
  <c r="AS45" i="4"/>
  <c r="AS47" i="4"/>
  <c r="AS49" i="4"/>
  <c r="AS51" i="4"/>
  <c r="AS53" i="4"/>
  <c r="AS55" i="4"/>
  <c r="AT107" i="4"/>
  <c r="AR113" i="4"/>
  <c r="AT116" i="4"/>
  <c r="AR122" i="4"/>
  <c r="AT125" i="4"/>
  <c r="AR131" i="4"/>
  <c r="AT134" i="4"/>
  <c r="AR140" i="4"/>
  <c r="AT143" i="4"/>
  <c r="AR149" i="4"/>
  <c r="AT152" i="4"/>
  <c r="AR160" i="4"/>
  <c r="AR165" i="4"/>
  <c r="AR172" i="4"/>
  <c r="AR174" i="4"/>
  <c r="AT175" i="4"/>
  <c r="AS177" i="4"/>
  <c r="AR186" i="4"/>
  <c r="AS189" i="4"/>
  <c r="AS193" i="4"/>
  <c r="AT196" i="4"/>
  <c r="AS207" i="4"/>
  <c r="AT208" i="4"/>
  <c r="AT210" i="4"/>
  <c r="AR216" i="4"/>
  <c r="AR221" i="4"/>
  <c r="AT224" i="4"/>
  <c r="AR228" i="4"/>
  <c r="AR230" i="4"/>
  <c r="AT231" i="4"/>
  <c r="AS233" i="4"/>
  <c r="AR242" i="4"/>
  <c r="AS245" i="4"/>
  <c r="AS251" i="4"/>
  <c r="AR252" i="4"/>
  <c r="AS257" i="4"/>
  <c r="AR258" i="4"/>
  <c r="AT261" i="4"/>
  <c r="AS267" i="4"/>
  <c r="AR271" i="4"/>
  <c r="AR273" i="4"/>
  <c r="AT179" i="4"/>
  <c r="AS195" i="4"/>
  <c r="AS225" i="4"/>
  <c r="AR239" i="4"/>
  <c r="AR257" i="4"/>
  <c r="AR266" i="4"/>
  <c r="AR349" i="4"/>
  <c r="AS399" i="4"/>
  <c r="AS401" i="4"/>
  <c r="AS407" i="4"/>
  <c r="AS395" i="4"/>
  <c r="AT13" i="4"/>
  <c r="AT15" i="4"/>
  <c r="AT17" i="4"/>
  <c r="AT19" i="4"/>
  <c r="AT21" i="4"/>
  <c r="AT23" i="4"/>
  <c r="AT25" i="4"/>
  <c r="AT27" i="4"/>
  <c r="AT29" i="4"/>
  <c r="AT31" i="4"/>
  <c r="AT33" i="4"/>
  <c r="AT35" i="4"/>
  <c r="AT37" i="4"/>
  <c r="AT39" i="4"/>
  <c r="AT41" i="4"/>
  <c r="AT43" i="4"/>
  <c r="AT45" i="4"/>
  <c r="AT47" i="4"/>
  <c r="AT49" i="4"/>
  <c r="AT51" i="4"/>
  <c r="AT53" i="4"/>
  <c r="AT55" i="4"/>
  <c r="AR61" i="4"/>
  <c r="AT98" i="4"/>
  <c r="AR108" i="4"/>
  <c r="AT109" i="4"/>
  <c r="AS113" i="4"/>
  <c r="AR115" i="4"/>
  <c r="AR117" i="4"/>
  <c r="AT118" i="4"/>
  <c r="AS122" i="4"/>
  <c r="AR124" i="4"/>
  <c r="AR126" i="4"/>
  <c r="AT127" i="4"/>
  <c r="AS131" i="4"/>
  <c r="AR133" i="4"/>
  <c r="AR135" i="4"/>
  <c r="AT136" i="4"/>
  <c r="AS140" i="4"/>
  <c r="AR142" i="4"/>
  <c r="AR144" i="4"/>
  <c r="AT145" i="4"/>
  <c r="AS149" i="4"/>
  <c r="AR151" i="4"/>
  <c r="AR155" i="4"/>
  <c r="AT156" i="4"/>
  <c r="AS160" i="4"/>
  <c r="AR162" i="4"/>
  <c r="AT163" i="4"/>
  <c r="AS165" i="4"/>
  <c r="AS181" i="4"/>
  <c r="AT182" i="4"/>
  <c r="AS186" i="4"/>
  <c r="AT191" i="4"/>
  <c r="AT198" i="4"/>
  <c r="AR204" i="4"/>
  <c r="AT205" i="4"/>
  <c r="AR213" i="4"/>
  <c r="AS216" i="4"/>
  <c r="AR218" i="4"/>
  <c r="AT219" i="4"/>
  <c r="AS221" i="4"/>
  <c r="AS237" i="4"/>
  <c r="AT238" i="4"/>
  <c r="AS242" i="4"/>
  <c r="AT245" i="4"/>
  <c r="AT247" i="4"/>
  <c r="AR260" i="4"/>
  <c r="AR262" i="4"/>
  <c r="AT263" i="4"/>
  <c r="AT284" i="4"/>
  <c r="AT286" i="4"/>
  <c r="AS109" i="4"/>
  <c r="AS112" i="4"/>
  <c r="AS115" i="4"/>
  <c r="AS118" i="4"/>
  <c r="AS121" i="4"/>
  <c r="AS124" i="4"/>
  <c r="AS127" i="4"/>
  <c r="AS130" i="4"/>
  <c r="AS133" i="4"/>
  <c r="AS136" i="4"/>
  <c r="AS139" i="4"/>
  <c r="AS142" i="4"/>
  <c r="AS145" i="4"/>
  <c r="AS148" i="4"/>
  <c r="AS151" i="4"/>
  <c r="AS156" i="4"/>
  <c r="AS159" i="4"/>
  <c r="AS162" i="4"/>
  <c r="AR169" i="4"/>
  <c r="AS172" i="4"/>
  <c r="AR177" i="4"/>
  <c r="AS180" i="4"/>
  <c r="AR187" i="4"/>
  <c r="AS190" i="4"/>
  <c r="AR195" i="4"/>
  <c r="AS198" i="4"/>
  <c r="AT218" i="4"/>
  <c r="AR207" i="4"/>
  <c r="AS210" i="4"/>
  <c r="AR215" i="4"/>
  <c r="AS218" i="4"/>
  <c r="AT221" i="4"/>
  <c r="AR225" i="4"/>
  <c r="AS228" i="4"/>
  <c r="AR233" i="4"/>
  <c r="AS236" i="4"/>
  <c r="AT239" i="4"/>
  <c r="AR243" i="4"/>
  <c r="AS246" i="4"/>
  <c r="AT294" i="4"/>
  <c r="AT291" i="4"/>
  <c r="AT288" i="4"/>
  <c r="AT285" i="4"/>
  <c r="AT282" i="4"/>
  <c r="AT279" i="4"/>
  <c r="AT276" i="4"/>
  <c r="AT270" i="4"/>
  <c r="AT267" i="4"/>
  <c r="AT264" i="4"/>
  <c r="AT296" i="4"/>
  <c r="AT287" i="4"/>
  <c r="AT251" i="4"/>
  <c r="AS255" i="4"/>
  <c r="AR261" i="4"/>
  <c r="AT262" i="4"/>
  <c r="AT265" i="4"/>
  <c r="AR279" i="4"/>
  <c r="AS286" i="4"/>
  <c r="AT293" i="4"/>
  <c r="AT295" i="4"/>
  <c r="AS380" i="4"/>
  <c r="AT397" i="4"/>
  <c r="AT399" i="4"/>
  <c r="AT401" i="4"/>
  <c r="AS392" i="4"/>
  <c r="AT403" i="4"/>
  <c r="AS108" i="4"/>
  <c r="AS111" i="4"/>
  <c r="AS114" i="4"/>
  <c r="AS117" i="4"/>
  <c r="AS120" i="4"/>
  <c r="AS123" i="4"/>
  <c r="AS126" i="4"/>
  <c r="AS129" i="4"/>
  <c r="AS132" i="4"/>
  <c r="AS135" i="4"/>
  <c r="AS138" i="4"/>
  <c r="AS141" i="4"/>
  <c r="AS144" i="4"/>
  <c r="AS147" i="4"/>
  <c r="AS150" i="4"/>
  <c r="AS155" i="4"/>
  <c r="AS158" i="4"/>
  <c r="AR163" i="4"/>
  <c r="AS166" i="4"/>
  <c r="AR171" i="4"/>
  <c r="AS174" i="4"/>
  <c r="AR181" i="4"/>
  <c r="AS184" i="4"/>
  <c r="AR189" i="4"/>
  <c r="AS192" i="4"/>
  <c r="AR199" i="4"/>
  <c r="AS204" i="4"/>
  <c r="AR209" i="4"/>
  <c r="AS212" i="4"/>
  <c r="AR219" i="4"/>
  <c r="AS222" i="4"/>
  <c r="AR227" i="4"/>
  <c r="AS230" i="4"/>
  <c r="AT233" i="4"/>
  <c r="AR237" i="4"/>
  <c r="AS240" i="4"/>
  <c r="AR245" i="4"/>
  <c r="AS248" i="4"/>
  <c r="AT257" i="4"/>
  <c r="AT275" i="4"/>
  <c r="AT277" i="4"/>
  <c r="AT292" i="4"/>
  <c r="AS371" i="4"/>
  <c r="AS400" i="4"/>
  <c r="AR410" i="4"/>
  <c r="AR414" i="4"/>
  <c r="AR420" i="4"/>
  <c r="AR426" i="4"/>
  <c r="AR432" i="4"/>
  <c r="AR438" i="4"/>
  <c r="AS354" i="4"/>
  <c r="AS383" i="4"/>
  <c r="AS408" i="4"/>
  <c r="AS416" i="4"/>
  <c r="AT406" i="4"/>
  <c r="AT408" i="4"/>
  <c r="AT396" i="4"/>
  <c r="AR158" i="4"/>
  <c r="AR161" i="4"/>
  <c r="AR164" i="4"/>
  <c r="AR167" i="4"/>
  <c r="AR170" i="4"/>
  <c r="AR173" i="4"/>
  <c r="AR176" i="4"/>
  <c r="AR179" i="4"/>
  <c r="AR182" i="4"/>
  <c r="AR185" i="4"/>
  <c r="AR188" i="4"/>
  <c r="AR191" i="4"/>
  <c r="AR194" i="4"/>
  <c r="AR197" i="4"/>
  <c r="AR200" i="4"/>
  <c r="AR205" i="4"/>
  <c r="AR208" i="4"/>
  <c r="AR211" i="4"/>
  <c r="AR214" i="4"/>
  <c r="AR217" i="4"/>
  <c r="AR220" i="4"/>
  <c r="AR223" i="4"/>
  <c r="AR226" i="4"/>
  <c r="AR229" i="4"/>
  <c r="AR232" i="4"/>
  <c r="AR235" i="4"/>
  <c r="AR238" i="4"/>
  <c r="AR241" i="4"/>
  <c r="AR244" i="4"/>
  <c r="AR247" i="4"/>
  <c r="AS254" i="4"/>
  <c r="AS260" i="4"/>
  <c r="AS268" i="4"/>
  <c r="AS270" i="4"/>
  <c r="AR275" i="4"/>
  <c r="AS280" i="4"/>
  <c r="AS289" i="4"/>
  <c r="AS300" i="4"/>
  <c r="AS348" i="4"/>
  <c r="AT351" i="4"/>
  <c r="AT355" i="4"/>
  <c r="AT360" i="4"/>
  <c r="AT369" i="4"/>
  <c r="AT378" i="4"/>
  <c r="AT380" i="4"/>
  <c r="AT389" i="4"/>
  <c r="AS438" i="4"/>
  <c r="AT398" i="4"/>
  <c r="AT400" i="4"/>
  <c r="AS402" i="4"/>
  <c r="AR404" i="4"/>
  <c r="AS409" i="4"/>
  <c r="AS411" i="4"/>
  <c r="AS413" i="4"/>
  <c r="AS419" i="4"/>
  <c r="AS421" i="4"/>
  <c r="AS425" i="4"/>
  <c r="AS427" i="4"/>
  <c r="AS431" i="4"/>
  <c r="AS433" i="4"/>
  <c r="AS437" i="4"/>
  <c r="AS439" i="4"/>
  <c r="AS161" i="4"/>
  <c r="AS164" i="4"/>
  <c r="AS167" i="4"/>
  <c r="AS170" i="4"/>
  <c r="AS173" i="4"/>
  <c r="AS176" i="4"/>
  <c r="AS179" i="4"/>
  <c r="AS182" i="4"/>
  <c r="AS185" i="4"/>
  <c r="AS188" i="4"/>
  <c r="AS191" i="4"/>
  <c r="AS194" i="4"/>
  <c r="AS197" i="4"/>
  <c r="AS200" i="4"/>
  <c r="AS205" i="4"/>
  <c r="AT206" i="4"/>
  <c r="AS208" i="4"/>
  <c r="AT209" i="4"/>
  <c r="AS211" i="4"/>
  <c r="AT212" i="4"/>
  <c r="AS214" i="4"/>
  <c r="AT215" i="4"/>
  <c r="AS217" i="4"/>
  <c r="AS220" i="4"/>
  <c r="AS223" i="4"/>
  <c r="AS226" i="4"/>
  <c r="AS229" i="4"/>
  <c r="AS232" i="4"/>
  <c r="AS235" i="4"/>
  <c r="AS238" i="4"/>
  <c r="AS241" i="4"/>
  <c r="AS244" i="4"/>
  <c r="AS247" i="4"/>
  <c r="AS253" i="4"/>
  <c r="AS259" i="4"/>
  <c r="AS264" i="4"/>
  <c r="AR267" i="4"/>
  <c r="AT268" i="4"/>
  <c r="AR277" i="4"/>
  <c r="AT278" i="4"/>
  <c r="AT280" i="4"/>
  <c r="AT289" i="4"/>
  <c r="AT348" i="4"/>
  <c r="AT350" i="4"/>
  <c r="AS359" i="4"/>
  <c r="AS368" i="4"/>
  <c r="AS377" i="4"/>
  <c r="AT382" i="4"/>
  <c r="AS386" i="4"/>
  <c r="AT391" i="4"/>
  <c r="AT411" i="4"/>
  <c r="AS406" i="4"/>
  <c r="AT409" i="4"/>
  <c r="AT433" i="4"/>
  <c r="AT439" i="4"/>
  <c r="AS418" i="4"/>
  <c r="AS422" i="4"/>
  <c r="AS424" i="4"/>
  <c r="AS428" i="4"/>
  <c r="AS430" i="4"/>
  <c r="AS434" i="4"/>
  <c r="AS436" i="4"/>
  <c r="AS440" i="4"/>
  <c r="AS262" i="4"/>
  <c r="AT269" i="4"/>
  <c r="AS274" i="4"/>
  <c r="AS276" i="4"/>
  <c r="AS283" i="4"/>
  <c r="AS292" i="4"/>
  <c r="AT347" i="4"/>
  <c r="AT349" i="4"/>
  <c r="AR353" i="4"/>
  <c r="AR355" i="4"/>
  <c r="AT363" i="4"/>
  <c r="AT372" i="4"/>
  <c r="AT381" i="4"/>
  <c r="AT383" i="4"/>
  <c r="AT390" i="4"/>
  <c r="AT392" i="4"/>
  <c r="AS396" i="4"/>
  <c r="AR398" i="4"/>
  <c r="AS403" i="4"/>
  <c r="AS405" i="4"/>
  <c r="AT410" i="4"/>
  <c r="AT436" i="4"/>
  <c r="AS273" i="4"/>
  <c r="AS279" i="4"/>
  <c r="AR301" i="4"/>
  <c r="AS302" i="4"/>
  <c r="AS307" i="4"/>
  <c r="AS309" i="4"/>
  <c r="AS311" i="4"/>
  <c r="AS313" i="4"/>
  <c r="AS315" i="4"/>
  <c r="AS317" i="4"/>
  <c r="AS319" i="4"/>
  <c r="AS321" i="4"/>
  <c r="AS323" i="4"/>
  <c r="AS325" i="4"/>
  <c r="AS327" i="4"/>
  <c r="AS329" i="4"/>
  <c r="AS331" i="4"/>
  <c r="AS333" i="4"/>
  <c r="AS335" i="4"/>
  <c r="AS337" i="4"/>
  <c r="AS339" i="4"/>
  <c r="AS341" i="4"/>
  <c r="AS343" i="4"/>
  <c r="AS347" i="4"/>
  <c r="AS353" i="4"/>
  <c r="AR370" i="4"/>
  <c r="AR373" i="4"/>
  <c r="AR376" i="4"/>
  <c r="AR379" i="4"/>
  <c r="AR382" i="4"/>
  <c r="AR385" i="4"/>
  <c r="AR388" i="4"/>
  <c r="AR391" i="4"/>
  <c r="AT395" i="4"/>
  <c r="AR397" i="4"/>
  <c r="AR403" i="4"/>
  <c r="AT407" i="4"/>
  <c r="AR409" i="4"/>
  <c r="AS412" i="4"/>
  <c r="AS415" i="4"/>
  <c r="AS266" i="4"/>
  <c r="AS272" i="4"/>
  <c r="AS278" i="4"/>
  <c r="AS282" i="4"/>
  <c r="AS285" i="4"/>
  <c r="AS288" i="4"/>
  <c r="AS291" i="4"/>
  <c r="AS294" i="4"/>
  <c r="AS299" i="4"/>
  <c r="AR300" i="4"/>
  <c r="AR304" i="4"/>
  <c r="AT307" i="4"/>
  <c r="AT315" i="4"/>
  <c r="AS352" i="4"/>
  <c r="AS358" i="4"/>
  <c r="AT359" i="4"/>
  <c r="AS361" i="4"/>
  <c r="AT362" i="4"/>
  <c r="AS364" i="4"/>
  <c r="AT365" i="4"/>
  <c r="AS367" i="4"/>
  <c r="AS370" i="4"/>
  <c r="AT371" i="4"/>
  <c r="AS373" i="4"/>
  <c r="AT374" i="4"/>
  <c r="AS376" i="4"/>
  <c r="AT377" i="4"/>
  <c r="AS379" i="4"/>
  <c r="AS382" i="4"/>
  <c r="AS385" i="4"/>
  <c r="AS388" i="4"/>
  <c r="AS391" i="4"/>
  <c r="AR396" i="4"/>
  <c r="AR402" i="4"/>
  <c r="AR408" i="4"/>
  <c r="AR413" i="4"/>
  <c r="AR416" i="4"/>
  <c r="AR419" i="4"/>
  <c r="AR422" i="4"/>
  <c r="AR425" i="4"/>
  <c r="AR428" i="4"/>
  <c r="AR431" i="4"/>
  <c r="AT432" i="4"/>
  <c r="AR434" i="4"/>
  <c r="AT435" i="4"/>
  <c r="AR437" i="4"/>
  <c r="AT438" i="4"/>
  <c r="AR440" i="4"/>
  <c r="AS265" i="4"/>
  <c r="AS271" i="4"/>
  <c r="AS277" i="4"/>
  <c r="AR296" i="4"/>
  <c r="AS304" i="4"/>
  <c r="AS351" i="4"/>
  <c r="AS357" i="4"/>
  <c r="AR372" i="4"/>
  <c r="AR375" i="4"/>
  <c r="AR378" i="4"/>
  <c r="AR381" i="4"/>
  <c r="AR384" i="4"/>
  <c r="AR387" i="4"/>
  <c r="AR390" i="4"/>
  <c r="AR395" i="4"/>
  <c r="AS398" i="4"/>
  <c r="AR401" i="4"/>
  <c r="AS404" i="4"/>
  <c r="AT405" i="4"/>
  <c r="AR407" i="4"/>
  <c r="AS410" i="4"/>
  <c r="AS414" i="4"/>
  <c r="AS417" i="4"/>
  <c r="AS420" i="4"/>
  <c r="AS423" i="4"/>
  <c r="AS426" i="4"/>
  <c r="AS429" i="4"/>
  <c r="AS432" i="4"/>
  <c r="AS435" i="4"/>
  <c r="AS281" i="4"/>
  <c r="AS284" i="4"/>
  <c r="AS287" i="4"/>
  <c r="AS290" i="4"/>
  <c r="AS293" i="4"/>
  <c r="AS296" i="4"/>
  <c r="AS301" i="4"/>
  <c r="AS306" i="4"/>
  <c r="AS308" i="4"/>
  <c r="AS310" i="4"/>
  <c r="AS312" i="4"/>
  <c r="AS314" i="4"/>
  <c r="AS316" i="4"/>
  <c r="AS318" i="4"/>
  <c r="AS320" i="4"/>
  <c r="AS322" i="4"/>
  <c r="AS324" i="4"/>
  <c r="AS326" i="4"/>
  <c r="AS328" i="4"/>
  <c r="AS330" i="4"/>
  <c r="AS332" i="4"/>
  <c r="AS334" i="4"/>
  <c r="AS336" i="4"/>
  <c r="AS338" i="4"/>
  <c r="AS340" i="4"/>
  <c r="AS342" i="4"/>
  <c r="AS344" i="4"/>
  <c r="AS350" i="4"/>
  <c r="AT353" i="4"/>
  <c r="AS356" i="4"/>
  <c r="AT358" i="4"/>
  <c r="AS360" i="4"/>
  <c r="AT361" i="4"/>
  <c r="AS363" i="4"/>
  <c r="AT364" i="4"/>
  <c r="AS366" i="4"/>
  <c r="AT367" i="4"/>
  <c r="AS369" i="4"/>
  <c r="AT370" i="4"/>
  <c r="AS372" i="4"/>
  <c r="AT373" i="4"/>
  <c r="AS375" i="4"/>
  <c r="AT376" i="4"/>
  <c r="AS378" i="4"/>
  <c r="AT379" i="4"/>
  <c r="AS381" i="4"/>
  <c r="AS384" i="4"/>
  <c r="AS387" i="4"/>
  <c r="AS390" i="4"/>
  <c r="AR400" i="4"/>
  <c r="AR406" i="4"/>
  <c r="AR412" i="4"/>
  <c r="AR415" i="4"/>
  <c r="AR418" i="4"/>
  <c r="AR421" i="4"/>
  <c r="AR424" i="4"/>
  <c r="AR427" i="4"/>
  <c r="AR430" i="4"/>
  <c r="AT431" i="4"/>
  <c r="AR433" i="4"/>
  <c r="AT434" i="4"/>
  <c r="AR436" i="4"/>
  <c r="AT437" i="4"/>
  <c r="AR439" i="4"/>
  <c r="AT440" i="4"/>
  <c r="AS263" i="4"/>
  <c r="AS269" i="4"/>
  <c r="AS275" i="4"/>
  <c r="AS303" i="4"/>
  <c r="AS349" i="4"/>
  <c r="AS355" i="4"/>
  <c r="AR368" i="4"/>
  <c r="AR371" i="4"/>
  <c r="AR374" i="4"/>
  <c r="AR377" i="4"/>
  <c r="AR380" i="4"/>
  <c r="AR383" i="4"/>
  <c r="AR386" i="4"/>
  <c r="AR389" i="4"/>
  <c r="AR392" i="4"/>
  <c r="AT430" i="4"/>
  <c r="AR399" i="4"/>
  <c r="AR405" i="4"/>
  <c r="AR411" i="4"/>
  <c r="AS48" i="8"/>
  <c r="AS49" i="8"/>
  <c r="AS50" i="8"/>
  <c r="AS51" i="8"/>
  <c r="AS52" i="8"/>
  <c r="AS53" i="8"/>
  <c r="AS54" i="8"/>
  <c r="AS55" i="8"/>
  <c r="AT26" i="8"/>
  <c r="AT27" i="8"/>
  <c r="AT28" i="8"/>
  <c r="AT29" i="8"/>
  <c r="AT30" i="8"/>
  <c r="AT31" i="8"/>
  <c r="AT32" i="8"/>
  <c r="AT33" i="8"/>
  <c r="AT34" i="8"/>
  <c r="AT35" i="8"/>
  <c r="AT36" i="8"/>
  <c r="AT37" i="8"/>
  <c r="AT38" i="8"/>
  <c r="AT39" i="8"/>
  <c r="AT40" i="8"/>
  <c r="AT41" i="8"/>
  <c r="AT42" i="8"/>
  <c r="AT43" i="8"/>
  <c r="AT44" i="8"/>
  <c r="AT45" i="8"/>
  <c r="AT46" i="8"/>
  <c r="AT47" i="8"/>
  <c r="AT48" i="8"/>
  <c r="AT49" i="8"/>
  <c r="AT50" i="8"/>
  <c r="AT51" i="8"/>
  <c r="AT52" i="8"/>
  <c r="AT53" i="8"/>
  <c r="AT54" i="8"/>
  <c r="AT55" i="8"/>
  <c r="AR350" i="5"/>
  <c r="AR356" i="5"/>
  <c r="AR359" i="5"/>
  <c r="AR362" i="5"/>
  <c r="AR365" i="5"/>
  <c r="AR368" i="5"/>
  <c r="AR371" i="5"/>
  <c r="AR374" i="5"/>
  <c r="AR377" i="5"/>
  <c r="AR380" i="5"/>
  <c r="AR383" i="5"/>
  <c r="AR386" i="5"/>
  <c r="AR389" i="5"/>
  <c r="AR392" i="5"/>
  <c r="AR351" i="5"/>
  <c r="AR357" i="5"/>
  <c r="AR363" i="5"/>
  <c r="AR375" i="5"/>
  <c r="AR381" i="5"/>
  <c r="AR354" i="5"/>
  <c r="AR366" i="5"/>
  <c r="AR372" i="5"/>
  <c r="AR390" i="5"/>
  <c r="AR347" i="5"/>
  <c r="AR355" i="5"/>
  <c r="AR358" i="5"/>
  <c r="AR361" i="5"/>
  <c r="AR364" i="5"/>
  <c r="AR367" i="5"/>
  <c r="AR370" i="5"/>
  <c r="AR373" i="5"/>
  <c r="AR376" i="5"/>
  <c r="AR379" i="5"/>
  <c r="AR382" i="5"/>
  <c r="AR385" i="5"/>
  <c r="AR388" i="5"/>
  <c r="AR391" i="5"/>
  <c r="AR360" i="5"/>
  <c r="AR369" i="5"/>
  <c r="AR378" i="5"/>
  <c r="AR384" i="5"/>
  <c r="AT179" i="5"/>
  <c r="AT180" i="5"/>
  <c r="AT181" i="5"/>
  <c r="AT182" i="5"/>
  <c r="AT183" i="5"/>
  <c r="AT184" i="5"/>
  <c r="AT185" i="5"/>
  <c r="AT186" i="5"/>
  <c r="AT187" i="5"/>
  <c r="AT188" i="5"/>
  <c r="AT189" i="5"/>
  <c r="AT190" i="5"/>
  <c r="AT191" i="5"/>
  <c r="AT192" i="5"/>
  <c r="AT193" i="5"/>
  <c r="AT194" i="5"/>
  <c r="AT195" i="5"/>
  <c r="AT196" i="5"/>
  <c r="AT197" i="5"/>
  <c r="AT198" i="5"/>
  <c r="AT199" i="5"/>
  <c r="AT141" i="5"/>
  <c r="AT142" i="5"/>
  <c r="AT143" i="5"/>
  <c r="AT144" i="5"/>
  <c r="AT145" i="5"/>
  <c r="AT146" i="5"/>
  <c r="AT147" i="5"/>
  <c r="AT148" i="5"/>
  <c r="AT149" i="5"/>
  <c r="AT150" i="5"/>
  <c r="AT151" i="5"/>
  <c r="AT412" i="4"/>
  <c r="AT413" i="4"/>
  <c r="AT414" i="4"/>
  <c r="AT415" i="4"/>
  <c r="AT416" i="4"/>
  <c r="AT417" i="4"/>
  <c r="AT418" i="4"/>
  <c r="AT419" i="4"/>
  <c r="AT420" i="4"/>
  <c r="AT421" i="4"/>
  <c r="AT422" i="4"/>
  <c r="AT423" i="4"/>
  <c r="AT424" i="4"/>
  <c r="AT425" i="4"/>
  <c r="AT426" i="4"/>
  <c r="AT427" i="4"/>
  <c r="AT428" i="4"/>
  <c r="AT429" i="4"/>
  <c r="AR359" i="4"/>
  <c r="AR361" i="4"/>
  <c r="AR363" i="4"/>
  <c r="AR365" i="4"/>
  <c r="AR367" i="4"/>
  <c r="AR358" i="4"/>
  <c r="AR360" i="4"/>
  <c r="AR362" i="4"/>
  <c r="AR364" i="4"/>
  <c r="AR366" i="4"/>
  <c r="AR307" i="4"/>
  <c r="AR309" i="4"/>
  <c r="AR311" i="4"/>
  <c r="AR313" i="4"/>
  <c r="AR315" i="4"/>
  <c r="AR317" i="4"/>
  <c r="AR319" i="4"/>
  <c r="AR321" i="4"/>
  <c r="AR323" i="4"/>
  <c r="AR325" i="4"/>
  <c r="AR327" i="4"/>
  <c r="AR329" i="4"/>
  <c r="AR331" i="4"/>
  <c r="AR333" i="4"/>
  <c r="AR335" i="4"/>
  <c r="AR337" i="4"/>
  <c r="AR339" i="4"/>
  <c r="AR341" i="4"/>
  <c r="AR343" i="4"/>
  <c r="AT299" i="4"/>
  <c r="AT302" i="4"/>
  <c r="AT305" i="4"/>
  <c r="AT309" i="4"/>
  <c r="AT311" i="4"/>
  <c r="AT313" i="4"/>
  <c r="AT317" i="4"/>
  <c r="AT319" i="4"/>
  <c r="AT323" i="4"/>
  <c r="AT325" i="4"/>
  <c r="AT327" i="4"/>
  <c r="AT329" i="4"/>
  <c r="AT331" i="4"/>
  <c r="AT333" i="4"/>
  <c r="AT337" i="4"/>
  <c r="AT339" i="4"/>
  <c r="AT341" i="4"/>
  <c r="AT343" i="4"/>
  <c r="AT335" i="4"/>
  <c r="AT301" i="4"/>
  <c r="AR306" i="4"/>
  <c r="AR308" i="4"/>
  <c r="AR310" i="4"/>
  <c r="AR312" i="4"/>
  <c r="AR314" i="4"/>
  <c r="AR316" i="4"/>
  <c r="AR318" i="4"/>
  <c r="AR320" i="4"/>
  <c r="AR322" i="4"/>
  <c r="AR324" i="4"/>
  <c r="AR326" i="4"/>
  <c r="AR328" i="4"/>
  <c r="AR330" i="4"/>
  <c r="AR332" i="4"/>
  <c r="AR334" i="4"/>
  <c r="AR336" i="4"/>
  <c r="AR338" i="4"/>
  <c r="AR340" i="4"/>
  <c r="AR342" i="4"/>
  <c r="AR344" i="4"/>
  <c r="AT321" i="4"/>
  <c r="AT304" i="4"/>
  <c r="AT300" i="4"/>
  <c r="AT303" i="4"/>
  <c r="AT306" i="4"/>
  <c r="AT308" i="4"/>
  <c r="AT310" i="4"/>
  <c r="AT312" i="4"/>
  <c r="AT314" i="4"/>
  <c r="AT316" i="4"/>
  <c r="AT318" i="4"/>
  <c r="AT320" i="4"/>
  <c r="AT322" i="4"/>
  <c r="AT324" i="4"/>
  <c r="AT326" i="4"/>
  <c r="AT328" i="4"/>
  <c r="AT330" i="4"/>
  <c r="AT332" i="4"/>
  <c r="AT334" i="4"/>
  <c r="AT336" i="4"/>
  <c r="AT338" i="4"/>
  <c r="AT340" i="4"/>
  <c r="AT342" i="4"/>
  <c r="AT344" i="4"/>
  <c r="AR280" i="4"/>
  <c r="AR281" i="4"/>
  <c r="AR282" i="4"/>
  <c r="AR283" i="4"/>
  <c r="AR284" i="4"/>
  <c r="AR285" i="4"/>
  <c r="AR286" i="4"/>
  <c r="AR287" i="4"/>
  <c r="AR288" i="4"/>
  <c r="AR289" i="4"/>
  <c r="AR290" i="4"/>
  <c r="AR291" i="4"/>
  <c r="AR292" i="4"/>
  <c r="AR293" i="4"/>
  <c r="AR294" i="4"/>
  <c r="AR69" i="4"/>
  <c r="AR78" i="4"/>
  <c r="AR87" i="4"/>
  <c r="AR96" i="4"/>
  <c r="AS75" i="4"/>
  <c r="AS78" i="4"/>
  <c r="AS81" i="4"/>
  <c r="AS84" i="4"/>
  <c r="AS87" i="4"/>
  <c r="AS90" i="4"/>
  <c r="AS93" i="4"/>
  <c r="AS96" i="4"/>
  <c r="AS99" i="4"/>
  <c r="AS102" i="4"/>
  <c r="AS59" i="4"/>
  <c r="AS65" i="4"/>
  <c r="AR68" i="4"/>
  <c r="AR71" i="4"/>
  <c r="AR74" i="4"/>
  <c r="AR77" i="4"/>
  <c r="AR80" i="4"/>
  <c r="AR83" i="4"/>
  <c r="AR86" i="4"/>
  <c r="AR89" i="4"/>
  <c r="AR92" i="4"/>
  <c r="AR95" i="4"/>
  <c r="AR98" i="4"/>
  <c r="AR101" i="4"/>
  <c r="AR104" i="4"/>
  <c r="AR63" i="4"/>
  <c r="AR81" i="4"/>
  <c r="AR102" i="4"/>
  <c r="AR66" i="4"/>
  <c r="AR84" i="4"/>
  <c r="AR99" i="4"/>
  <c r="AS69" i="4"/>
  <c r="AS68" i="4"/>
  <c r="AS71" i="4"/>
  <c r="AS74" i="4"/>
  <c r="AS80" i="4"/>
  <c r="AS83" i="4"/>
  <c r="AS86" i="4"/>
  <c r="AS89" i="4"/>
  <c r="AS92" i="4"/>
  <c r="AS95" i="4"/>
  <c r="AS98" i="4"/>
  <c r="AS101" i="4"/>
  <c r="AS104" i="4"/>
  <c r="AR59" i="4"/>
  <c r="AS63" i="4"/>
  <c r="AR67" i="4"/>
  <c r="AR70" i="4"/>
  <c r="AR73" i="4"/>
  <c r="AR76" i="4"/>
  <c r="AR79" i="4"/>
  <c r="AR82" i="4"/>
  <c r="AR85" i="4"/>
  <c r="AR88" i="4"/>
  <c r="AR91" i="4"/>
  <c r="AR94" i="4"/>
  <c r="AR97" i="4"/>
  <c r="AR100" i="4"/>
  <c r="AR103" i="4"/>
  <c r="AR72" i="4"/>
  <c r="AR75" i="4"/>
  <c r="AR90" i="4"/>
  <c r="AR93" i="4"/>
  <c r="AS60" i="4"/>
  <c r="AR62" i="4"/>
  <c r="AS66" i="4"/>
  <c r="AS72" i="4"/>
  <c r="AS64" i="4"/>
  <c r="AS77" i="4"/>
  <c r="AS62" i="4"/>
  <c r="AS67" i="4"/>
  <c r="AS70" i="4"/>
  <c r="AS73" i="4"/>
  <c r="AS76" i="4"/>
  <c r="AS79" i="4"/>
  <c r="AS82" i="4"/>
  <c r="AS85" i="4"/>
  <c r="AS88" i="4"/>
  <c r="AS91" i="4"/>
  <c r="AS94" i="4"/>
  <c r="AS97" i="4"/>
  <c r="AS100" i="4"/>
  <c r="AS103" i="4"/>
  <c r="F7" i="11" l="1"/>
  <c r="E5" i="11"/>
  <c r="F5" i="11" s="1"/>
  <c r="M49" i="16"/>
  <c r="L49" i="16"/>
  <c r="I49" i="16"/>
  <c r="G49" i="16"/>
  <c r="F49" i="16"/>
  <c r="AT359" i="1"/>
  <c r="AR239" i="1"/>
  <c r="AT221" i="1"/>
  <c r="AS215" i="1"/>
  <c r="AS195" i="1"/>
  <c r="AS177" i="1"/>
  <c r="AR165" i="1"/>
  <c r="AR132" i="1"/>
  <c r="AT123" i="1"/>
  <c r="AR94" i="1"/>
  <c r="AT85" i="1"/>
  <c r="AR61" i="1"/>
  <c r="AT39" i="1"/>
  <c r="AT12" i="1"/>
  <c r="AR47" i="1"/>
  <c r="AQ440" i="1"/>
  <c r="AP440" i="1"/>
  <c r="AO440" i="1"/>
  <c r="AQ439" i="1"/>
  <c r="AP439" i="1"/>
  <c r="AO439" i="1"/>
  <c r="AQ438" i="1"/>
  <c r="AP438" i="1"/>
  <c r="AO438" i="1"/>
  <c r="AQ437" i="1"/>
  <c r="AP437" i="1"/>
  <c r="AO437" i="1"/>
  <c r="AQ436" i="1"/>
  <c r="AP436" i="1"/>
  <c r="AO436" i="1"/>
  <c r="AQ435" i="1"/>
  <c r="AP435" i="1"/>
  <c r="AO435" i="1"/>
  <c r="AQ434" i="1"/>
  <c r="AP434" i="1"/>
  <c r="AO434" i="1"/>
  <c r="AQ433" i="1"/>
  <c r="AP433" i="1"/>
  <c r="AO433" i="1"/>
  <c r="AQ432" i="1"/>
  <c r="AP432" i="1"/>
  <c r="AO432" i="1"/>
  <c r="AQ431" i="1"/>
  <c r="AP431" i="1"/>
  <c r="AO431" i="1"/>
  <c r="AQ430" i="1"/>
  <c r="AP430" i="1"/>
  <c r="AO430" i="1"/>
  <c r="AQ429" i="1"/>
  <c r="AP429" i="1"/>
  <c r="AO429" i="1"/>
  <c r="AQ428" i="1"/>
  <c r="AP428" i="1"/>
  <c r="AO428" i="1"/>
  <c r="AQ427" i="1"/>
  <c r="AP427" i="1"/>
  <c r="AO427" i="1"/>
  <c r="AQ426" i="1"/>
  <c r="AP426" i="1"/>
  <c r="AO426" i="1"/>
  <c r="AQ425" i="1"/>
  <c r="AP425" i="1"/>
  <c r="AO425" i="1"/>
  <c r="AQ424" i="1"/>
  <c r="AP424" i="1"/>
  <c r="AO424" i="1"/>
  <c r="AQ423" i="1"/>
  <c r="AP423" i="1"/>
  <c r="AO423" i="1"/>
  <c r="AQ422" i="1"/>
  <c r="AP422" i="1"/>
  <c r="AO422" i="1"/>
  <c r="AQ421" i="1"/>
  <c r="AP421" i="1"/>
  <c r="AO421" i="1"/>
  <c r="AQ420" i="1"/>
  <c r="AP420" i="1"/>
  <c r="AO420" i="1"/>
  <c r="AQ419" i="1"/>
  <c r="AP419" i="1"/>
  <c r="AO419" i="1"/>
  <c r="AQ418" i="1"/>
  <c r="AP418" i="1"/>
  <c r="AO418" i="1"/>
  <c r="AQ417" i="1"/>
  <c r="AP417" i="1"/>
  <c r="AO417" i="1"/>
  <c r="AQ416" i="1"/>
  <c r="AP416" i="1"/>
  <c r="AO416" i="1"/>
  <c r="AQ415" i="1"/>
  <c r="AP415" i="1"/>
  <c r="AO415" i="1"/>
  <c r="AQ414" i="1"/>
  <c r="AP414" i="1"/>
  <c r="AO414" i="1"/>
  <c r="AQ413" i="1"/>
  <c r="AP413" i="1"/>
  <c r="AO413" i="1"/>
  <c r="AQ412" i="1"/>
  <c r="AP412" i="1"/>
  <c r="AO412" i="1"/>
  <c r="AQ411" i="1"/>
  <c r="AP411" i="1"/>
  <c r="AO411" i="1"/>
  <c r="AQ410" i="1"/>
  <c r="AP410" i="1"/>
  <c r="AO410" i="1"/>
  <c r="AQ409" i="1"/>
  <c r="AP409" i="1"/>
  <c r="AO409" i="1"/>
  <c r="AQ408" i="1"/>
  <c r="AP408" i="1"/>
  <c r="AO408" i="1"/>
  <c r="AQ407" i="1"/>
  <c r="AP407" i="1"/>
  <c r="AO407" i="1"/>
  <c r="AQ406" i="1"/>
  <c r="AP406" i="1"/>
  <c r="AO406" i="1"/>
  <c r="AQ405" i="1"/>
  <c r="AP405" i="1"/>
  <c r="AO405" i="1"/>
  <c r="AQ404" i="1"/>
  <c r="AP404" i="1"/>
  <c r="AO404" i="1"/>
  <c r="AQ403" i="1"/>
  <c r="AP403" i="1"/>
  <c r="AO403" i="1"/>
  <c r="AQ402" i="1"/>
  <c r="AP402" i="1"/>
  <c r="AO402" i="1"/>
  <c r="AQ401" i="1"/>
  <c r="AP401" i="1"/>
  <c r="AO401" i="1"/>
  <c r="AQ400" i="1"/>
  <c r="AT400" i="1" s="1"/>
  <c r="AP400" i="1"/>
  <c r="AO400" i="1"/>
  <c r="AQ399" i="1"/>
  <c r="AP399" i="1"/>
  <c r="AO399" i="1"/>
  <c r="AQ398" i="1"/>
  <c r="AP398" i="1"/>
  <c r="AO398" i="1"/>
  <c r="AQ397" i="1"/>
  <c r="AP397" i="1"/>
  <c r="AO397" i="1"/>
  <c r="AQ396" i="1"/>
  <c r="AP396" i="1"/>
  <c r="AO396" i="1"/>
  <c r="AQ395" i="1"/>
  <c r="AP395" i="1"/>
  <c r="AS395" i="1" s="1"/>
  <c r="AO395" i="1"/>
  <c r="AR395" i="1" s="1"/>
  <c r="AQ392" i="1"/>
  <c r="AP392" i="1"/>
  <c r="AO392" i="1"/>
  <c r="AQ391" i="1"/>
  <c r="AP391" i="1"/>
  <c r="AO391" i="1"/>
  <c r="AQ390" i="1"/>
  <c r="AP390" i="1"/>
  <c r="AO390" i="1"/>
  <c r="AQ389" i="1"/>
  <c r="AP389" i="1"/>
  <c r="AO389" i="1"/>
  <c r="AQ388" i="1"/>
  <c r="AP388" i="1"/>
  <c r="AO388" i="1"/>
  <c r="AQ387" i="1"/>
  <c r="AP387" i="1"/>
  <c r="AO387" i="1"/>
  <c r="AQ386" i="1"/>
  <c r="AP386" i="1"/>
  <c r="AO386" i="1"/>
  <c r="AQ385" i="1"/>
  <c r="AP385" i="1"/>
  <c r="AO385" i="1"/>
  <c r="AQ384" i="1"/>
  <c r="AP384" i="1"/>
  <c r="AO384" i="1"/>
  <c r="AQ383" i="1"/>
  <c r="AP383" i="1"/>
  <c r="AO383" i="1"/>
  <c r="AQ382" i="1"/>
  <c r="AP382" i="1"/>
  <c r="AO382" i="1"/>
  <c r="AQ381" i="1"/>
  <c r="AP381" i="1"/>
  <c r="AO381" i="1"/>
  <c r="AQ380" i="1"/>
  <c r="AP380" i="1"/>
  <c r="AO380" i="1"/>
  <c r="AQ379" i="1"/>
  <c r="AP379" i="1"/>
  <c r="AO379" i="1"/>
  <c r="AQ378" i="1"/>
  <c r="AP378" i="1"/>
  <c r="AO378" i="1"/>
  <c r="AQ377" i="1"/>
  <c r="AP377" i="1"/>
  <c r="AO377" i="1"/>
  <c r="AQ376" i="1"/>
  <c r="AP376" i="1"/>
  <c r="AO376" i="1"/>
  <c r="AQ375" i="1"/>
  <c r="AP375" i="1"/>
  <c r="AO375" i="1"/>
  <c r="AQ374" i="1"/>
  <c r="AP374" i="1"/>
  <c r="AO374" i="1"/>
  <c r="AQ373" i="1"/>
  <c r="AP373" i="1"/>
  <c r="AO373" i="1"/>
  <c r="AQ372" i="1"/>
  <c r="AP372" i="1"/>
  <c r="AO372" i="1"/>
  <c r="AQ371" i="1"/>
  <c r="AP371" i="1"/>
  <c r="AO371" i="1"/>
  <c r="AQ370" i="1"/>
  <c r="AP370" i="1"/>
  <c r="AO370" i="1"/>
  <c r="AQ369" i="1"/>
  <c r="AP369" i="1"/>
  <c r="AO369" i="1"/>
  <c r="AQ368" i="1"/>
  <c r="AP368" i="1"/>
  <c r="AO368" i="1"/>
  <c r="AQ367" i="1"/>
  <c r="AP367" i="1"/>
  <c r="AO367" i="1"/>
  <c r="AQ366" i="1"/>
  <c r="AP366" i="1"/>
  <c r="AO366" i="1"/>
  <c r="AQ365" i="1"/>
  <c r="AP365" i="1"/>
  <c r="AO365" i="1"/>
  <c r="AQ364" i="1"/>
  <c r="AP364" i="1"/>
  <c r="AO364" i="1"/>
  <c r="AQ363" i="1"/>
  <c r="AP363" i="1"/>
  <c r="AO363" i="1"/>
  <c r="AQ362" i="1"/>
  <c r="AP362" i="1"/>
  <c r="AO362" i="1"/>
  <c r="AQ361" i="1"/>
  <c r="AP361" i="1"/>
  <c r="AO361" i="1"/>
  <c r="AQ360" i="1"/>
  <c r="AP360" i="1"/>
  <c r="AO360" i="1"/>
  <c r="AQ359" i="1"/>
  <c r="AP359" i="1"/>
  <c r="AO359" i="1"/>
  <c r="AQ358" i="1"/>
  <c r="AP358" i="1"/>
  <c r="AO358" i="1"/>
  <c r="AQ357" i="1"/>
  <c r="AP357" i="1"/>
  <c r="AO357" i="1"/>
  <c r="AQ356" i="1"/>
  <c r="AP356" i="1"/>
  <c r="AO356" i="1"/>
  <c r="AQ355" i="1"/>
  <c r="AP355" i="1"/>
  <c r="AO355" i="1"/>
  <c r="AQ354" i="1"/>
  <c r="AP354" i="1"/>
  <c r="AO354" i="1"/>
  <c r="AQ353" i="1"/>
  <c r="AP353" i="1"/>
  <c r="AO353" i="1"/>
  <c r="AQ352" i="1"/>
  <c r="AT352" i="1" s="1"/>
  <c r="AP352" i="1"/>
  <c r="AO352" i="1"/>
  <c r="AQ351" i="1"/>
  <c r="AP351" i="1"/>
  <c r="AO351" i="1"/>
  <c r="AQ350" i="1"/>
  <c r="AT350" i="1" s="1"/>
  <c r="AP350" i="1"/>
  <c r="AO350" i="1"/>
  <c r="AQ349" i="1"/>
  <c r="AP349" i="1"/>
  <c r="AO349" i="1"/>
  <c r="AQ348" i="1"/>
  <c r="AP348" i="1"/>
  <c r="AO348" i="1"/>
  <c r="AQ347" i="1"/>
  <c r="AP347" i="1"/>
  <c r="AS347" i="1" s="1"/>
  <c r="AO347" i="1"/>
  <c r="AR347" i="1" s="1"/>
  <c r="AQ344" i="1"/>
  <c r="AP344" i="1"/>
  <c r="AO344" i="1"/>
  <c r="AQ343" i="1"/>
  <c r="AP343" i="1"/>
  <c r="AO343" i="1"/>
  <c r="AQ342" i="1"/>
  <c r="AP342" i="1"/>
  <c r="AO342" i="1"/>
  <c r="AQ341" i="1"/>
  <c r="AP341" i="1"/>
  <c r="AO341" i="1"/>
  <c r="AQ340" i="1"/>
  <c r="AP340" i="1"/>
  <c r="AO340" i="1"/>
  <c r="AQ339" i="1"/>
  <c r="AP339" i="1"/>
  <c r="AO339" i="1"/>
  <c r="AQ338" i="1"/>
  <c r="AP338" i="1"/>
  <c r="AO338" i="1"/>
  <c r="AQ337" i="1"/>
  <c r="AP337" i="1"/>
  <c r="AO337" i="1"/>
  <c r="AQ336" i="1"/>
  <c r="AP336" i="1"/>
  <c r="AO336" i="1"/>
  <c r="AQ335" i="1"/>
  <c r="AP335" i="1"/>
  <c r="AO335" i="1"/>
  <c r="AQ334" i="1"/>
  <c r="AP334" i="1"/>
  <c r="AO334" i="1"/>
  <c r="AQ333" i="1"/>
  <c r="AP333" i="1"/>
  <c r="AO333" i="1"/>
  <c r="AQ332" i="1"/>
  <c r="AP332" i="1"/>
  <c r="AO332" i="1"/>
  <c r="AQ331" i="1"/>
  <c r="AP331" i="1"/>
  <c r="AO331" i="1"/>
  <c r="AQ330" i="1"/>
  <c r="AP330" i="1"/>
  <c r="AO330" i="1"/>
  <c r="AQ329" i="1"/>
  <c r="AP329" i="1"/>
  <c r="AO329" i="1"/>
  <c r="AQ328" i="1"/>
  <c r="AP328" i="1"/>
  <c r="AO328" i="1"/>
  <c r="AQ327" i="1"/>
  <c r="AP327" i="1"/>
  <c r="AO327" i="1"/>
  <c r="AQ326" i="1"/>
  <c r="AP326" i="1"/>
  <c r="AO326" i="1"/>
  <c r="AQ325" i="1"/>
  <c r="AP325" i="1"/>
  <c r="AO325" i="1"/>
  <c r="AQ324" i="1"/>
  <c r="AP324" i="1"/>
  <c r="AO324" i="1"/>
  <c r="AQ323" i="1"/>
  <c r="AP323" i="1"/>
  <c r="AO323" i="1"/>
  <c r="AQ322" i="1"/>
  <c r="AP322" i="1"/>
  <c r="AO322" i="1"/>
  <c r="AQ321" i="1"/>
  <c r="AP321" i="1"/>
  <c r="AO321" i="1"/>
  <c r="AQ320" i="1"/>
  <c r="AP320" i="1"/>
  <c r="AO320" i="1"/>
  <c r="AQ319" i="1"/>
  <c r="AP319" i="1"/>
  <c r="AO319" i="1"/>
  <c r="AQ318" i="1"/>
  <c r="AP318" i="1"/>
  <c r="AO318" i="1"/>
  <c r="AQ317" i="1"/>
  <c r="AP317" i="1"/>
  <c r="AO317" i="1"/>
  <c r="AQ316" i="1"/>
  <c r="AP316" i="1"/>
  <c r="AO316" i="1"/>
  <c r="AQ315" i="1"/>
  <c r="AP315" i="1"/>
  <c r="AO315" i="1"/>
  <c r="AQ314" i="1"/>
  <c r="AP314" i="1"/>
  <c r="AO314" i="1"/>
  <c r="AQ313" i="1"/>
  <c r="AP313" i="1"/>
  <c r="AO313" i="1"/>
  <c r="AQ312" i="1"/>
  <c r="AP312" i="1"/>
  <c r="AO312" i="1"/>
  <c r="AQ311" i="1"/>
  <c r="AP311" i="1"/>
  <c r="AO311" i="1"/>
  <c r="AQ310" i="1"/>
  <c r="AP310" i="1"/>
  <c r="AO310" i="1"/>
  <c r="AQ309" i="1"/>
  <c r="AP309" i="1"/>
  <c r="AO309" i="1"/>
  <c r="AQ308" i="1"/>
  <c r="AP308" i="1"/>
  <c r="AO308" i="1"/>
  <c r="AQ307" i="1"/>
  <c r="AP307" i="1"/>
  <c r="AO307" i="1"/>
  <c r="AQ306" i="1"/>
  <c r="AP306" i="1"/>
  <c r="AO306" i="1"/>
  <c r="AQ305" i="1"/>
  <c r="AP305" i="1"/>
  <c r="AO305" i="1"/>
  <c r="AQ304" i="1"/>
  <c r="AP304" i="1"/>
  <c r="AO304" i="1"/>
  <c r="AQ303" i="1"/>
  <c r="AP303" i="1"/>
  <c r="AO303" i="1"/>
  <c r="AQ302" i="1"/>
  <c r="AP302" i="1"/>
  <c r="AO302" i="1"/>
  <c r="AQ301" i="1"/>
  <c r="AP301" i="1"/>
  <c r="AO301" i="1"/>
  <c r="AQ300" i="1"/>
  <c r="AP300" i="1"/>
  <c r="AO300" i="1"/>
  <c r="AQ299" i="1"/>
  <c r="AP299" i="1"/>
  <c r="AS299" i="1" s="1"/>
  <c r="AO299" i="1"/>
  <c r="AR299" i="1" s="1"/>
  <c r="AQ296" i="1"/>
  <c r="AP296" i="1"/>
  <c r="AO296" i="1"/>
  <c r="AQ295" i="1"/>
  <c r="AP295" i="1"/>
  <c r="AO295" i="1"/>
  <c r="AQ294" i="1"/>
  <c r="AP294" i="1"/>
  <c r="AO294" i="1"/>
  <c r="AQ293" i="1"/>
  <c r="AP293" i="1"/>
  <c r="AO293" i="1"/>
  <c r="AQ292" i="1"/>
  <c r="AP292" i="1"/>
  <c r="AO292" i="1"/>
  <c r="AQ291" i="1"/>
  <c r="AP291" i="1"/>
  <c r="AO291" i="1"/>
  <c r="AQ290" i="1"/>
  <c r="AP290" i="1"/>
  <c r="AO290" i="1"/>
  <c r="AQ289" i="1"/>
  <c r="AP289" i="1"/>
  <c r="AO289" i="1"/>
  <c r="AQ288" i="1"/>
  <c r="AP288" i="1"/>
  <c r="AO288" i="1"/>
  <c r="AQ287" i="1"/>
  <c r="AP287" i="1"/>
  <c r="AO287" i="1"/>
  <c r="AQ286" i="1"/>
  <c r="AP286" i="1"/>
  <c r="AO286" i="1"/>
  <c r="AQ285" i="1"/>
  <c r="AP285" i="1"/>
  <c r="AO285" i="1"/>
  <c r="AQ284" i="1"/>
  <c r="AP284" i="1"/>
  <c r="AO284" i="1"/>
  <c r="AQ283" i="1"/>
  <c r="AP283" i="1"/>
  <c r="AO283" i="1"/>
  <c r="AQ282" i="1"/>
  <c r="AP282" i="1"/>
  <c r="AO282" i="1"/>
  <c r="AQ281" i="1"/>
  <c r="AP281" i="1"/>
  <c r="AO281" i="1"/>
  <c r="AQ280" i="1"/>
  <c r="AP280" i="1"/>
  <c r="AO280" i="1"/>
  <c r="AQ279" i="1"/>
  <c r="AP279" i="1"/>
  <c r="AO279" i="1"/>
  <c r="AQ278" i="1"/>
  <c r="AP278" i="1"/>
  <c r="AO278" i="1"/>
  <c r="AQ277" i="1"/>
  <c r="AP277" i="1"/>
  <c r="AO277" i="1"/>
  <c r="AQ276" i="1"/>
  <c r="AP276" i="1"/>
  <c r="AO276" i="1"/>
  <c r="AQ275" i="1"/>
  <c r="AP275" i="1"/>
  <c r="AO275" i="1"/>
  <c r="AQ274" i="1"/>
  <c r="AP274" i="1"/>
  <c r="AO274" i="1"/>
  <c r="AQ273" i="1"/>
  <c r="AP273" i="1"/>
  <c r="AO273" i="1"/>
  <c r="AQ272" i="1"/>
  <c r="AP272" i="1"/>
  <c r="AO272" i="1"/>
  <c r="AQ271" i="1"/>
  <c r="AP271" i="1"/>
  <c r="AO271" i="1"/>
  <c r="AQ270" i="1"/>
  <c r="AP270" i="1"/>
  <c r="AO270" i="1"/>
  <c r="AQ269" i="1"/>
  <c r="AP269" i="1"/>
  <c r="AO269" i="1"/>
  <c r="AQ268" i="1"/>
  <c r="AP268" i="1"/>
  <c r="AO268" i="1"/>
  <c r="AQ267" i="1"/>
  <c r="AP267" i="1"/>
  <c r="AO267" i="1"/>
  <c r="AQ266" i="1"/>
  <c r="AP266" i="1"/>
  <c r="AO266" i="1"/>
  <c r="AQ265" i="1"/>
  <c r="AP265" i="1"/>
  <c r="AO265" i="1"/>
  <c r="AR265" i="1" s="1"/>
  <c r="AQ264" i="1"/>
  <c r="AP264" i="1"/>
  <c r="AO264" i="1"/>
  <c r="AQ263" i="1"/>
  <c r="AP263" i="1"/>
  <c r="AO263" i="1"/>
  <c r="AQ262" i="1"/>
  <c r="AP262" i="1"/>
  <c r="AO262" i="1"/>
  <c r="AQ261" i="1"/>
  <c r="AP261" i="1"/>
  <c r="AO261" i="1"/>
  <c r="AQ260" i="1"/>
  <c r="AP260" i="1"/>
  <c r="AO260" i="1"/>
  <c r="AQ259" i="1"/>
  <c r="AP259" i="1"/>
  <c r="AO259" i="1"/>
  <c r="AQ258" i="1"/>
  <c r="AP258" i="1"/>
  <c r="AO258" i="1"/>
  <c r="AQ257" i="1"/>
  <c r="AP257" i="1"/>
  <c r="AO257" i="1"/>
  <c r="AQ256" i="1"/>
  <c r="AP256" i="1"/>
  <c r="AO256" i="1"/>
  <c r="AQ255" i="1"/>
  <c r="AP255" i="1"/>
  <c r="AO255" i="1"/>
  <c r="AQ254" i="1"/>
  <c r="AP254" i="1"/>
  <c r="AO254" i="1"/>
  <c r="AQ253" i="1"/>
  <c r="AP253" i="1"/>
  <c r="AO253" i="1"/>
  <c r="AQ252" i="1"/>
  <c r="AT252" i="1" s="1"/>
  <c r="AP252" i="1"/>
  <c r="AO252" i="1"/>
  <c r="AQ251" i="1"/>
  <c r="AP251" i="1"/>
  <c r="AS251" i="1" s="1"/>
  <c r="AO251" i="1"/>
  <c r="AR251" i="1" s="1"/>
  <c r="AQ248" i="1"/>
  <c r="AP248" i="1"/>
  <c r="AO248" i="1"/>
  <c r="AQ247" i="1"/>
  <c r="AP247" i="1"/>
  <c r="AO247" i="1"/>
  <c r="AQ246" i="1"/>
  <c r="AP246" i="1"/>
  <c r="AO246" i="1"/>
  <c r="AQ245" i="1"/>
  <c r="AP245" i="1"/>
  <c r="AO245" i="1"/>
  <c r="AQ244" i="1"/>
  <c r="AP244" i="1"/>
  <c r="AO244" i="1"/>
  <c r="AQ243" i="1"/>
  <c r="AP243" i="1"/>
  <c r="AO243" i="1"/>
  <c r="AQ242" i="1"/>
  <c r="AP242" i="1"/>
  <c r="AO242" i="1"/>
  <c r="AQ241" i="1"/>
  <c r="AP241" i="1"/>
  <c r="AO241" i="1"/>
  <c r="AQ240" i="1"/>
  <c r="AP240" i="1"/>
  <c r="AO240" i="1"/>
  <c r="AQ239" i="1"/>
  <c r="AP239" i="1"/>
  <c r="AO239" i="1"/>
  <c r="AQ238" i="1"/>
  <c r="AP238" i="1"/>
  <c r="AO238" i="1"/>
  <c r="AQ237" i="1"/>
  <c r="AP237" i="1"/>
  <c r="AO237" i="1"/>
  <c r="AQ236" i="1"/>
  <c r="AP236" i="1"/>
  <c r="AO236" i="1"/>
  <c r="AQ235" i="1"/>
  <c r="AP235" i="1"/>
  <c r="AO235" i="1"/>
  <c r="AQ234" i="1"/>
  <c r="AP234" i="1"/>
  <c r="AO234" i="1"/>
  <c r="AQ233" i="1"/>
  <c r="AP233" i="1"/>
  <c r="AO233" i="1"/>
  <c r="AQ232" i="1"/>
  <c r="AP232" i="1"/>
  <c r="AO232" i="1"/>
  <c r="AQ231" i="1"/>
  <c r="AP231" i="1"/>
  <c r="AO231" i="1"/>
  <c r="AQ230" i="1"/>
  <c r="AP230" i="1"/>
  <c r="AO230" i="1"/>
  <c r="AQ229" i="1"/>
  <c r="AP229" i="1"/>
  <c r="AO229" i="1"/>
  <c r="AQ228" i="1"/>
  <c r="AP228" i="1"/>
  <c r="AO228" i="1"/>
  <c r="AQ227" i="1"/>
  <c r="AP227" i="1"/>
  <c r="AO227" i="1"/>
  <c r="AQ226" i="1"/>
  <c r="AP226" i="1"/>
  <c r="AO226" i="1"/>
  <c r="AQ225" i="1"/>
  <c r="AP225" i="1"/>
  <c r="AO225" i="1"/>
  <c r="AQ224" i="1"/>
  <c r="AP224" i="1"/>
  <c r="AO224" i="1"/>
  <c r="AQ223" i="1"/>
  <c r="AP223" i="1"/>
  <c r="AO223" i="1"/>
  <c r="AQ222" i="1"/>
  <c r="AP222" i="1"/>
  <c r="AO222" i="1"/>
  <c r="AQ221" i="1"/>
  <c r="AP221" i="1"/>
  <c r="AO221" i="1"/>
  <c r="AQ220" i="1"/>
  <c r="AP220" i="1"/>
  <c r="AO220" i="1"/>
  <c r="AQ219" i="1"/>
  <c r="AP219" i="1"/>
  <c r="AO219" i="1"/>
  <c r="AR219" i="1" s="1"/>
  <c r="AQ218" i="1"/>
  <c r="AP218" i="1"/>
  <c r="AO218" i="1"/>
  <c r="AQ217" i="1"/>
  <c r="AP217" i="1"/>
  <c r="AO217" i="1"/>
  <c r="AQ216" i="1"/>
  <c r="AP216" i="1"/>
  <c r="AO216" i="1"/>
  <c r="AQ215" i="1"/>
  <c r="AP215" i="1"/>
  <c r="AO215" i="1"/>
  <c r="AQ214" i="1"/>
  <c r="AP214" i="1"/>
  <c r="AO214" i="1"/>
  <c r="AQ213" i="1"/>
  <c r="AP213" i="1"/>
  <c r="AO213" i="1"/>
  <c r="AQ212" i="1"/>
  <c r="AP212" i="1"/>
  <c r="AO212" i="1"/>
  <c r="AQ211" i="1"/>
  <c r="AP211" i="1"/>
  <c r="AO211" i="1"/>
  <c r="AQ210" i="1"/>
  <c r="AP210" i="1"/>
  <c r="AO210" i="1"/>
  <c r="AQ209" i="1"/>
  <c r="AP209" i="1"/>
  <c r="AS209" i="1" s="1"/>
  <c r="AO209" i="1"/>
  <c r="AQ208" i="1"/>
  <c r="AT208" i="1" s="1"/>
  <c r="AP208" i="1"/>
  <c r="AO208" i="1"/>
  <c r="AQ207" i="1"/>
  <c r="AP207" i="1"/>
  <c r="AO207" i="1"/>
  <c r="AQ206" i="1"/>
  <c r="AT206" i="1" s="1"/>
  <c r="AP206" i="1"/>
  <c r="AO206" i="1"/>
  <c r="AQ205" i="1"/>
  <c r="AP205" i="1"/>
  <c r="AO205" i="1"/>
  <c r="AQ204" i="1"/>
  <c r="AT204" i="1" s="1"/>
  <c r="AP204" i="1"/>
  <c r="AO204" i="1"/>
  <c r="AQ203" i="1"/>
  <c r="AP203" i="1"/>
  <c r="AS203" i="1" s="1"/>
  <c r="AO203" i="1"/>
  <c r="AR203" i="1" s="1"/>
  <c r="AQ200" i="1"/>
  <c r="AP200" i="1"/>
  <c r="AO200" i="1"/>
  <c r="AQ199" i="1"/>
  <c r="AP199" i="1"/>
  <c r="AO199" i="1"/>
  <c r="AQ198" i="1"/>
  <c r="AP198" i="1"/>
  <c r="AO198" i="1"/>
  <c r="AQ197" i="1"/>
  <c r="AP197" i="1"/>
  <c r="AO197" i="1"/>
  <c r="AQ196" i="1"/>
  <c r="AP196" i="1"/>
  <c r="AO196" i="1"/>
  <c r="AQ195" i="1"/>
  <c r="AP195" i="1"/>
  <c r="AO195" i="1"/>
  <c r="AQ194" i="1"/>
  <c r="AP194" i="1"/>
  <c r="AO194" i="1"/>
  <c r="AQ193" i="1"/>
  <c r="AP193" i="1"/>
  <c r="AO193" i="1"/>
  <c r="AQ192" i="1"/>
  <c r="AP192" i="1"/>
  <c r="AO192" i="1"/>
  <c r="AQ191" i="1"/>
  <c r="AP191" i="1"/>
  <c r="AO191" i="1"/>
  <c r="AQ190" i="1"/>
  <c r="AP190" i="1"/>
  <c r="AO190" i="1"/>
  <c r="AQ189" i="1"/>
  <c r="AP189" i="1"/>
  <c r="AS189" i="1" s="1"/>
  <c r="AO189" i="1"/>
  <c r="AQ188" i="1"/>
  <c r="AP188" i="1"/>
  <c r="AO188" i="1"/>
  <c r="AQ187" i="1"/>
  <c r="AP187" i="1"/>
  <c r="AO187" i="1"/>
  <c r="AQ186" i="1"/>
  <c r="AP186" i="1"/>
  <c r="AO186" i="1"/>
  <c r="AQ185" i="1"/>
  <c r="AP185" i="1"/>
  <c r="AO185" i="1"/>
  <c r="AQ184" i="1"/>
  <c r="AP184" i="1"/>
  <c r="AO184" i="1"/>
  <c r="AQ183" i="1"/>
  <c r="AP183" i="1"/>
  <c r="AS183" i="1" s="1"/>
  <c r="AO183" i="1"/>
  <c r="AR183" i="1" s="1"/>
  <c r="AQ182" i="1"/>
  <c r="AP182" i="1"/>
  <c r="AO182" i="1"/>
  <c r="AQ181" i="1"/>
  <c r="AP181" i="1"/>
  <c r="AO181" i="1"/>
  <c r="AQ180" i="1"/>
  <c r="AP180" i="1"/>
  <c r="AO180" i="1"/>
  <c r="AQ179" i="1"/>
  <c r="AP179" i="1"/>
  <c r="AO179" i="1"/>
  <c r="AQ178" i="1"/>
  <c r="AP178" i="1"/>
  <c r="AO178" i="1"/>
  <c r="AQ177" i="1"/>
  <c r="AP177" i="1"/>
  <c r="AO177" i="1"/>
  <c r="AQ176" i="1"/>
  <c r="AP176" i="1"/>
  <c r="AO176" i="1"/>
  <c r="AQ175" i="1"/>
  <c r="AP175" i="1"/>
  <c r="AO175" i="1"/>
  <c r="AQ174" i="1"/>
  <c r="AP174" i="1"/>
  <c r="AO174" i="1"/>
  <c r="AQ173" i="1"/>
  <c r="AP173" i="1"/>
  <c r="AO173" i="1"/>
  <c r="AQ172" i="1"/>
  <c r="AP172" i="1"/>
  <c r="AO172" i="1"/>
  <c r="AQ171" i="1"/>
  <c r="AP171" i="1"/>
  <c r="AS171" i="1" s="1"/>
  <c r="AO171" i="1"/>
  <c r="AQ170" i="1"/>
  <c r="AP170" i="1"/>
  <c r="AO170" i="1"/>
  <c r="AQ169" i="1"/>
  <c r="AP169" i="1"/>
  <c r="AO169" i="1"/>
  <c r="AQ168" i="1"/>
  <c r="AP168" i="1"/>
  <c r="AO168" i="1"/>
  <c r="AQ167" i="1"/>
  <c r="AP167" i="1"/>
  <c r="AO167" i="1"/>
  <c r="AQ166" i="1"/>
  <c r="AP166" i="1"/>
  <c r="AO166" i="1"/>
  <c r="AQ165" i="1"/>
  <c r="AP165" i="1"/>
  <c r="AS165" i="1" s="1"/>
  <c r="AO165" i="1"/>
  <c r="AQ164" i="1"/>
  <c r="AP164" i="1"/>
  <c r="AO164" i="1"/>
  <c r="AQ163" i="1"/>
  <c r="AP163" i="1"/>
  <c r="AO163" i="1"/>
  <c r="AQ162" i="1"/>
  <c r="AP162" i="1"/>
  <c r="AO162" i="1"/>
  <c r="AQ161" i="1"/>
  <c r="AP161" i="1"/>
  <c r="AO161" i="1"/>
  <c r="AQ160" i="1"/>
  <c r="AP160" i="1"/>
  <c r="AO160" i="1"/>
  <c r="AQ159" i="1"/>
  <c r="AP159" i="1"/>
  <c r="AS159" i="1" s="1"/>
  <c r="AO159" i="1"/>
  <c r="AQ158" i="1"/>
  <c r="AP158" i="1"/>
  <c r="AO158" i="1"/>
  <c r="AQ157" i="1"/>
  <c r="AP157" i="1"/>
  <c r="AO157" i="1"/>
  <c r="AQ156" i="1"/>
  <c r="AT156" i="1" s="1"/>
  <c r="AP156" i="1"/>
  <c r="AO156" i="1"/>
  <c r="AQ155" i="1"/>
  <c r="AP155" i="1"/>
  <c r="AS155" i="1" s="1"/>
  <c r="AO155" i="1"/>
  <c r="AR155" i="1" s="1"/>
  <c r="AQ152" i="1"/>
  <c r="AP152" i="1"/>
  <c r="AO152" i="1"/>
  <c r="AQ151" i="1"/>
  <c r="AP151" i="1"/>
  <c r="AO151" i="1"/>
  <c r="AQ150" i="1"/>
  <c r="AP150" i="1"/>
  <c r="AO150" i="1"/>
  <c r="AQ149" i="1"/>
  <c r="AP149" i="1"/>
  <c r="AO149" i="1"/>
  <c r="AQ148" i="1"/>
  <c r="AP148" i="1"/>
  <c r="AO148" i="1"/>
  <c r="AQ147" i="1"/>
  <c r="AP147" i="1"/>
  <c r="AO147" i="1"/>
  <c r="AQ146" i="1"/>
  <c r="AP146" i="1"/>
  <c r="AO146" i="1"/>
  <c r="AQ145" i="1"/>
  <c r="AP145" i="1"/>
  <c r="AO145" i="1"/>
  <c r="AQ144" i="1"/>
  <c r="AP144" i="1"/>
  <c r="AO144" i="1"/>
  <c r="AR144" i="1" s="1"/>
  <c r="AQ143" i="1"/>
  <c r="AP143" i="1"/>
  <c r="AO143" i="1"/>
  <c r="AQ142" i="1"/>
  <c r="AP142" i="1"/>
  <c r="AO142" i="1"/>
  <c r="AQ141" i="1"/>
  <c r="AP141" i="1"/>
  <c r="AO141" i="1"/>
  <c r="AQ140" i="1"/>
  <c r="AP140" i="1"/>
  <c r="AO140" i="1"/>
  <c r="AQ139" i="1"/>
  <c r="AP139" i="1"/>
  <c r="AO139" i="1"/>
  <c r="AQ138" i="1"/>
  <c r="AP138" i="1"/>
  <c r="AO138" i="1"/>
  <c r="AQ137" i="1"/>
  <c r="AP137" i="1"/>
  <c r="AO137" i="1"/>
  <c r="AQ136" i="1"/>
  <c r="AP136" i="1"/>
  <c r="AO136" i="1"/>
  <c r="AQ135" i="1"/>
  <c r="AP135" i="1"/>
  <c r="AO135" i="1"/>
  <c r="AQ134" i="1"/>
  <c r="AP134" i="1"/>
  <c r="AO134" i="1"/>
  <c r="AQ133" i="1"/>
  <c r="AP133" i="1"/>
  <c r="AO133" i="1"/>
  <c r="AQ132" i="1"/>
  <c r="AP132" i="1"/>
  <c r="AO132" i="1"/>
  <c r="AQ131" i="1"/>
  <c r="AP131" i="1"/>
  <c r="AO131" i="1"/>
  <c r="AQ130" i="1"/>
  <c r="AP130" i="1"/>
  <c r="AO130" i="1"/>
  <c r="AQ129" i="1"/>
  <c r="AP129" i="1"/>
  <c r="AO129" i="1"/>
  <c r="AQ128" i="1"/>
  <c r="AP128" i="1"/>
  <c r="AO128" i="1"/>
  <c r="AQ127" i="1"/>
  <c r="AP127" i="1"/>
  <c r="AO127" i="1"/>
  <c r="AQ126" i="1"/>
  <c r="AP126" i="1"/>
  <c r="AO126" i="1"/>
  <c r="AQ125" i="1"/>
  <c r="AP125" i="1"/>
  <c r="AO125" i="1"/>
  <c r="AQ124" i="1"/>
  <c r="AP124" i="1"/>
  <c r="AO124" i="1"/>
  <c r="AQ123" i="1"/>
  <c r="AP123" i="1"/>
  <c r="AO123" i="1"/>
  <c r="AQ122" i="1"/>
  <c r="AP122" i="1"/>
  <c r="AO122" i="1"/>
  <c r="AQ121" i="1"/>
  <c r="AP121" i="1"/>
  <c r="AO121" i="1"/>
  <c r="AQ120" i="1"/>
  <c r="AP120" i="1"/>
  <c r="AO120" i="1"/>
  <c r="AR120" i="1" s="1"/>
  <c r="AQ119" i="1"/>
  <c r="AP119" i="1"/>
  <c r="AO119" i="1"/>
  <c r="AQ118" i="1"/>
  <c r="AP118" i="1"/>
  <c r="AO118" i="1"/>
  <c r="AQ117" i="1"/>
  <c r="AP117" i="1"/>
  <c r="AO117" i="1"/>
  <c r="AQ116" i="1"/>
  <c r="AP116" i="1"/>
  <c r="AO116" i="1"/>
  <c r="AQ115" i="1"/>
  <c r="AP115" i="1"/>
  <c r="AO115" i="1"/>
  <c r="AQ114" i="1"/>
  <c r="AP114" i="1"/>
  <c r="AO114" i="1"/>
  <c r="AQ113" i="1"/>
  <c r="AP113" i="1"/>
  <c r="AO113" i="1"/>
  <c r="AQ112" i="1"/>
  <c r="AP112" i="1"/>
  <c r="AO112" i="1"/>
  <c r="AQ111" i="1"/>
  <c r="AP111" i="1"/>
  <c r="AO111" i="1"/>
  <c r="AQ110" i="1"/>
  <c r="AP110" i="1"/>
  <c r="AO110" i="1"/>
  <c r="AQ109" i="1"/>
  <c r="AP109" i="1"/>
  <c r="AO109" i="1"/>
  <c r="AR109" i="1" s="1"/>
  <c r="AQ108" i="1"/>
  <c r="AT108" i="1" s="1"/>
  <c r="AP108" i="1"/>
  <c r="AS108" i="1" s="1"/>
  <c r="AO108" i="1"/>
  <c r="AR108" i="1" s="1"/>
  <c r="AQ107" i="1"/>
  <c r="AP107" i="1"/>
  <c r="AO107" i="1"/>
  <c r="AR107" i="1" s="1"/>
  <c r="AQ104" i="1"/>
  <c r="AP104" i="1"/>
  <c r="AO104" i="1"/>
  <c r="AQ103" i="1"/>
  <c r="AP103" i="1"/>
  <c r="AO103" i="1"/>
  <c r="AQ102" i="1"/>
  <c r="AP102" i="1"/>
  <c r="AO102" i="1"/>
  <c r="AQ101" i="1"/>
  <c r="AP101" i="1"/>
  <c r="AO101" i="1"/>
  <c r="AQ100" i="1"/>
  <c r="AP100" i="1"/>
  <c r="AO100" i="1"/>
  <c r="AQ99" i="1"/>
  <c r="AP99" i="1"/>
  <c r="AO99" i="1"/>
  <c r="AQ98" i="1"/>
  <c r="AP98" i="1"/>
  <c r="AO98" i="1"/>
  <c r="AQ97" i="1"/>
  <c r="AP97" i="1"/>
  <c r="AO97" i="1"/>
  <c r="AQ96" i="1"/>
  <c r="AP96" i="1"/>
  <c r="AO96" i="1"/>
  <c r="AQ95" i="1"/>
  <c r="AP95" i="1"/>
  <c r="AO95" i="1"/>
  <c r="AQ94" i="1"/>
  <c r="AP94" i="1"/>
  <c r="AO94" i="1"/>
  <c r="AQ93" i="1"/>
  <c r="AP93" i="1"/>
  <c r="AO93" i="1"/>
  <c r="AQ92" i="1"/>
  <c r="AP92" i="1"/>
  <c r="AO92" i="1"/>
  <c r="AQ91" i="1"/>
  <c r="AP91" i="1"/>
  <c r="AO91" i="1"/>
  <c r="AQ90" i="1"/>
  <c r="AP90" i="1"/>
  <c r="AO90" i="1"/>
  <c r="AQ89" i="1"/>
  <c r="AP89" i="1"/>
  <c r="AO89" i="1"/>
  <c r="AQ88" i="1"/>
  <c r="AP88" i="1"/>
  <c r="AO88" i="1"/>
  <c r="AQ87" i="1"/>
  <c r="AP87" i="1"/>
  <c r="AO87" i="1"/>
  <c r="AQ86" i="1"/>
  <c r="AP86" i="1"/>
  <c r="AO86" i="1"/>
  <c r="AQ85" i="1"/>
  <c r="AP85" i="1"/>
  <c r="AO85" i="1"/>
  <c r="AQ84" i="1"/>
  <c r="AP84" i="1"/>
  <c r="AO84" i="1"/>
  <c r="AQ83" i="1"/>
  <c r="AP83" i="1"/>
  <c r="AO83" i="1"/>
  <c r="AQ82" i="1"/>
  <c r="AP82" i="1"/>
  <c r="AO82" i="1"/>
  <c r="AR82" i="1" s="1"/>
  <c r="AQ81" i="1"/>
  <c r="AP81" i="1"/>
  <c r="AO81" i="1"/>
  <c r="AQ80" i="1"/>
  <c r="AP80" i="1"/>
  <c r="AO80" i="1"/>
  <c r="AQ79" i="1"/>
  <c r="AP79" i="1"/>
  <c r="AO79" i="1"/>
  <c r="AQ78" i="1"/>
  <c r="AP78" i="1"/>
  <c r="AO78" i="1"/>
  <c r="AQ77" i="1"/>
  <c r="AP77" i="1"/>
  <c r="AO77" i="1"/>
  <c r="AQ76" i="1"/>
  <c r="AP76" i="1"/>
  <c r="AO76" i="1"/>
  <c r="AQ75" i="1"/>
  <c r="AP75" i="1"/>
  <c r="AO75" i="1"/>
  <c r="AQ74" i="1"/>
  <c r="AP74" i="1"/>
  <c r="AO74" i="1"/>
  <c r="AR74" i="1" s="1"/>
  <c r="AQ73" i="1"/>
  <c r="AP73" i="1"/>
  <c r="AO73" i="1"/>
  <c r="AQ72" i="1"/>
  <c r="AP72" i="1"/>
  <c r="AO72" i="1"/>
  <c r="AQ71" i="1"/>
  <c r="AT71" i="1" s="1"/>
  <c r="AP71" i="1"/>
  <c r="AO71" i="1"/>
  <c r="AQ70" i="1"/>
  <c r="AP70" i="1"/>
  <c r="AO70" i="1"/>
  <c r="AQ69" i="1"/>
  <c r="AP69" i="1"/>
  <c r="AO69" i="1"/>
  <c r="AQ68" i="1"/>
  <c r="AP68" i="1"/>
  <c r="AO68" i="1"/>
  <c r="AQ67" i="1"/>
  <c r="AP67" i="1"/>
  <c r="AO67" i="1"/>
  <c r="AR67" i="1" s="1"/>
  <c r="AQ66" i="1"/>
  <c r="AP66" i="1"/>
  <c r="AO66" i="1"/>
  <c r="AQ65" i="1"/>
  <c r="AP65" i="1"/>
  <c r="AO65" i="1"/>
  <c r="AQ64" i="1"/>
  <c r="AP64" i="1"/>
  <c r="AO64" i="1"/>
  <c r="AQ63" i="1"/>
  <c r="AP63" i="1"/>
  <c r="AO63" i="1"/>
  <c r="AQ62" i="1"/>
  <c r="AP62" i="1"/>
  <c r="AS62" i="1" s="1"/>
  <c r="AO62" i="1"/>
  <c r="AQ61" i="1"/>
  <c r="AP61" i="1"/>
  <c r="AO61" i="1"/>
  <c r="AQ60" i="1"/>
  <c r="AT60" i="1" s="1"/>
  <c r="AP60" i="1"/>
  <c r="AO60" i="1"/>
  <c r="AQ59" i="1"/>
  <c r="AT97" i="1" s="1"/>
  <c r="AP59" i="1"/>
  <c r="AO59" i="1"/>
  <c r="AR59" i="1" s="1"/>
  <c r="AO12" i="1"/>
  <c r="AP12" i="1"/>
  <c r="AS33" i="1" s="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T21" i="1" s="1"/>
  <c r="AO22" i="1"/>
  <c r="AP22" i="1"/>
  <c r="AQ22" i="1"/>
  <c r="AO23" i="1"/>
  <c r="AP23" i="1"/>
  <c r="AQ23" i="1"/>
  <c r="AO24" i="1"/>
  <c r="AR24" i="1" s="1"/>
  <c r="AP24" i="1"/>
  <c r="AQ24" i="1"/>
  <c r="AO25" i="1"/>
  <c r="AP25" i="1"/>
  <c r="AQ25" i="1"/>
  <c r="AO26" i="1"/>
  <c r="AP26" i="1"/>
  <c r="AQ26" i="1"/>
  <c r="AO27" i="1"/>
  <c r="AP27" i="1"/>
  <c r="AQ27" i="1"/>
  <c r="AO28" i="1"/>
  <c r="AP28" i="1"/>
  <c r="AQ28" i="1"/>
  <c r="AO29" i="1"/>
  <c r="AR29" i="1" s="1"/>
  <c r="AP29" i="1"/>
  <c r="AQ29" i="1"/>
  <c r="AO30" i="1"/>
  <c r="AP30" i="1"/>
  <c r="AQ30" i="1"/>
  <c r="AT30" i="1" s="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R42" i="1" s="1"/>
  <c r="AP42" i="1"/>
  <c r="AQ42" i="1"/>
  <c r="AO43" i="1"/>
  <c r="AP43" i="1"/>
  <c r="AQ43" i="1"/>
  <c r="AO44" i="1"/>
  <c r="AP44" i="1"/>
  <c r="AQ44" i="1"/>
  <c r="AO45" i="1"/>
  <c r="AP45" i="1"/>
  <c r="AQ45" i="1"/>
  <c r="AO46" i="1"/>
  <c r="AP46" i="1"/>
  <c r="AQ46" i="1"/>
  <c r="AO47" i="1"/>
  <c r="AP47" i="1"/>
  <c r="AQ47" i="1"/>
  <c r="AO48" i="1"/>
  <c r="AP48" i="1"/>
  <c r="AQ48" i="1"/>
  <c r="AT48" i="1" s="1"/>
  <c r="AO49" i="1"/>
  <c r="AP49" i="1"/>
  <c r="AQ49" i="1"/>
  <c r="AT49" i="1" s="1"/>
  <c r="AO50" i="1"/>
  <c r="AP50" i="1"/>
  <c r="AQ50" i="1"/>
  <c r="AO51" i="1"/>
  <c r="AP51" i="1"/>
  <c r="AQ51" i="1"/>
  <c r="AT51" i="1" s="1"/>
  <c r="AO52" i="1"/>
  <c r="AP52" i="1"/>
  <c r="AQ52" i="1"/>
  <c r="AO53" i="1"/>
  <c r="AP53" i="1"/>
  <c r="AQ53" i="1"/>
  <c r="AT53" i="1" s="1"/>
  <c r="AO54" i="1"/>
  <c r="AR54" i="1" s="1"/>
  <c r="AP54" i="1"/>
  <c r="AS54" i="1" s="1"/>
  <c r="AQ54" i="1"/>
  <c r="AO55" i="1"/>
  <c r="AP55" i="1"/>
  <c r="AQ55" i="1"/>
  <c r="AT55" i="1" s="1"/>
  <c r="AO56" i="1"/>
  <c r="AR56" i="1" s="1"/>
  <c r="AP56" i="1"/>
  <c r="AS56" i="1" s="1"/>
  <c r="AQ56" i="1"/>
  <c r="AQ11" i="1"/>
  <c r="AP11" i="1"/>
  <c r="AO11" i="1"/>
  <c r="AR11" i="1" s="1"/>
  <c r="AS50" i="1" l="1"/>
  <c r="AS42" i="1"/>
  <c r="AS34" i="1"/>
  <c r="AS26" i="1"/>
  <c r="AS70" i="1"/>
  <c r="AS51" i="1"/>
  <c r="AS15" i="1"/>
  <c r="AS59" i="1"/>
  <c r="AS46" i="1"/>
  <c r="AS38" i="1"/>
  <c r="AS30" i="1"/>
  <c r="AS22" i="1"/>
  <c r="AS16" i="1"/>
  <c r="AS66" i="1"/>
  <c r="AS52" i="1"/>
  <c r="AS44" i="1"/>
  <c r="AS36" i="1"/>
  <c r="AS28" i="1"/>
  <c r="AS20" i="1"/>
  <c r="AS14" i="1"/>
  <c r="AS60" i="1"/>
  <c r="AS65" i="1"/>
  <c r="AS68" i="1"/>
  <c r="AS74" i="1"/>
  <c r="AS76" i="1"/>
  <c r="AS80" i="1"/>
  <c r="AS84" i="1"/>
  <c r="AS86" i="1"/>
  <c r="AS90" i="1"/>
  <c r="AS92" i="1"/>
  <c r="AS94" i="1"/>
  <c r="AS96" i="1"/>
  <c r="AS98" i="1"/>
  <c r="AS100" i="1"/>
  <c r="AS102" i="1"/>
  <c r="AS104" i="1"/>
  <c r="AS110" i="1"/>
  <c r="AS148" i="1"/>
  <c r="AS48" i="1"/>
  <c r="AS40" i="1"/>
  <c r="AS32" i="1"/>
  <c r="AS24" i="1"/>
  <c r="AS18" i="1"/>
  <c r="AS12" i="1"/>
  <c r="AS64" i="1"/>
  <c r="AS72" i="1"/>
  <c r="AS78" i="1"/>
  <c r="AS82" i="1"/>
  <c r="AS88" i="1"/>
  <c r="AR50" i="1"/>
  <c r="AR38" i="1"/>
  <c r="AR28" i="1"/>
  <c r="AT68" i="1"/>
  <c r="AT78" i="1"/>
  <c r="AT86" i="1"/>
  <c r="AT94" i="1"/>
  <c r="AT102" i="1"/>
  <c r="AT114" i="1"/>
  <c r="AT128" i="1"/>
  <c r="AT166" i="1"/>
  <c r="AT174" i="1"/>
  <c r="AT182" i="1"/>
  <c r="AT188" i="1"/>
  <c r="AT196" i="1"/>
  <c r="AT198" i="1"/>
  <c r="AT200" i="1"/>
  <c r="AT210" i="1"/>
  <c r="AT218" i="1"/>
  <c r="AT230" i="1"/>
  <c r="AT260" i="1"/>
  <c r="AT270" i="1"/>
  <c r="AT288" i="1"/>
  <c r="AT296" i="1"/>
  <c r="AT306" i="1"/>
  <c r="AT314" i="1"/>
  <c r="AT324" i="1"/>
  <c r="AT328" i="1"/>
  <c r="AT338" i="1"/>
  <c r="AT344" i="1"/>
  <c r="AT356" i="1"/>
  <c r="AT364" i="1"/>
  <c r="AT372" i="1"/>
  <c r="AT378" i="1"/>
  <c r="AT388" i="1"/>
  <c r="AT396" i="1"/>
  <c r="AT404" i="1"/>
  <c r="AT410" i="1"/>
  <c r="AT41" i="1"/>
  <c r="AT29" i="1"/>
  <c r="AT19" i="1"/>
  <c r="AT13" i="1"/>
  <c r="AR65" i="1"/>
  <c r="AR75" i="1"/>
  <c r="AR89" i="1"/>
  <c r="AR115" i="1"/>
  <c r="AR121" i="1"/>
  <c r="AR127" i="1"/>
  <c r="AR137" i="1"/>
  <c r="AR141" i="1"/>
  <c r="AR145" i="1"/>
  <c r="AR147" i="1"/>
  <c r="AR149" i="1"/>
  <c r="AR151" i="1"/>
  <c r="AR157" i="1"/>
  <c r="AR163" i="1"/>
  <c r="AR169" i="1"/>
  <c r="AR173" i="1"/>
  <c r="AR177" i="1"/>
  <c r="AR181" i="1"/>
  <c r="AR185" i="1"/>
  <c r="AR187" i="1"/>
  <c r="AR191" i="1"/>
  <c r="AR193" i="1"/>
  <c r="AR195" i="1"/>
  <c r="AR197" i="1"/>
  <c r="AR199" i="1"/>
  <c r="AR205" i="1"/>
  <c r="AR207" i="1"/>
  <c r="AR209" i="1"/>
  <c r="AR211" i="1"/>
  <c r="AR213" i="1"/>
  <c r="AR215" i="1"/>
  <c r="AR217" i="1"/>
  <c r="AR221" i="1"/>
  <c r="AR223" i="1"/>
  <c r="AR225" i="1"/>
  <c r="AR227" i="1"/>
  <c r="AR229" i="1"/>
  <c r="AR231" i="1"/>
  <c r="AR233" i="1"/>
  <c r="AR235" i="1"/>
  <c r="AR237" i="1"/>
  <c r="AR241" i="1"/>
  <c r="AR243" i="1"/>
  <c r="AR245" i="1"/>
  <c r="AR247" i="1"/>
  <c r="AR253" i="1"/>
  <c r="AR255" i="1"/>
  <c r="AR257" i="1"/>
  <c r="AR259" i="1"/>
  <c r="AR261" i="1"/>
  <c r="AR263" i="1"/>
  <c r="AR267" i="1"/>
  <c r="AR269" i="1"/>
  <c r="AR271" i="1"/>
  <c r="AR273" i="1"/>
  <c r="AR275" i="1"/>
  <c r="AR277" i="1"/>
  <c r="AR279" i="1"/>
  <c r="AR281" i="1"/>
  <c r="AR283" i="1"/>
  <c r="AR285" i="1"/>
  <c r="AR287" i="1"/>
  <c r="AR289" i="1"/>
  <c r="AR291" i="1"/>
  <c r="AR293" i="1"/>
  <c r="AR295" i="1"/>
  <c r="AR301" i="1"/>
  <c r="AR303" i="1"/>
  <c r="AR305" i="1"/>
  <c r="AR307" i="1"/>
  <c r="AR309" i="1"/>
  <c r="AR311" i="1"/>
  <c r="AR313" i="1"/>
  <c r="AR315" i="1"/>
  <c r="AR317" i="1"/>
  <c r="AR319" i="1"/>
  <c r="AR321" i="1"/>
  <c r="AR323" i="1"/>
  <c r="AR325" i="1"/>
  <c r="AR327" i="1"/>
  <c r="AR329" i="1"/>
  <c r="AR331" i="1"/>
  <c r="AR333" i="1"/>
  <c r="AR335" i="1"/>
  <c r="AR337" i="1"/>
  <c r="AR339" i="1"/>
  <c r="AR341" i="1"/>
  <c r="AR343" i="1"/>
  <c r="AR349" i="1"/>
  <c r="AR351" i="1"/>
  <c r="AR353" i="1"/>
  <c r="AR355" i="1"/>
  <c r="AR357" i="1"/>
  <c r="AR359" i="1"/>
  <c r="AR361" i="1"/>
  <c r="AR363" i="1"/>
  <c r="AR365" i="1"/>
  <c r="AR367" i="1"/>
  <c r="AR369" i="1"/>
  <c r="AR371" i="1"/>
  <c r="AR373" i="1"/>
  <c r="AR375" i="1"/>
  <c r="AR377" i="1"/>
  <c r="AR379" i="1"/>
  <c r="AR381" i="1"/>
  <c r="AR383" i="1"/>
  <c r="AR385" i="1"/>
  <c r="AR387" i="1"/>
  <c r="AR389" i="1"/>
  <c r="AR391" i="1"/>
  <c r="AR397" i="1"/>
  <c r="AR399" i="1"/>
  <c r="AR401" i="1"/>
  <c r="AR403" i="1"/>
  <c r="AR405" i="1"/>
  <c r="AR407" i="1"/>
  <c r="AR409" i="1"/>
  <c r="AR411" i="1"/>
  <c r="AR413" i="1"/>
  <c r="AT135" i="1"/>
  <c r="AT245" i="1"/>
  <c r="AT433" i="1"/>
  <c r="AR52" i="1"/>
  <c r="AR44" i="1"/>
  <c r="AR34" i="1"/>
  <c r="AR26" i="1"/>
  <c r="AR18" i="1"/>
  <c r="AR12" i="1"/>
  <c r="AT66" i="1"/>
  <c r="AT74" i="1"/>
  <c r="AT88" i="1"/>
  <c r="AT116" i="1"/>
  <c r="AT122" i="1"/>
  <c r="AT132" i="1"/>
  <c r="AT138" i="1"/>
  <c r="AT144" i="1"/>
  <c r="AT152" i="1"/>
  <c r="AT164" i="1"/>
  <c r="AT172" i="1"/>
  <c r="AT180" i="1"/>
  <c r="AT190" i="1"/>
  <c r="AT216" i="1"/>
  <c r="AT224" i="1"/>
  <c r="AT232" i="1"/>
  <c r="AT238" i="1"/>
  <c r="AT244" i="1"/>
  <c r="AT256" i="1"/>
  <c r="AT264" i="1"/>
  <c r="AT274" i="1"/>
  <c r="AT282" i="1"/>
  <c r="AT290" i="1"/>
  <c r="AT300" i="1"/>
  <c r="AT313" i="1"/>
  <c r="AT308" i="1"/>
  <c r="AT316" i="1"/>
  <c r="AT322" i="1"/>
  <c r="AT326" i="1"/>
  <c r="AT334" i="1"/>
  <c r="AT336" i="1"/>
  <c r="AT340" i="1"/>
  <c r="AT342" i="1"/>
  <c r="AT348" i="1"/>
  <c r="AT387" i="1"/>
  <c r="AT354" i="1"/>
  <c r="AT360" i="1"/>
  <c r="AT368" i="1"/>
  <c r="AT374" i="1"/>
  <c r="AT380" i="1"/>
  <c r="AT384" i="1"/>
  <c r="AT392" i="1"/>
  <c r="AT408" i="1"/>
  <c r="AT47" i="1"/>
  <c r="AT37" i="1"/>
  <c r="AT31" i="1"/>
  <c r="AT23" i="1"/>
  <c r="AT17" i="1"/>
  <c r="AR63" i="1"/>
  <c r="AR71" i="1"/>
  <c r="AR77" i="1"/>
  <c r="AR83" i="1"/>
  <c r="AR87" i="1"/>
  <c r="AR93" i="1"/>
  <c r="AR97" i="1"/>
  <c r="AR99" i="1"/>
  <c r="AR101" i="1"/>
  <c r="AR111" i="1"/>
  <c r="AR113" i="1"/>
  <c r="AR119" i="1"/>
  <c r="AR123" i="1"/>
  <c r="AR125" i="1"/>
  <c r="AR131" i="1"/>
  <c r="AR135" i="1"/>
  <c r="AR139" i="1"/>
  <c r="AR143" i="1"/>
  <c r="AR159" i="1"/>
  <c r="AR161" i="1"/>
  <c r="AR167" i="1"/>
  <c r="AR171" i="1"/>
  <c r="AR175" i="1"/>
  <c r="AR179" i="1"/>
  <c r="AR189" i="1"/>
  <c r="AS11" i="1"/>
  <c r="AS55" i="1"/>
  <c r="AS53" i="1"/>
  <c r="AS49" i="1"/>
  <c r="AS47" i="1"/>
  <c r="AS45" i="1"/>
  <c r="AS43" i="1"/>
  <c r="AS41" i="1"/>
  <c r="AS39" i="1"/>
  <c r="AS37" i="1"/>
  <c r="AS35" i="1"/>
  <c r="AS31" i="1"/>
  <c r="AS29" i="1"/>
  <c r="AS27" i="1"/>
  <c r="AS25" i="1"/>
  <c r="AS23" i="1"/>
  <c r="AS21" i="1"/>
  <c r="AS19" i="1"/>
  <c r="AS17" i="1"/>
  <c r="AS13" i="1"/>
  <c r="AS61" i="1"/>
  <c r="AS63" i="1"/>
  <c r="AS67" i="1"/>
  <c r="AS69" i="1"/>
  <c r="AS71" i="1"/>
  <c r="AS73" i="1"/>
  <c r="AS75" i="1"/>
  <c r="AS77" i="1"/>
  <c r="AS79" i="1"/>
  <c r="AS81" i="1"/>
  <c r="AS83" i="1"/>
  <c r="AS85" i="1"/>
  <c r="AS87" i="1"/>
  <c r="AS89" i="1"/>
  <c r="AS91" i="1"/>
  <c r="AS93" i="1"/>
  <c r="AS95" i="1"/>
  <c r="AS97" i="1"/>
  <c r="AS99" i="1"/>
  <c r="AS101" i="1"/>
  <c r="AS103" i="1"/>
  <c r="AS107" i="1"/>
  <c r="AS109" i="1"/>
  <c r="AS111" i="1"/>
  <c r="AS113" i="1"/>
  <c r="AS115" i="1"/>
  <c r="AS117" i="1"/>
  <c r="AS119" i="1"/>
  <c r="AS121" i="1"/>
  <c r="AS123" i="1"/>
  <c r="AS125" i="1"/>
  <c r="AS127" i="1"/>
  <c r="AS129" i="1"/>
  <c r="AS131" i="1"/>
  <c r="AS133" i="1"/>
  <c r="AS135" i="1"/>
  <c r="AS137" i="1"/>
  <c r="AS139" i="1"/>
  <c r="AS141" i="1"/>
  <c r="AS143" i="1"/>
  <c r="AS145" i="1"/>
  <c r="AS147" i="1"/>
  <c r="AS149" i="1"/>
  <c r="AS151" i="1"/>
  <c r="AR48" i="1"/>
  <c r="AR40" i="1"/>
  <c r="AR32" i="1"/>
  <c r="AR22" i="1"/>
  <c r="AR16" i="1"/>
  <c r="AT62" i="1"/>
  <c r="AT70" i="1"/>
  <c r="AT76" i="1"/>
  <c r="AT82" i="1"/>
  <c r="AT90" i="1"/>
  <c r="AT96" i="1"/>
  <c r="AT100" i="1"/>
  <c r="AT110" i="1"/>
  <c r="AT118" i="1"/>
  <c r="AT126" i="1"/>
  <c r="AT134" i="1"/>
  <c r="AT140" i="1"/>
  <c r="AT146" i="1"/>
  <c r="AT150" i="1"/>
  <c r="AT162" i="1"/>
  <c r="AT170" i="1"/>
  <c r="AT178" i="1"/>
  <c r="AT186" i="1"/>
  <c r="AT194" i="1"/>
  <c r="AT214" i="1"/>
  <c r="AT222" i="1"/>
  <c r="AT228" i="1"/>
  <c r="AT236" i="1"/>
  <c r="AT242" i="1"/>
  <c r="AT248" i="1"/>
  <c r="AT254" i="1"/>
  <c r="AT262" i="1"/>
  <c r="AT268" i="1"/>
  <c r="AT276" i="1"/>
  <c r="AT280" i="1"/>
  <c r="AT286" i="1"/>
  <c r="AT294" i="1"/>
  <c r="AT302" i="1"/>
  <c r="AT310" i="1"/>
  <c r="AT320" i="1"/>
  <c r="AT332" i="1"/>
  <c r="AT366" i="1"/>
  <c r="AT43" i="1"/>
  <c r="AT33" i="1"/>
  <c r="AT25" i="1"/>
  <c r="AT15" i="1"/>
  <c r="AR69" i="1"/>
  <c r="AR81" i="1"/>
  <c r="AR117" i="1"/>
  <c r="AR133" i="1"/>
  <c r="AR53" i="1"/>
  <c r="AR49" i="1"/>
  <c r="AR41" i="1"/>
  <c r="AR37" i="1"/>
  <c r="AR33" i="1"/>
  <c r="AR27" i="1"/>
  <c r="AR23" i="1"/>
  <c r="AR19" i="1"/>
  <c r="AR13" i="1"/>
  <c r="AT63" i="1"/>
  <c r="AT69" i="1"/>
  <c r="AT73" i="1"/>
  <c r="AT75" i="1"/>
  <c r="AT77" i="1"/>
  <c r="AT79" i="1"/>
  <c r="AT83" i="1"/>
  <c r="AT87" i="1"/>
  <c r="AT89" i="1"/>
  <c r="AT91" i="1"/>
  <c r="AT93" i="1"/>
  <c r="AT95" i="1"/>
  <c r="AT101" i="1"/>
  <c r="AT107" i="1"/>
  <c r="AT115" i="1"/>
  <c r="AT119" i="1"/>
  <c r="AT127" i="1"/>
  <c r="AT131" i="1"/>
  <c r="AT139" i="1"/>
  <c r="AT143" i="1"/>
  <c r="AT229" i="1"/>
  <c r="AT237" i="1"/>
  <c r="AT255" i="1"/>
  <c r="AT263" i="1"/>
  <c r="AT287" i="1"/>
  <c r="AT309" i="1"/>
  <c r="AT333" i="1"/>
  <c r="AT363" i="1"/>
  <c r="AT383" i="1"/>
  <c r="AT409" i="1"/>
  <c r="AT437" i="1"/>
  <c r="AT111" i="1"/>
  <c r="AT147" i="1"/>
  <c r="AT283" i="1"/>
  <c r="AR46" i="1"/>
  <c r="AR36" i="1"/>
  <c r="AR30" i="1"/>
  <c r="AR20" i="1"/>
  <c r="AR14" i="1"/>
  <c r="AT64" i="1"/>
  <c r="AT72" i="1"/>
  <c r="AT80" i="1"/>
  <c r="AT84" i="1"/>
  <c r="AT92" i="1"/>
  <c r="AT98" i="1"/>
  <c r="AT104" i="1"/>
  <c r="AT112" i="1"/>
  <c r="AT120" i="1"/>
  <c r="AT124" i="1"/>
  <c r="AT130" i="1"/>
  <c r="AT136" i="1"/>
  <c r="AT142" i="1"/>
  <c r="AT148" i="1"/>
  <c r="AT158" i="1"/>
  <c r="AT160" i="1"/>
  <c r="AT168" i="1"/>
  <c r="AT176" i="1"/>
  <c r="AT184" i="1"/>
  <c r="AT192" i="1"/>
  <c r="AT212" i="1"/>
  <c r="AT220" i="1"/>
  <c r="AT226" i="1"/>
  <c r="AT234" i="1"/>
  <c r="AT240" i="1"/>
  <c r="AT246" i="1"/>
  <c r="AT258" i="1"/>
  <c r="AT266" i="1"/>
  <c r="AT272" i="1"/>
  <c r="AT278" i="1"/>
  <c r="AT284" i="1"/>
  <c r="AT292" i="1"/>
  <c r="AT304" i="1"/>
  <c r="AT312" i="1"/>
  <c r="AT318" i="1"/>
  <c r="AT330" i="1"/>
  <c r="AT358" i="1"/>
  <c r="AT362" i="1"/>
  <c r="AT370" i="1"/>
  <c r="AT376" i="1"/>
  <c r="AT382" i="1"/>
  <c r="AT386" i="1"/>
  <c r="AT390" i="1"/>
  <c r="AT398" i="1"/>
  <c r="AT402" i="1"/>
  <c r="AT406" i="1"/>
  <c r="AT413" i="1"/>
  <c r="AS7" i="1"/>
  <c r="AS6" i="1"/>
  <c r="AT45" i="1"/>
  <c r="AT35" i="1"/>
  <c r="AT27" i="1"/>
  <c r="AR73" i="1"/>
  <c r="AR79" i="1"/>
  <c r="AR85" i="1"/>
  <c r="AR91" i="1"/>
  <c r="AR95" i="1"/>
  <c r="AR103" i="1"/>
  <c r="AR129" i="1"/>
  <c r="AT11" i="1"/>
  <c r="AR55" i="1"/>
  <c r="AR51" i="1"/>
  <c r="AR45" i="1"/>
  <c r="AR43" i="1"/>
  <c r="AR39" i="1"/>
  <c r="AR35" i="1"/>
  <c r="AR31" i="1"/>
  <c r="AR25" i="1"/>
  <c r="AR21" i="1"/>
  <c r="AR17" i="1"/>
  <c r="AR15" i="1"/>
  <c r="AT59" i="1"/>
  <c r="AT61" i="1"/>
  <c r="AT65" i="1"/>
  <c r="AT67" i="1"/>
  <c r="AT81" i="1"/>
  <c r="AT56" i="1"/>
  <c r="AT54" i="1"/>
  <c r="AT52" i="1"/>
  <c r="AT50" i="1"/>
  <c r="AT46" i="1"/>
  <c r="AT44" i="1"/>
  <c r="AT42" i="1"/>
  <c r="AT40" i="1"/>
  <c r="AT38" i="1"/>
  <c r="AT36" i="1"/>
  <c r="AT34" i="1"/>
  <c r="AT32" i="1"/>
  <c r="AT28" i="1"/>
  <c r="AT26" i="1"/>
  <c r="AT24" i="1"/>
  <c r="AT22" i="1"/>
  <c r="AT20" i="1"/>
  <c r="AT18" i="1"/>
  <c r="AT16" i="1"/>
  <c r="AT14" i="1"/>
  <c r="AR60" i="1"/>
  <c r="AR62" i="1"/>
  <c r="AR64" i="1"/>
  <c r="AR66" i="1"/>
  <c r="AR68" i="1"/>
  <c r="AR70" i="1"/>
  <c r="AR72" i="1"/>
  <c r="AR76" i="1"/>
  <c r="AR78" i="1"/>
  <c r="AR80" i="1"/>
  <c r="AR84" i="1"/>
  <c r="AR86" i="1"/>
  <c r="AR88" i="1"/>
  <c r="AR90" i="1"/>
  <c r="AR92" i="1"/>
  <c r="AR96" i="1"/>
  <c r="AR98" i="1"/>
  <c r="AR100" i="1"/>
  <c r="AR102" i="1"/>
  <c r="AR104" i="1"/>
  <c r="AR110" i="1"/>
  <c r="AR112" i="1"/>
  <c r="AR114" i="1"/>
  <c r="AR116" i="1"/>
  <c r="AR118" i="1"/>
  <c r="AR122" i="1"/>
  <c r="AR124" i="1"/>
  <c r="AR126" i="1"/>
  <c r="AR128" i="1"/>
  <c r="AR130" i="1"/>
  <c r="AR134" i="1"/>
  <c r="AR136" i="1"/>
  <c r="AR138" i="1"/>
  <c r="AR140" i="1"/>
  <c r="AR142" i="1"/>
  <c r="AR146" i="1"/>
  <c r="AR148" i="1"/>
  <c r="AR150" i="1"/>
  <c r="AR152" i="1"/>
  <c r="AR156" i="1"/>
  <c r="AR158" i="1"/>
  <c r="AR160" i="1"/>
  <c r="AR162" i="1"/>
  <c r="AR164" i="1"/>
  <c r="AR166" i="1"/>
  <c r="AR168" i="1"/>
  <c r="AR170" i="1"/>
  <c r="AR172" i="1"/>
  <c r="AR174" i="1"/>
  <c r="AR176" i="1"/>
  <c r="AR178" i="1"/>
  <c r="AR180" i="1"/>
  <c r="AR182" i="1"/>
  <c r="AR184" i="1"/>
  <c r="AR186" i="1"/>
  <c r="AR188" i="1"/>
  <c r="AR190" i="1"/>
  <c r="AR192" i="1"/>
  <c r="AR194" i="1"/>
  <c r="AR196" i="1"/>
  <c r="AR198" i="1"/>
  <c r="AR200" i="1"/>
  <c r="AR204" i="1"/>
  <c r="AR206" i="1"/>
  <c r="AR208" i="1"/>
  <c r="AR210" i="1"/>
  <c r="AR212" i="1"/>
  <c r="AR214" i="1"/>
  <c r="AR216" i="1"/>
  <c r="AR218" i="1"/>
  <c r="AR220" i="1"/>
  <c r="AR222" i="1"/>
  <c r="AR224" i="1"/>
  <c r="AR226" i="1"/>
  <c r="AR228" i="1"/>
  <c r="AR230" i="1"/>
  <c r="AR232" i="1"/>
  <c r="AR234" i="1"/>
  <c r="AR236" i="1"/>
  <c r="AR238" i="1"/>
  <c r="AR240" i="1"/>
  <c r="AR242" i="1"/>
  <c r="AR244" i="1"/>
  <c r="AR246" i="1"/>
  <c r="AR248" i="1"/>
  <c r="AR252" i="1"/>
  <c r="AR254" i="1"/>
  <c r="AR256" i="1"/>
  <c r="AR258" i="1"/>
  <c r="AR260" i="1"/>
  <c r="AT159" i="1"/>
  <c r="AT337" i="1"/>
  <c r="AS157" i="1"/>
  <c r="AS161" i="1"/>
  <c r="AS163" i="1"/>
  <c r="AS167" i="1"/>
  <c r="AS169" i="1"/>
  <c r="AS173" i="1"/>
  <c r="AS175" i="1"/>
  <c r="AS179" i="1"/>
  <c r="AS181" i="1"/>
  <c r="AS185" i="1"/>
  <c r="AS187" i="1"/>
  <c r="AS191" i="1"/>
  <c r="AS193" i="1"/>
  <c r="AS197" i="1"/>
  <c r="AS199" i="1"/>
  <c r="AS205" i="1"/>
  <c r="AS207" i="1"/>
  <c r="AS211" i="1"/>
  <c r="AS213" i="1"/>
  <c r="AS217" i="1"/>
  <c r="AS219" i="1"/>
  <c r="AS221" i="1"/>
  <c r="AS223" i="1"/>
  <c r="AS225" i="1"/>
  <c r="AS227" i="1"/>
  <c r="AS229" i="1"/>
  <c r="AS231" i="1"/>
  <c r="AS233" i="1"/>
  <c r="AS235" i="1"/>
  <c r="AS237" i="1"/>
  <c r="AS239" i="1"/>
  <c r="AS241" i="1"/>
  <c r="AS243" i="1"/>
  <c r="AS245" i="1"/>
  <c r="AS247" i="1"/>
  <c r="AS253" i="1"/>
  <c r="AS255" i="1"/>
  <c r="AS257" i="1"/>
  <c r="AS259" i="1"/>
  <c r="AS261" i="1"/>
  <c r="AS263" i="1"/>
  <c r="AS265" i="1"/>
  <c r="AS267" i="1"/>
  <c r="AS269" i="1"/>
  <c r="AS271" i="1"/>
  <c r="AS273" i="1"/>
  <c r="AS275" i="1"/>
  <c r="AS277" i="1"/>
  <c r="AS279" i="1"/>
  <c r="AS281" i="1"/>
  <c r="AS283" i="1"/>
  <c r="AS285" i="1"/>
  <c r="AS287" i="1"/>
  <c r="AS289" i="1"/>
  <c r="AS291" i="1"/>
  <c r="AS293" i="1"/>
  <c r="AS295" i="1"/>
  <c r="AS301" i="1"/>
  <c r="AS303" i="1"/>
  <c r="AS305" i="1"/>
  <c r="AS307" i="1"/>
  <c r="AS309" i="1"/>
  <c r="AS311" i="1"/>
  <c r="AS313" i="1"/>
  <c r="AS315" i="1"/>
  <c r="AS317" i="1"/>
  <c r="AS319" i="1"/>
  <c r="AS321" i="1"/>
  <c r="AS323" i="1"/>
  <c r="AS325" i="1"/>
  <c r="AS327" i="1"/>
  <c r="AS329" i="1"/>
  <c r="AS331" i="1"/>
  <c r="AS333" i="1"/>
  <c r="AS335" i="1"/>
  <c r="AS337" i="1"/>
  <c r="AS339" i="1"/>
  <c r="AS341" i="1"/>
  <c r="AS343" i="1"/>
  <c r="AS349" i="1"/>
  <c r="AS351" i="1"/>
  <c r="AS353" i="1"/>
  <c r="AS355" i="1"/>
  <c r="AS357" i="1"/>
  <c r="AS359" i="1"/>
  <c r="AS361" i="1"/>
  <c r="AS363" i="1"/>
  <c r="AS365" i="1"/>
  <c r="AS367" i="1"/>
  <c r="AS369" i="1"/>
  <c r="AS371" i="1"/>
  <c r="AS373" i="1"/>
  <c r="AS375" i="1"/>
  <c r="AS377" i="1"/>
  <c r="AS379" i="1"/>
  <c r="AS381" i="1"/>
  <c r="AS383" i="1"/>
  <c r="AS385" i="1"/>
  <c r="AS387" i="1"/>
  <c r="AS389" i="1"/>
  <c r="AS391" i="1"/>
  <c r="AS397" i="1"/>
  <c r="AS399" i="1"/>
  <c r="AS401" i="1"/>
  <c r="AS403" i="1"/>
  <c r="AS405" i="1"/>
  <c r="AS407" i="1"/>
  <c r="AS409" i="1"/>
  <c r="AS411" i="1"/>
  <c r="AS413" i="1"/>
  <c r="AS415" i="1"/>
  <c r="AT99" i="1"/>
  <c r="AT103" i="1"/>
  <c r="AT109" i="1"/>
  <c r="AT113" i="1"/>
  <c r="AT117" i="1"/>
  <c r="AT121" i="1"/>
  <c r="AT125" i="1"/>
  <c r="AT129" i="1"/>
  <c r="AT133" i="1"/>
  <c r="AT137" i="1"/>
  <c r="AT141" i="1"/>
  <c r="AT145" i="1"/>
  <c r="AT149" i="1"/>
  <c r="AT151" i="1"/>
  <c r="AT155" i="1"/>
  <c r="AT157" i="1"/>
  <c r="AT161" i="1"/>
  <c r="AT163" i="1"/>
  <c r="AT165" i="1"/>
  <c r="AT167" i="1"/>
  <c r="AT169" i="1"/>
  <c r="AT171" i="1"/>
  <c r="AT173" i="1"/>
  <c r="AT175" i="1"/>
  <c r="AT177" i="1"/>
  <c r="AT179" i="1"/>
  <c r="AT181" i="1"/>
  <c r="AT183" i="1"/>
  <c r="AT185" i="1"/>
  <c r="AT187" i="1"/>
  <c r="AT189" i="1"/>
  <c r="AT191" i="1"/>
  <c r="AT193" i="1"/>
  <c r="AT195" i="1"/>
  <c r="AT197" i="1"/>
  <c r="AT199" i="1"/>
  <c r="AT203" i="1"/>
  <c r="AT205" i="1"/>
  <c r="AT207" i="1"/>
  <c r="AT209" i="1"/>
  <c r="AT211" i="1"/>
  <c r="AT213" i="1"/>
  <c r="AT215" i="1"/>
  <c r="AT217" i="1"/>
  <c r="AT219" i="1"/>
  <c r="AT223" i="1"/>
  <c r="AT225" i="1"/>
  <c r="AT227" i="1"/>
  <c r="AT231" i="1"/>
  <c r="AT233" i="1"/>
  <c r="AT235" i="1"/>
  <c r="AT239" i="1"/>
  <c r="AT241" i="1"/>
  <c r="AT243" i="1"/>
  <c r="AT247" i="1"/>
  <c r="AT251" i="1"/>
  <c r="AT253" i="1"/>
  <c r="AT257" i="1"/>
  <c r="AT259" i="1"/>
  <c r="AT261" i="1"/>
  <c r="AT265" i="1"/>
  <c r="AT267" i="1"/>
  <c r="AT269" i="1"/>
  <c r="AT271" i="1"/>
  <c r="AT273" i="1"/>
  <c r="AT275" i="1"/>
  <c r="AT277" i="1"/>
  <c r="AT279" i="1"/>
  <c r="AT281" i="1"/>
  <c r="AT285" i="1"/>
  <c r="AT289" i="1"/>
  <c r="AT291" i="1"/>
  <c r="AT293" i="1"/>
  <c r="AT295" i="1"/>
  <c r="AT299" i="1"/>
  <c r="AT301" i="1"/>
  <c r="AT303" i="1"/>
  <c r="AT305" i="1"/>
  <c r="AT307" i="1"/>
  <c r="AT311" i="1"/>
  <c r="AT315" i="1"/>
  <c r="AT317" i="1"/>
  <c r="AT319" i="1"/>
  <c r="AT321" i="1"/>
  <c r="AT323" i="1"/>
  <c r="AT325" i="1"/>
  <c r="AT327" i="1"/>
  <c r="AT329" i="1"/>
  <c r="AT331" i="1"/>
  <c r="AT335" i="1"/>
  <c r="AT339" i="1"/>
  <c r="AT341" i="1"/>
  <c r="AT343" i="1"/>
  <c r="AT347" i="1"/>
  <c r="AT349" i="1"/>
  <c r="AT351" i="1"/>
  <c r="AT353" i="1"/>
  <c r="AT355" i="1"/>
  <c r="AT357" i="1"/>
  <c r="AT361" i="1"/>
  <c r="AT365" i="1"/>
  <c r="AT367" i="1"/>
  <c r="AT369" i="1"/>
  <c r="AT371" i="1"/>
  <c r="AT373" i="1"/>
  <c r="AT375" i="1"/>
  <c r="AT377" i="1"/>
  <c r="AT379" i="1"/>
  <c r="AT381" i="1"/>
  <c r="AT385" i="1"/>
  <c r="AT389" i="1"/>
  <c r="AT391" i="1"/>
  <c r="AT395" i="1"/>
  <c r="AT397" i="1"/>
  <c r="AT399" i="1"/>
  <c r="AT401" i="1"/>
  <c r="AT403" i="1"/>
  <c r="AT405" i="1"/>
  <c r="AT407" i="1"/>
  <c r="AT411" i="1"/>
  <c r="AT415" i="1"/>
  <c r="AT417" i="1"/>
  <c r="AT419" i="1"/>
  <c r="AT421" i="1"/>
  <c r="AT423" i="1"/>
  <c r="AT425" i="1"/>
  <c r="AT427" i="1"/>
  <c r="AT429" i="1"/>
  <c r="AT431" i="1"/>
  <c r="AT435" i="1"/>
  <c r="AT439" i="1"/>
  <c r="AR262" i="1"/>
  <c r="AR264" i="1"/>
  <c r="AR266" i="1"/>
  <c r="AR268" i="1"/>
  <c r="AR270" i="1"/>
  <c r="AR272" i="1"/>
  <c r="AR274" i="1"/>
  <c r="AR276" i="1"/>
  <c r="AR278" i="1"/>
  <c r="AR280" i="1"/>
  <c r="AR282" i="1"/>
  <c r="AR284" i="1"/>
  <c r="AR286" i="1"/>
  <c r="AR288" i="1"/>
  <c r="AR290" i="1"/>
  <c r="AR292" i="1"/>
  <c r="AR294" i="1"/>
  <c r="AR296" i="1"/>
  <c r="AR300" i="1"/>
  <c r="AR302" i="1"/>
  <c r="AR304" i="1"/>
  <c r="AR306" i="1"/>
  <c r="AR308" i="1"/>
  <c r="AR310" i="1"/>
  <c r="AR312" i="1"/>
  <c r="AR314" i="1"/>
  <c r="AR316" i="1"/>
  <c r="AR318" i="1"/>
  <c r="AR320" i="1"/>
  <c r="AR322" i="1"/>
  <c r="AR324" i="1"/>
  <c r="AR326" i="1"/>
  <c r="AR328" i="1"/>
  <c r="AR330" i="1"/>
  <c r="AR332" i="1"/>
  <c r="AR334" i="1"/>
  <c r="AR336" i="1"/>
  <c r="AR338" i="1"/>
  <c r="AR340" i="1"/>
  <c r="AR342" i="1"/>
  <c r="AR344" i="1"/>
  <c r="AR348" i="1"/>
  <c r="AR350" i="1"/>
  <c r="AR352" i="1"/>
  <c r="AR354" i="1"/>
  <c r="AR356" i="1"/>
  <c r="AR358" i="1"/>
  <c r="AR360" i="1"/>
  <c r="AR362" i="1"/>
  <c r="AR364" i="1"/>
  <c r="AR366" i="1"/>
  <c r="AR368" i="1"/>
  <c r="AR370" i="1"/>
  <c r="AR372" i="1"/>
  <c r="AR374" i="1"/>
  <c r="AR376" i="1"/>
  <c r="AR378" i="1"/>
  <c r="AR380" i="1"/>
  <c r="AR382" i="1"/>
  <c r="AR384" i="1"/>
  <c r="AR386" i="1"/>
  <c r="AR388" i="1"/>
  <c r="AR390" i="1"/>
  <c r="AR392" i="1"/>
  <c r="AR396" i="1"/>
  <c r="AR398" i="1"/>
  <c r="AR400" i="1"/>
  <c r="AR402" i="1"/>
  <c r="AR404" i="1"/>
  <c r="AR406" i="1"/>
  <c r="AR408" i="1"/>
  <c r="AR410" i="1"/>
  <c r="AR412" i="1"/>
  <c r="AR414" i="1"/>
  <c r="AR416" i="1"/>
  <c r="AR418" i="1"/>
  <c r="AR420" i="1"/>
  <c r="AR422" i="1"/>
  <c r="AR424" i="1"/>
  <c r="AR426" i="1"/>
  <c r="AR428" i="1"/>
  <c r="AR430" i="1"/>
  <c r="AR432" i="1"/>
  <c r="AR434" i="1"/>
  <c r="AR436" i="1"/>
  <c r="AR438" i="1"/>
  <c r="AR440" i="1"/>
  <c r="AS112" i="1"/>
  <c r="AS114" i="1"/>
  <c r="AS116" i="1"/>
  <c r="AS118" i="1"/>
  <c r="AS120" i="1"/>
  <c r="AS122" i="1"/>
  <c r="AS124" i="1"/>
  <c r="AS126" i="1"/>
  <c r="AS128" i="1"/>
  <c r="AS130" i="1"/>
  <c r="AS132" i="1"/>
  <c r="AS134" i="1"/>
  <c r="AS136" i="1"/>
  <c r="AS138" i="1"/>
  <c r="AS140" i="1"/>
  <c r="AS142" i="1"/>
  <c r="AS144" i="1"/>
  <c r="AS146" i="1"/>
  <c r="AS150" i="1"/>
  <c r="AS152" i="1"/>
  <c r="AS156" i="1"/>
  <c r="AS158" i="1"/>
  <c r="AS160" i="1"/>
  <c r="AS162" i="1"/>
  <c r="AS164" i="1"/>
  <c r="AS166" i="1"/>
  <c r="AS168" i="1"/>
  <c r="AS170" i="1"/>
  <c r="AS172" i="1"/>
  <c r="AS174" i="1"/>
  <c r="AS176" i="1"/>
  <c r="AS178" i="1"/>
  <c r="AS180" i="1"/>
  <c r="AS182" i="1"/>
  <c r="AS184" i="1"/>
  <c r="AS186" i="1"/>
  <c r="AS188" i="1"/>
  <c r="AS190" i="1"/>
  <c r="AS192" i="1"/>
  <c r="AS194" i="1"/>
  <c r="AS196" i="1"/>
  <c r="AS198" i="1"/>
  <c r="AS200" i="1"/>
  <c r="AS204" i="1"/>
  <c r="AS206" i="1"/>
  <c r="AS208" i="1"/>
  <c r="AS210" i="1"/>
  <c r="AS212" i="1"/>
  <c r="AS214" i="1"/>
  <c r="AS216" i="1"/>
  <c r="AS218" i="1"/>
  <c r="AS220" i="1"/>
  <c r="AS222" i="1"/>
  <c r="AS224" i="1"/>
  <c r="AS226" i="1"/>
  <c r="AS228" i="1"/>
  <c r="AS230" i="1"/>
  <c r="AS232" i="1"/>
  <c r="AS234" i="1"/>
  <c r="AS236" i="1"/>
  <c r="AS238" i="1"/>
  <c r="AS240" i="1"/>
  <c r="AS242" i="1"/>
  <c r="AS244" i="1"/>
  <c r="AS246" i="1"/>
  <c r="AS248" i="1"/>
  <c r="AS252" i="1"/>
  <c r="AS254" i="1"/>
  <c r="AS256" i="1"/>
  <c r="AS258" i="1"/>
  <c r="AS260" i="1"/>
  <c r="AS262" i="1"/>
  <c r="AS264" i="1"/>
  <c r="AS266" i="1"/>
  <c r="AS268" i="1"/>
  <c r="AS270" i="1"/>
  <c r="AS272" i="1"/>
  <c r="AS274" i="1"/>
  <c r="AS276" i="1"/>
  <c r="AS278" i="1"/>
  <c r="AS280" i="1"/>
  <c r="AS282" i="1"/>
  <c r="AS284" i="1"/>
  <c r="AS286" i="1"/>
  <c r="AS288" i="1"/>
  <c r="AS290" i="1"/>
  <c r="AS292" i="1"/>
  <c r="AS294" i="1"/>
  <c r="AS296" i="1"/>
  <c r="AS300" i="1"/>
  <c r="AS302" i="1"/>
  <c r="AS304" i="1"/>
  <c r="AS306" i="1"/>
  <c r="AS308" i="1"/>
  <c r="AS310" i="1"/>
  <c r="AS312" i="1"/>
  <c r="AS314" i="1"/>
  <c r="AS316" i="1"/>
  <c r="AS318" i="1"/>
  <c r="AS320" i="1"/>
  <c r="AS322" i="1"/>
  <c r="AS324" i="1"/>
  <c r="AS326" i="1"/>
  <c r="AS328" i="1"/>
  <c r="AS330" i="1"/>
  <c r="AS332" i="1"/>
  <c r="AS334" i="1"/>
  <c r="AS336" i="1"/>
  <c r="AS338" i="1"/>
  <c r="AS340" i="1"/>
  <c r="AS342" i="1"/>
  <c r="AS344" i="1"/>
  <c r="AS348" i="1"/>
  <c r="AS350" i="1"/>
  <c r="AS352" i="1"/>
  <c r="AS354" i="1"/>
  <c r="AS356" i="1"/>
  <c r="AS358" i="1"/>
  <c r="AS360" i="1"/>
  <c r="AS362" i="1"/>
  <c r="AS364" i="1"/>
  <c r="AS366" i="1"/>
  <c r="AS368" i="1"/>
  <c r="AS370" i="1"/>
  <c r="AS372" i="1"/>
  <c r="AS374" i="1"/>
  <c r="AS376" i="1"/>
  <c r="AS378" i="1"/>
  <c r="AS380" i="1"/>
  <c r="AS382" i="1"/>
  <c r="AS384" i="1"/>
  <c r="AS386" i="1"/>
  <c r="AS388" i="1"/>
  <c r="AS390" i="1"/>
  <c r="AS392" i="1"/>
  <c r="AS396" i="1"/>
  <c r="AS398" i="1"/>
  <c r="AS400" i="1"/>
  <c r="AS402" i="1"/>
  <c r="AS404" i="1"/>
  <c r="AS406" i="1"/>
  <c r="AS408" i="1"/>
  <c r="AS410" i="1"/>
  <c r="AS414" i="1"/>
  <c r="AS426" i="1"/>
  <c r="AS438" i="1"/>
  <c r="AS412" i="1"/>
  <c r="AS416" i="1"/>
  <c r="AS418" i="1"/>
  <c r="AS420" i="1"/>
  <c r="AS422" i="1"/>
  <c r="AS424" i="1"/>
  <c r="AS428" i="1"/>
  <c r="AS430" i="1"/>
  <c r="AS432" i="1"/>
  <c r="AS434" i="1"/>
  <c r="AS436" i="1"/>
  <c r="AS440" i="1"/>
  <c r="AT412" i="1"/>
  <c r="AT414" i="1"/>
  <c r="AT416" i="1"/>
  <c r="AT418" i="1"/>
  <c r="AT420" i="1"/>
  <c r="AT422" i="1"/>
  <c r="AT424" i="1"/>
  <c r="AT426" i="1"/>
  <c r="AT428" i="1"/>
  <c r="AT430" i="1"/>
  <c r="AT432" i="1"/>
  <c r="AT434" i="1"/>
  <c r="AT436" i="1"/>
  <c r="AT438" i="1"/>
  <c r="AT440" i="1"/>
  <c r="AR415" i="1"/>
  <c r="AR417" i="1"/>
  <c r="AR419" i="1"/>
  <c r="AR421" i="1"/>
  <c r="AR423" i="1"/>
  <c r="AR425" i="1"/>
  <c r="AR427" i="1"/>
  <c r="AR429" i="1"/>
  <c r="AR431" i="1"/>
  <c r="AR433" i="1"/>
  <c r="AR435" i="1"/>
  <c r="AR437" i="1"/>
  <c r="AR439" i="1"/>
  <c r="AS417" i="1"/>
  <c r="AS419" i="1"/>
  <c r="AS421" i="1"/>
  <c r="AS423" i="1"/>
  <c r="AS425" i="1"/>
  <c r="AS427" i="1"/>
  <c r="AS429" i="1"/>
  <c r="AS431" i="1"/>
  <c r="AS433" i="1"/>
  <c r="AS435" i="1"/>
  <c r="AS437" i="1"/>
  <c r="AS439" i="1"/>
</calcChain>
</file>

<file path=xl/comments1.xml><?xml version="1.0" encoding="utf-8"?>
<comments xmlns="http://schemas.openxmlformats.org/spreadsheetml/2006/main">
  <authors>
    <author>STF</author>
  </authors>
  <commentList>
    <comment ref="B25" authorId="0">
      <text>
        <r>
          <rPr>
            <b/>
            <sz val="9"/>
            <color indexed="81"/>
            <rFont val="Tahoma"/>
            <family val="2"/>
            <charset val="238"/>
          </rPr>
          <t>STF:</t>
        </r>
        <r>
          <rPr>
            <sz val="9"/>
            <color indexed="81"/>
            <rFont val="Tahoma"/>
            <family val="2"/>
            <charset val="238"/>
          </rPr>
          <t xml:space="preserve">
Tuto uz zvol doplnenie podla tvojho uvazenia, podla mna by sa minimalne takato dezagregacia na programy zisla. Uroven pismeniek by tie mohla byt zaujimava napr pri §51A alebo §50...</t>
        </r>
      </text>
    </comment>
  </commentList>
</comments>
</file>

<file path=xl/sharedStrings.xml><?xml version="1.0" encoding="utf-8"?>
<sst xmlns="http://schemas.openxmlformats.org/spreadsheetml/2006/main" count="9337" uniqueCount="388">
  <si>
    <t>Indikátory pre SAV</t>
  </si>
  <si>
    <t>Jednotka:</t>
  </si>
  <si>
    <t>%</t>
  </si>
  <si>
    <t>Periodicita:</t>
  </si>
  <si>
    <t>Mesačne (ročný priemer mesačných hodôt)</t>
  </si>
  <si>
    <t>Obdobie:</t>
  </si>
  <si>
    <t>Kĺzavo s obdobím pozorovania 1 mesiac</t>
  </si>
  <si>
    <r>
      <rPr>
        <sz val="10"/>
        <color theme="1"/>
        <rFont val="Andale WT"/>
        <family val="2"/>
      </rPr>
      <t xml:space="preserve">Spracované dňa: </t>
    </r>
    <r>
      <rPr>
        <sz val="10"/>
        <color theme="1"/>
        <rFont val="Andale WT"/>
        <family val="2"/>
      </rPr>
      <t>4.2.2019</t>
    </r>
    <r>
      <rPr>
        <sz val="10"/>
        <color theme="1"/>
        <rFont val="Andale WT"/>
        <family val="2"/>
      </rPr>
      <t xml:space="preserve">  z údajov prepočítaných ku dňu: </t>
    </r>
    <r>
      <rPr>
        <sz val="10"/>
        <color theme="1"/>
        <rFont val="Andale WT"/>
        <family val="2"/>
      </rPr>
      <t>28.1.2019</t>
    </r>
  </si>
  <si>
    <t>1 - Prechod od nezamestnanosti do zamestnania podľa skupiny, ako podiel na počte evidovaných nezamestnaných osôb, pre skupinu s</t>
  </si>
  <si>
    <r>
      <rPr>
        <b/>
        <sz val="10"/>
        <color rgb="FF555555"/>
        <rFont val="Andale WT"/>
        <family val="2"/>
      </rPr>
      <t>Skupina</t>
    </r>
    <r>
      <rPr>
        <b/>
        <sz val="10"/>
        <color rgb="FF555555"/>
        <rFont val="Andale WT"/>
        <family val="2"/>
      </rPr>
      <t xml:space="preserve">: </t>
    </r>
    <r>
      <rPr>
        <b/>
        <sz val="10"/>
        <color rgb="FF555555"/>
        <rFont val="Andale WT"/>
        <family val="2"/>
      </rPr>
      <t>1 - spolu</t>
    </r>
  </si>
  <si>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</si>
  <si>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</si>
  <si>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</si>
  <si>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</si>
  <si>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</si>
  <si>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</si>
  <si>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</si>
  <si>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</si>
  <si>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</si>
  <si>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</si>
  <si>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</si>
  <si>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</si>
  <si>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</si>
  <si>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</si>
  <si>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</si>
  <si>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</si>
  <si>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</si>
  <si>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</si>
  <si>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</si>
  <si>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</si>
  <si>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</si>
  <si>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</si>
  <si>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</si>
  <si>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</si>
  <si>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</si>
  <si>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</si>
  <si>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</si>
  <si>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</si>
  <si>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</si>
  <si>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</si>
  <si>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</si>
  <si>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</si>
  <si>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</si>
  <si>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</si>
  <si>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2018/12</t>
  </si>
  <si>
    <t>1</t>
  </si>
  <si>
    <t>Bratislava</t>
  </si>
  <si>
    <t>2</t>
  </si>
  <si>
    <t>Malacky</t>
  </si>
  <si>
    <t>3</t>
  </si>
  <si>
    <t>Pezinok</t>
  </si>
  <si>
    <t>4</t>
  </si>
  <si>
    <t>Dunajská Streda</t>
  </si>
  <si>
    <t>5</t>
  </si>
  <si>
    <t>Galanta</t>
  </si>
  <si>
    <t>6</t>
  </si>
  <si>
    <t>Piešťany</t>
  </si>
  <si>
    <t>7</t>
  </si>
  <si>
    <t>Senica</t>
  </si>
  <si>
    <t>8</t>
  </si>
  <si>
    <t>Trnava</t>
  </si>
  <si>
    <t>9</t>
  </si>
  <si>
    <t>Partizánske</t>
  </si>
  <si>
    <t>10</t>
  </si>
  <si>
    <t>Nové Mesto nad Váhom</t>
  </si>
  <si>
    <t>11</t>
  </si>
  <si>
    <t>Považská Bystrica</t>
  </si>
  <si>
    <t>12</t>
  </si>
  <si>
    <t>Prievidza</t>
  </si>
  <si>
    <t>13</t>
  </si>
  <si>
    <t>Trenčín</t>
  </si>
  <si>
    <t>14</t>
  </si>
  <si>
    <t>Komárno</t>
  </si>
  <si>
    <t>15</t>
  </si>
  <si>
    <t>Levice</t>
  </si>
  <si>
    <t>16</t>
  </si>
  <si>
    <t>Nitra</t>
  </si>
  <si>
    <t>17</t>
  </si>
  <si>
    <t>Nové Zámky</t>
  </si>
  <si>
    <t>18</t>
  </si>
  <si>
    <t>Topoľčany</t>
  </si>
  <si>
    <t>19</t>
  </si>
  <si>
    <t>Čadca</t>
  </si>
  <si>
    <t>20</t>
  </si>
  <si>
    <t>Dolný Kubín</t>
  </si>
  <si>
    <t>21</t>
  </si>
  <si>
    <t>Námestovo</t>
  </si>
  <si>
    <t>22</t>
  </si>
  <si>
    <t>Liptovský Mikuláš</t>
  </si>
  <si>
    <t>23</t>
  </si>
  <si>
    <t>Martin</t>
  </si>
  <si>
    <t>24</t>
  </si>
  <si>
    <t>Ružomberok</t>
  </si>
  <si>
    <t>25</t>
  </si>
  <si>
    <t>Žilina</t>
  </si>
  <si>
    <t>26</t>
  </si>
  <si>
    <t>Banská Bystrica</t>
  </si>
  <si>
    <t>27</t>
  </si>
  <si>
    <t>Banská Štiavnica</t>
  </si>
  <si>
    <t>28</t>
  </si>
  <si>
    <t>Brezno</t>
  </si>
  <si>
    <t>29</t>
  </si>
  <si>
    <t>Lučenec</t>
  </si>
  <si>
    <t>30</t>
  </si>
  <si>
    <t>Revúca</t>
  </si>
  <si>
    <t>31</t>
  </si>
  <si>
    <t>Rimavská Sobota</t>
  </si>
  <si>
    <t>32</t>
  </si>
  <si>
    <t>Veľký Krtíš</t>
  </si>
  <si>
    <t>33</t>
  </si>
  <si>
    <t>Zvolen</t>
  </si>
  <si>
    <t>34</t>
  </si>
  <si>
    <t>Bardejov</t>
  </si>
  <si>
    <t>35</t>
  </si>
  <si>
    <t>Humenné</t>
  </si>
  <si>
    <t>36</t>
  </si>
  <si>
    <t>Poprad</t>
  </si>
  <si>
    <t>37</t>
  </si>
  <si>
    <t>Prešov</t>
  </si>
  <si>
    <t>38</t>
  </si>
  <si>
    <t>Stará Ľubovňa</t>
  </si>
  <si>
    <t>39</t>
  </si>
  <si>
    <t>Stropkov</t>
  </si>
  <si>
    <t>40</t>
  </si>
  <si>
    <t>Vranov nad Topľou</t>
  </si>
  <si>
    <t>41</t>
  </si>
  <si>
    <t>Košice</t>
  </si>
  <si>
    <t>42</t>
  </si>
  <si>
    <t>Michalovce</t>
  </si>
  <si>
    <t>43</t>
  </si>
  <si>
    <t>Rožňava</t>
  </si>
  <si>
    <t>44</t>
  </si>
  <si>
    <t>Spišská Nová Ves</t>
  </si>
  <si>
    <t>45</t>
  </si>
  <si>
    <t>Trebišov</t>
  </si>
  <si>
    <t>46</t>
  </si>
  <si>
    <t>Kežmarok</t>
  </si>
  <si>
    <r>
      <rPr>
        <b/>
        <sz val="10"/>
        <color rgb="FF555555"/>
        <rFont val="Andale WT"/>
        <family val="2"/>
      </rPr>
      <t>Skupina</t>
    </r>
    <r>
      <rPr>
        <b/>
        <sz val="10"/>
        <color rgb="FF555555"/>
        <rFont val="Andale WT"/>
        <family val="2"/>
      </rPr>
      <t xml:space="preserve">: </t>
    </r>
    <r>
      <rPr>
        <b/>
        <sz val="10"/>
        <color rgb="FF555555"/>
        <rFont val="Andale WT"/>
        <family val="2"/>
      </rPr>
      <t>2 - do 29 rokov</t>
    </r>
  </si>
  <si>
    <r>
      <rPr>
        <b/>
        <sz val="10"/>
        <color rgb="FF555555"/>
        <rFont val="Andale WT"/>
        <family val="2"/>
      </rPr>
      <t>Skupina</t>
    </r>
    <r>
      <rPr>
        <b/>
        <sz val="10"/>
        <color rgb="FF555555"/>
        <rFont val="Andale WT"/>
        <family val="2"/>
      </rPr>
      <t xml:space="preserve">: </t>
    </r>
    <r>
      <rPr>
        <b/>
        <sz val="10"/>
        <color rgb="FF555555"/>
        <rFont val="Andale WT"/>
        <family val="2"/>
      </rPr>
      <t>3 - 30-49 rokov</t>
    </r>
  </si>
  <si>
    <r>
      <rPr>
        <b/>
        <sz val="10"/>
        <color rgb="FF555555"/>
        <rFont val="Andale WT"/>
        <family val="2"/>
      </rPr>
      <t>Skupina</t>
    </r>
    <r>
      <rPr>
        <b/>
        <sz val="10"/>
        <color rgb="FF555555"/>
        <rFont val="Andale WT"/>
        <family val="2"/>
      </rPr>
      <t xml:space="preserve">: </t>
    </r>
    <r>
      <rPr>
        <b/>
        <sz val="10"/>
        <color rgb="FF555555"/>
        <rFont val="Andale WT"/>
        <family val="2"/>
      </rPr>
      <t>4 - starší ako 50 rokov</t>
    </r>
  </si>
  <si>
    <r>
      <rPr>
        <b/>
        <sz val="10"/>
        <color rgb="FF555555"/>
        <rFont val="Andale WT"/>
        <family val="2"/>
      </rPr>
      <t>Skupina</t>
    </r>
    <r>
      <rPr>
        <b/>
        <sz val="10"/>
        <color rgb="FF555555"/>
        <rFont val="Andale WT"/>
        <family val="2"/>
      </rPr>
      <t xml:space="preserve">: </t>
    </r>
    <r>
      <rPr>
        <b/>
        <sz val="10"/>
        <color rgb="FF555555"/>
        <rFont val="Andale WT"/>
        <family val="2"/>
      </rPr>
      <t>5 - muži</t>
    </r>
  </si>
  <si>
    <r>
      <rPr>
        <b/>
        <sz val="10"/>
        <color rgb="FF555555"/>
        <rFont val="Andale WT"/>
        <family val="2"/>
      </rPr>
      <t>Skupina</t>
    </r>
    <r>
      <rPr>
        <b/>
        <sz val="10"/>
        <color rgb="FF555555"/>
        <rFont val="Andale WT"/>
        <family val="2"/>
      </rPr>
      <t xml:space="preserve">: </t>
    </r>
    <r>
      <rPr>
        <b/>
        <sz val="10"/>
        <color rgb="FF555555"/>
        <rFont val="Andale WT"/>
        <family val="2"/>
      </rPr>
      <t>6 - ženy</t>
    </r>
  </si>
  <si>
    <r>
      <rPr>
        <b/>
        <sz val="10"/>
        <color rgb="FF555555"/>
        <rFont val="Andale WT"/>
        <family val="2"/>
      </rPr>
      <t>Skupina</t>
    </r>
    <r>
      <rPr>
        <b/>
        <sz val="10"/>
        <color rgb="FF555555"/>
        <rFont val="Andale WT"/>
        <family val="2"/>
      </rPr>
      <t xml:space="preserve">: </t>
    </r>
    <r>
      <rPr>
        <b/>
        <sz val="10"/>
        <color rgb="FF555555"/>
        <rFont val="Andale WT"/>
        <family val="2"/>
      </rPr>
      <t>7 - základné vzdelanie, alebo bez vzdelania</t>
    </r>
  </si>
  <si>
    <r>
      <rPr>
        <b/>
        <sz val="10"/>
        <color rgb="FF555555"/>
        <rFont val="Andale WT"/>
        <family val="2"/>
      </rPr>
      <t>Skupina</t>
    </r>
    <r>
      <rPr>
        <b/>
        <sz val="10"/>
        <color rgb="FF555555"/>
        <rFont val="Andale WT"/>
        <family val="2"/>
      </rPr>
      <t xml:space="preserve">: </t>
    </r>
    <r>
      <rPr>
        <b/>
        <sz val="10"/>
        <color rgb="FF555555"/>
        <rFont val="Andale WT"/>
        <family val="2"/>
      </rPr>
      <t>8 - stredoškolské vzdelanie</t>
    </r>
  </si>
  <si>
    <r>
      <rPr>
        <b/>
        <sz val="10"/>
        <color rgb="FF555555"/>
        <rFont val="Andale WT"/>
        <family val="2"/>
      </rPr>
      <t>Skupina</t>
    </r>
    <r>
      <rPr>
        <b/>
        <sz val="10"/>
        <color rgb="FF555555"/>
        <rFont val="Andale WT"/>
        <family val="2"/>
      </rPr>
      <t xml:space="preserve">: </t>
    </r>
    <r>
      <rPr>
        <b/>
        <sz val="10"/>
        <color rgb="FF555555"/>
        <rFont val="Andale WT"/>
        <family val="2"/>
      </rPr>
      <t>9 - vysokoškolské vzdelanie</t>
    </r>
  </si>
  <si>
    <r>
      <rPr>
        <sz val="10"/>
        <color theme="1"/>
        <rFont val="Andale WT"/>
        <family val="2"/>
      </rPr>
      <t xml:space="preserve">Spracované dňa: </t>
    </r>
    <r>
      <rPr>
        <sz val="10"/>
        <color theme="1"/>
        <rFont val="Andale WT"/>
        <family val="2"/>
      </rPr>
      <t>4.2.2019</t>
    </r>
    <r>
      <rPr>
        <sz val="10"/>
        <color theme="1"/>
        <rFont val="Andale WT"/>
        <family val="2"/>
      </rPr>
      <t xml:space="preserve">  z údajov prepočítaných ku dňu: </t>
    </r>
    <r>
      <rPr>
        <sz val="10"/>
        <color theme="1"/>
        <rFont val="Andale WT"/>
        <family val="2"/>
      </rPr>
      <t>28.1.2019</t>
    </r>
  </si>
  <si>
    <t xml:space="preserve">2 - Počet osôb vyradených z evidencie nezamestnaných VSZ, ako podiel na počte evidovaných nezamestnaných osôb. </t>
  </si>
  <si>
    <r>
      <rPr>
        <b/>
        <sz val="10"/>
        <color rgb="FF555555"/>
        <rFont val="Andale WT"/>
        <family val="2"/>
      </rPr>
      <t>Skupina</t>
    </r>
    <r>
      <rPr>
        <b/>
        <sz val="10"/>
        <color rgb="FF555555"/>
        <rFont val="Andale WT"/>
        <family val="2"/>
      </rPr>
      <t xml:space="preserve">: </t>
    </r>
    <r>
      <rPr>
        <b/>
        <sz val="10"/>
        <color rgb="FF555555"/>
        <rFont val="Andale WT"/>
        <family val="2"/>
      </rPr>
      <t>1 - spolu</t>
    </r>
  </si>
  <si>
    <r>
      <rPr>
        <sz val="10"/>
        <color theme="1"/>
        <rFont val="Andale WT"/>
        <family val="2"/>
      </rPr>
      <t xml:space="preserve">Spracované dňa: </t>
    </r>
    <r>
      <rPr>
        <sz val="10"/>
        <color theme="1"/>
        <rFont val="Andale WT"/>
        <family val="2"/>
      </rPr>
      <t>4.2.2019</t>
    </r>
    <r>
      <rPr>
        <sz val="10"/>
        <color theme="1"/>
        <rFont val="Andale WT"/>
        <family val="2"/>
      </rPr>
      <t xml:space="preserve">  z údajov prepočítaných ku dňu: </t>
    </r>
    <r>
      <rPr>
        <sz val="10"/>
        <color theme="1"/>
        <rFont val="Andale WT"/>
        <family val="2"/>
      </rPr>
      <t>28.1.2019</t>
    </r>
  </si>
  <si>
    <t xml:space="preserve">3 - Počet osôb poberajúcich dávku v hmotnej núdzi vyradených z evidencie nezamestnaných VSZ, ako podiel na počte evidovaných nezamestnaných osôb poberajúcich dávku v hmotnej núdzi. </t>
  </si>
  <si>
    <r>
      <rPr>
        <b/>
        <sz val="10"/>
        <color rgb="FF555555"/>
        <rFont val="Andale WT"/>
        <family val="2"/>
      </rPr>
      <t>Skupina</t>
    </r>
    <r>
      <rPr>
        <b/>
        <sz val="10"/>
        <color rgb="FF555555"/>
        <rFont val="Andale WT"/>
        <family val="2"/>
      </rPr>
      <t xml:space="preserve">: </t>
    </r>
    <r>
      <rPr>
        <b/>
        <sz val="10"/>
        <color rgb="FF555555"/>
        <rFont val="Andale WT"/>
        <family val="2"/>
      </rPr>
      <t>1 - spolu</t>
    </r>
  </si>
  <si>
    <t>4 - Prechod do zamestnania počas 6 mesačnej nezamestnanosti, ako podiel na všetkých prechodoch do zamestnania v rámci evidencie VSZ - podľa skupiny</t>
  </si>
  <si>
    <r>
      <rPr>
        <b/>
        <sz val="10"/>
        <color rgb="FF555555"/>
        <rFont val="Andale WT"/>
        <family val="2"/>
      </rPr>
      <t>Skupina</t>
    </r>
    <r>
      <rPr>
        <b/>
        <sz val="10"/>
        <color rgb="FF555555"/>
        <rFont val="Andale WT"/>
        <family val="2"/>
      </rPr>
      <t xml:space="preserve">: </t>
    </r>
    <r>
      <rPr>
        <b/>
        <sz val="10"/>
        <color rgb="FF555555"/>
        <rFont val="Andale WT"/>
        <family val="2"/>
      </rPr>
      <t>1 - spolu</t>
    </r>
  </si>
  <si>
    <r>
      <rPr>
        <b/>
        <sz val="10"/>
        <color rgb="FF555555"/>
        <rFont val="Andale WT"/>
        <family val="2"/>
      </rPr>
      <t>Skupina</t>
    </r>
    <r>
      <rPr>
        <b/>
        <sz val="10"/>
        <color rgb="FF555555"/>
        <rFont val="Andale WT"/>
        <family val="2"/>
      </rPr>
      <t xml:space="preserve">: </t>
    </r>
    <r>
      <rPr>
        <b/>
        <sz val="10"/>
        <color rgb="FF555555"/>
        <rFont val="Andale WT"/>
        <family val="2"/>
      </rPr>
      <t>2 - do 29 rokov</t>
    </r>
  </si>
  <si>
    <r>
      <rPr>
        <b/>
        <sz val="10"/>
        <color rgb="FF555555"/>
        <rFont val="Andale WT"/>
        <family val="2"/>
      </rPr>
      <t>Skupina</t>
    </r>
    <r>
      <rPr>
        <b/>
        <sz val="10"/>
        <color rgb="FF555555"/>
        <rFont val="Andale WT"/>
        <family val="2"/>
      </rPr>
      <t xml:space="preserve">: </t>
    </r>
    <r>
      <rPr>
        <b/>
        <sz val="10"/>
        <color rgb="FF555555"/>
        <rFont val="Andale WT"/>
        <family val="2"/>
      </rPr>
      <t>3 - 30-49 rokov</t>
    </r>
  </si>
  <si>
    <r>
      <rPr>
        <b/>
        <sz val="10"/>
        <color rgb="FF555555"/>
        <rFont val="Andale WT"/>
        <family val="2"/>
      </rPr>
      <t>Skupina</t>
    </r>
    <r>
      <rPr>
        <b/>
        <sz val="10"/>
        <color rgb="FF555555"/>
        <rFont val="Andale WT"/>
        <family val="2"/>
      </rPr>
      <t xml:space="preserve">: </t>
    </r>
    <r>
      <rPr>
        <b/>
        <sz val="10"/>
        <color rgb="FF555555"/>
        <rFont val="Andale WT"/>
        <family val="2"/>
      </rPr>
      <t>4 - starší ako 50 rokov</t>
    </r>
  </si>
  <si>
    <r>
      <rPr>
        <b/>
        <sz val="10"/>
        <color rgb="FF555555"/>
        <rFont val="Andale WT"/>
        <family val="2"/>
      </rPr>
      <t>Skupina</t>
    </r>
    <r>
      <rPr>
        <b/>
        <sz val="10"/>
        <color rgb="FF555555"/>
        <rFont val="Andale WT"/>
        <family val="2"/>
      </rPr>
      <t xml:space="preserve">: </t>
    </r>
    <r>
      <rPr>
        <b/>
        <sz val="10"/>
        <color rgb="FF555555"/>
        <rFont val="Andale WT"/>
        <family val="2"/>
      </rPr>
      <t>5 - muži</t>
    </r>
  </si>
  <si>
    <r>
      <rPr>
        <b/>
        <sz val="10"/>
        <color rgb="FF555555"/>
        <rFont val="Andale WT"/>
        <family val="2"/>
      </rPr>
      <t>Skupina</t>
    </r>
    <r>
      <rPr>
        <b/>
        <sz val="10"/>
        <color rgb="FF555555"/>
        <rFont val="Andale WT"/>
        <family val="2"/>
      </rPr>
      <t xml:space="preserve">: </t>
    </r>
    <r>
      <rPr>
        <b/>
        <sz val="10"/>
        <color rgb="FF555555"/>
        <rFont val="Andale WT"/>
        <family val="2"/>
      </rPr>
      <t>6 - ženy</t>
    </r>
  </si>
  <si>
    <r>
      <rPr>
        <b/>
        <sz val="10"/>
        <color rgb="FF555555"/>
        <rFont val="Andale WT"/>
        <family val="2"/>
      </rPr>
      <t>Skupina</t>
    </r>
    <r>
      <rPr>
        <b/>
        <sz val="10"/>
        <color rgb="FF555555"/>
        <rFont val="Andale WT"/>
        <family val="2"/>
      </rPr>
      <t xml:space="preserve">: </t>
    </r>
    <r>
      <rPr>
        <b/>
        <sz val="10"/>
        <color rgb="FF555555"/>
        <rFont val="Andale WT"/>
        <family val="2"/>
      </rPr>
      <t>7 - základné vzdelanie, alebo bez vzdelania</t>
    </r>
  </si>
  <si>
    <r>
      <rPr>
        <b/>
        <sz val="10"/>
        <color rgb="FF555555"/>
        <rFont val="Andale WT"/>
        <family val="2"/>
      </rPr>
      <t>Skupina</t>
    </r>
    <r>
      <rPr>
        <b/>
        <sz val="10"/>
        <color rgb="FF555555"/>
        <rFont val="Andale WT"/>
        <family val="2"/>
      </rPr>
      <t xml:space="preserve">: </t>
    </r>
    <r>
      <rPr>
        <b/>
        <sz val="10"/>
        <color rgb="FF555555"/>
        <rFont val="Andale WT"/>
        <family val="2"/>
      </rPr>
      <t>8 - stredoškolské vzdelanie</t>
    </r>
  </si>
  <si>
    <r>
      <rPr>
        <b/>
        <sz val="10"/>
        <color rgb="FF555555"/>
        <rFont val="Andale WT"/>
        <family val="2"/>
      </rPr>
      <t>Skupina</t>
    </r>
    <r>
      <rPr>
        <b/>
        <sz val="10"/>
        <color rgb="FF555555"/>
        <rFont val="Andale WT"/>
        <family val="2"/>
      </rPr>
      <t xml:space="preserve">: </t>
    </r>
    <r>
      <rPr>
        <b/>
        <sz val="10"/>
        <color rgb="FF555555"/>
        <rFont val="Andale WT"/>
        <family val="2"/>
      </rPr>
      <t>9 - vysokoškolské vzdelanie</t>
    </r>
  </si>
  <si>
    <r>
      <rPr>
        <sz val="10"/>
        <color theme="1"/>
        <rFont val="Andale WT"/>
        <family val="2"/>
      </rPr>
      <t xml:space="preserve">Spracované dňa: </t>
    </r>
    <r>
      <rPr>
        <sz val="10"/>
        <color theme="1"/>
        <rFont val="Andale WT"/>
        <family val="2"/>
      </rPr>
      <t>4.2.2019</t>
    </r>
    <r>
      <rPr>
        <sz val="10"/>
        <color theme="1"/>
        <rFont val="Andale WT"/>
        <family val="2"/>
      </rPr>
      <t xml:space="preserve">  z údajov prepočítaných ku dňu: </t>
    </r>
    <r>
      <rPr>
        <sz val="10"/>
        <color theme="1"/>
        <rFont val="Andale WT"/>
        <family val="2"/>
      </rPr>
      <t>28.1.2019</t>
    </r>
  </si>
  <si>
    <t>5 - Prechod do zamestnania počas 12 mesačnej nezamestnanosti, ako podiel na všetkých prechodoch do zamestnania v rámci evidencie VSZ - podľa skupiny</t>
  </si>
  <si>
    <r>
      <rPr>
        <b/>
        <sz val="10"/>
        <color rgb="FF555555"/>
        <rFont val="Andale WT"/>
        <family val="2"/>
      </rPr>
      <t>Skupina</t>
    </r>
    <r>
      <rPr>
        <b/>
        <sz val="10"/>
        <color rgb="FF555555"/>
        <rFont val="Andale WT"/>
        <family val="2"/>
      </rPr>
      <t xml:space="preserve">: </t>
    </r>
    <r>
      <rPr>
        <b/>
        <sz val="10"/>
        <color rgb="FF555555"/>
        <rFont val="Andale WT"/>
        <family val="2"/>
      </rPr>
      <t>1 - spolu</t>
    </r>
  </si>
  <si>
    <r>
      <rPr>
        <b/>
        <sz val="10"/>
        <color rgb="FF555555"/>
        <rFont val="Andale WT"/>
        <family val="2"/>
      </rPr>
      <t>Skupina</t>
    </r>
    <r>
      <rPr>
        <b/>
        <sz val="10"/>
        <color rgb="FF555555"/>
        <rFont val="Andale WT"/>
        <family val="2"/>
      </rPr>
      <t xml:space="preserve">: </t>
    </r>
    <r>
      <rPr>
        <b/>
        <sz val="10"/>
        <color rgb="FF555555"/>
        <rFont val="Andale WT"/>
        <family val="2"/>
      </rPr>
      <t>2 - do 29 rokov</t>
    </r>
  </si>
  <si>
    <r>
      <rPr>
        <b/>
        <sz val="10"/>
        <color rgb="FF555555"/>
        <rFont val="Andale WT"/>
        <family val="2"/>
      </rPr>
      <t>Skupina</t>
    </r>
    <r>
      <rPr>
        <b/>
        <sz val="10"/>
        <color rgb="FF555555"/>
        <rFont val="Andale WT"/>
        <family val="2"/>
      </rPr>
      <t xml:space="preserve">: </t>
    </r>
    <r>
      <rPr>
        <b/>
        <sz val="10"/>
        <color rgb="FF555555"/>
        <rFont val="Andale WT"/>
        <family val="2"/>
      </rPr>
      <t>3 - 30-49 rokov</t>
    </r>
  </si>
  <si>
    <r>
      <rPr>
        <b/>
        <sz val="10"/>
        <color rgb="FF555555"/>
        <rFont val="Andale WT"/>
        <family val="2"/>
      </rPr>
      <t>Skupina</t>
    </r>
    <r>
      <rPr>
        <b/>
        <sz val="10"/>
        <color rgb="FF555555"/>
        <rFont val="Andale WT"/>
        <family val="2"/>
      </rPr>
      <t xml:space="preserve">: </t>
    </r>
    <r>
      <rPr>
        <b/>
        <sz val="10"/>
        <color rgb="FF555555"/>
        <rFont val="Andale WT"/>
        <family val="2"/>
      </rPr>
      <t>4 - starší ako 50 rokov</t>
    </r>
  </si>
  <si>
    <r>
      <rPr>
        <b/>
        <sz val="10"/>
        <color rgb="FF555555"/>
        <rFont val="Andale WT"/>
        <family val="2"/>
      </rPr>
      <t>Skupina</t>
    </r>
    <r>
      <rPr>
        <b/>
        <sz val="10"/>
        <color rgb="FF555555"/>
        <rFont val="Andale WT"/>
        <family val="2"/>
      </rPr>
      <t xml:space="preserve">: </t>
    </r>
    <r>
      <rPr>
        <b/>
        <sz val="10"/>
        <color rgb="FF555555"/>
        <rFont val="Andale WT"/>
        <family val="2"/>
      </rPr>
      <t>5 - muži</t>
    </r>
  </si>
  <si>
    <r>
      <rPr>
        <b/>
        <sz val="10"/>
        <color rgb="FF555555"/>
        <rFont val="Andale WT"/>
        <family val="2"/>
      </rPr>
      <t>Skupina</t>
    </r>
    <r>
      <rPr>
        <b/>
        <sz val="10"/>
        <color rgb="FF555555"/>
        <rFont val="Andale WT"/>
        <family val="2"/>
      </rPr>
      <t xml:space="preserve">: </t>
    </r>
    <r>
      <rPr>
        <b/>
        <sz val="10"/>
        <color rgb="FF555555"/>
        <rFont val="Andale WT"/>
        <family val="2"/>
      </rPr>
      <t>6 - ženy</t>
    </r>
  </si>
  <si>
    <r>
      <rPr>
        <b/>
        <sz val="10"/>
        <color rgb="FF555555"/>
        <rFont val="Andale WT"/>
        <family val="2"/>
      </rPr>
      <t>Skupina</t>
    </r>
    <r>
      <rPr>
        <b/>
        <sz val="10"/>
        <color rgb="FF555555"/>
        <rFont val="Andale WT"/>
        <family val="2"/>
      </rPr>
      <t xml:space="preserve">: </t>
    </r>
    <r>
      <rPr>
        <b/>
        <sz val="10"/>
        <color rgb="FF555555"/>
        <rFont val="Andale WT"/>
        <family val="2"/>
      </rPr>
      <t>7 - základné vzdelanie, alebo bez vzdelania</t>
    </r>
  </si>
  <si>
    <r>
      <rPr>
        <b/>
        <sz val="10"/>
        <color rgb="FF555555"/>
        <rFont val="Andale WT"/>
        <family val="2"/>
      </rPr>
      <t>Skupina</t>
    </r>
    <r>
      <rPr>
        <b/>
        <sz val="10"/>
        <color rgb="FF555555"/>
        <rFont val="Andale WT"/>
        <family val="2"/>
      </rPr>
      <t xml:space="preserve">: </t>
    </r>
    <r>
      <rPr>
        <b/>
        <sz val="10"/>
        <color rgb="FF555555"/>
        <rFont val="Andale WT"/>
        <family val="2"/>
      </rPr>
      <t>8 - stredoškolské vzdelanie</t>
    </r>
  </si>
  <si>
    <r>
      <rPr>
        <b/>
        <sz val="10"/>
        <color rgb="FF555555"/>
        <rFont val="Andale WT"/>
        <family val="2"/>
      </rPr>
      <t>Skupina</t>
    </r>
    <r>
      <rPr>
        <b/>
        <sz val="10"/>
        <color rgb="FF555555"/>
        <rFont val="Andale WT"/>
        <family val="2"/>
      </rPr>
      <t xml:space="preserve">: </t>
    </r>
    <r>
      <rPr>
        <b/>
        <sz val="10"/>
        <color rgb="FF555555"/>
        <rFont val="Andale WT"/>
        <family val="2"/>
      </rPr>
      <t>9 - vysokoškolské vzdelanie</t>
    </r>
  </si>
  <si>
    <r>
      <rPr>
        <sz val="10"/>
        <color theme="1"/>
        <rFont val="Andale WT"/>
        <family val="2"/>
      </rPr>
      <t xml:space="preserve">Spracované dňa: </t>
    </r>
    <r>
      <rPr>
        <sz val="10"/>
        <color theme="1"/>
        <rFont val="Andale WT"/>
        <family val="2"/>
      </rPr>
      <t>4.2.2019</t>
    </r>
    <r>
      <rPr>
        <sz val="10"/>
        <color theme="1"/>
        <rFont val="Andale WT"/>
        <family val="2"/>
      </rPr>
      <t xml:space="preserve">  z údajov prepočítaných ku dňu: </t>
    </r>
    <r>
      <rPr>
        <sz val="10"/>
        <color theme="1"/>
        <rFont val="Andale WT"/>
        <family val="2"/>
      </rPr>
      <t>28.1.2019</t>
    </r>
  </si>
  <si>
    <t>6 - Podiel znevýhodnených UoZ s IAP vypracovaným do 9 mesiacov od registrácie.</t>
  </si>
  <si>
    <r>
      <rPr>
        <b/>
        <sz val="10"/>
        <color rgb="FF555555"/>
        <rFont val="Andale WT"/>
        <family val="2"/>
      </rPr>
      <t>Skupina</t>
    </r>
    <r>
      <rPr>
        <b/>
        <sz val="10"/>
        <color rgb="FF555555"/>
        <rFont val="Andale WT"/>
        <family val="2"/>
      </rPr>
      <t xml:space="preserve">: </t>
    </r>
    <r>
      <rPr>
        <b/>
        <sz val="10"/>
        <color rgb="FF555555"/>
        <rFont val="Andale WT"/>
        <family val="2"/>
      </rPr>
      <t>1 - spolu</t>
    </r>
  </si>
  <si>
    <r>
      <rPr>
        <b/>
        <sz val="10"/>
        <color rgb="FF555555"/>
        <rFont val="Andale WT"/>
        <family val="2"/>
      </rPr>
      <t>Skupina</t>
    </r>
    <r>
      <rPr>
        <b/>
        <sz val="10"/>
        <color rgb="FF555555"/>
        <rFont val="Andale WT"/>
        <family val="2"/>
      </rPr>
      <t xml:space="preserve">: </t>
    </r>
    <r>
      <rPr>
        <b/>
        <sz val="10"/>
        <color rgb="FF555555"/>
        <rFont val="Andale WT"/>
        <family val="2"/>
      </rPr>
      <t>7 - základné vzdelanie, alebo bez vzdelania</t>
    </r>
  </si>
  <si>
    <r>
      <rPr>
        <sz val="10"/>
        <color theme="1"/>
        <rFont val="Andale WT"/>
        <family val="2"/>
      </rPr>
      <t xml:space="preserve">Spracované dňa: </t>
    </r>
    <r>
      <rPr>
        <sz val="10"/>
        <color theme="1"/>
        <rFont val="Andale WT"/>
        <family val="2"/>
      </rPr>
      <t>4.2.2019</t>
    </r>
    <r>
      <rPr>
        <sz val="10"/>
        <color theme="1"/>
        <rFont val="Andale WT"/>
        <family val="2"/>
      </rPr>
      <t xml:space="preserve">  z údajov prepočítaných ku dňu: </t>
    </r>
    <r>
      <rPr>
        <sz val="10"/>
        <color theme="1"/>
        <rFont val="Andale WT"/>
        <family val="2"/>
      </rPr>
      <t>28.1.2019</t>
    </r>
  </si>
  <si>
    <t>7 - Podiel obsadených voľných pracovných miest do 1 mesiaca od dátumu zaevidovania, podľa požadovaného vzdelania</t>
  </si>
  <si>
    <r>
      <rPr>
        <b/>
        <sz val="10"/>
        <color rgb="FF555555"/>
        <rFont val="Andale WT"/>
        <family val="2"/>
      </rPr>
      <t>Skupina</t>
    </r>
    <r>
      <rPr>
        <b/>
        <sz val="10"/>
        <color rgb="FF555555"/>
        <rFont val="Andale WT"/>
        <family val="2"/>
      </rPr>
      <t xml:space="preserve">: </t>
    </r>
    <r>
      <rPr>
        <b/>
        <sz val="10"/>
        <color rgb="FF555555"/>
        <rFont val="Andale WT"/>
        <family val="2"/>
      </rPr>
      <t>7 - základné vzdelanie, alebo bez vzdelania</t>
    </r>
  </si>
  <si>
    <r>
      <rPr>
        <b/>
        <sz val="10"/>
        <color rgb="FF555555"/>
        <rFont val="Andale WT"/>
        <family val="2"/>
      </rPr>
      <t>Skupina</t>
    </r>
    <r>
      <rPr>
        <b/>
        <sz val="10"/>
        <color rgb="FF555555"/>
        <rFont val="Andale WT"/>
        <family val="2"/>
      </rPr>
      <t xml:space="preserve">: </t>
    </r>
    <r>
      <rPr>
        <b/>
        <sz val="10"/>
        <color rgb="FF555555"/>
        <rFont val="Andale WT"/>
        <family val="2"/>
      </rPr>
      <t>8 - stredoškolské vzdelanie</t>
    </r>
  </si>
  <si>
    <r>
      <rPr>
        <b/>
        <sz val="10"/>
        <color rgb="FF555555"/>
        <rFont val="Andale WT"/>
        <family val="2"/>
      </rPr>
      <t>Skupina</t>
    </r>
    <r>
      <rPr>
        <b/>
        <sz val="10"/>
        <color rgb="FF555555"/>
        <rFont val="Andale WT"/>
        <family val="2"/>
      </rPr>
      <t xml:space="preserve">: </t>
    </r>
    <r>
      <rPr>
        <b/>
        <sz val="10"/>
        <color rgb="FF555555"/>
        <rFont val="Andale WT"/>
        <family val="2"/>
      </rPr>
      <t>9 - vysokoškolské vzdelanie</t>
    </r>
  </si>
  <si>
    <r>
      <rPr>
        <sz val="10"/>
        <color theme="1"/>
        <rFont val="Andale WT"/>
        <family val="2"/>
      </rPr>
      <t xml:space="preserve">Spracované dňa: </t>
    </r>
    <r>
      <rPr>
        <sz val="10"/>
        <color theme="1"/>
        <rFont val="Andale WT"/>
        <family val="2"/>
      </rPr>
      <t>4.2.2019</t>
    </r>
    <r>
      <rPr>
        <sz val="10"/>
        <color theme="1"/>
        <rFont val="Andale WT"/>
        <family val="2"/>
      </rPr>
      <t xml:space="preserve">  z údajov prepočítaných ku dňu: </t>
    </r>
    <r>
      <rPr>
        <sz val="10"/>
        <color theme="1"/>
        <rFont val="Andale WT"/>
        <family val="2"/>
      </rPr>
      <t>28.1.2019</t>
    </r>
  </si>
  <si>
    <t>8 - Podiel obsadených voľných pracovných miest do 2 mesiacov od dátumu zaevidovania, podľa požadovaného vzdelania</t>
  </si>
  <si>
    <r>
      <rPr>
        <b/>
        <sz val="10"/>
        <color rgb="FF555555"/>
        <rFont val="Andale WT"/>
        <family val="2"/>
      </rPr>
      <t>Skupina</t>
    </r>
    <r>
      <rPr>
        <b/>
        <sz val="10"/>
        <color rgb="FF555555"/>
        <rFont val="Andale WT"/>
        <family val="2"/>
      </rPr>
      <t xml:space="preserve">: </t>
    </r>
    <r>
      <rPr>
        <b/>
        <sz val="10"/>
        <color rgb="FF555555"/>
        <rFont val="Andale WT"/>
        <family val="2"/>
      </rPr>
      <t>7 - základné vzdelanie, alebo bez vzdelania</t>
    </r>
  </si>
  <si>
    <r>
      <rPr>
        <b/>
        <sz val="10"/>
        <color rgb="FF555555"/>
        <rFont val="Andale WT"/>
        <family val="2"/>
      </rPr>
      <t>Skupina</t>
    </r>
    <r>
      <rPr>
        <b/>
        <sz val="10"/>
        <color rgb="FF555555"/>
        <rFont val="Andale WT"/>
        <family val="2"/>
      </rPr>
      <t xml:space="preserve">: </t>
    </r>
    <r>
      <rPr>
        <b/>
        <sz val="10"/>
        <color rgb="FF555555"/>
        <rFont val="Andale WT"/>
        <family val="2"/>
      </rPr>
      <t>8 - stredoškolské vzdelanie</t>
    </r>
  </si>
  <si>
    <r>
      <rPr>
        <b/>
        <sz val="10"/>
        <color rgb="FF555555"/>
        <rFont val="Andale WT"/>
        <family val="2"/>
      </rPr>
      <t>Skupina</t>
    </r>
    <r>
      <rPr>
        <b/>
        <sz val="10"/>
        <color rgb="FF555555"/>
        <rFont val="Andale WT"/>
        <family val="2"/>
      </rPr>
      <t xml:space="preserve">: </t>
    </r>
    <r>
      <rPr>
        <b/>
        <sz val="10"/>
        <color rgb="FF555555"/>
        <rFont val="Andale WT"/>
        <family val="2"/>
      </rPr>
      <t>9 - vysokoškolské vzdelanie</t>
    </r>
  </si>
  <si>
    <r>
      <rPr>
        <sz val="10"/>
        <color theme="1"/>
        <rFont val="Andale WT"/>
        <family val="2"/>
      </rPr>
      <t xml:space="preserve">Spracované dňa: </t>
    </r>
    <r>
      <rPr>
        <sz val="10"/>
        <color theme="1"/>
        <rFont val="Andale WT"/>
        <family val="2"/>
      </rPr>
      <t>4.2.2019</t>
    </r>
    <r>
      <rPr>
        <sz val="10"/>
        <color theme="1"/>
        <rFont val="Andale WT"/>
        <family val="2"/>
      </rPr>
      <t xml:space="preserve">  z údajov prepočítaných ku dňu: </t>
    </r>
    <r>
      <rPr>
        <sz val="10"/>
        <color theme="1"/>
        <rFont val="Andale WT"/>
        <family val="2"/>
      </rPr>
      <t>28.1.2019</t>
    </r>
  </si>
  <si>
    <t>9 - Podiel obsadených voľných pracovných miest do 3 mesiacov od dátumu zaevidovania, podľa požadovaného vzdelania</t>
  </si>
  <si>
    <r>
      <rPr>
        <b/>
        <sz val="10"/>
        <color rgb="FF555555"/>
        <rFont val="Andale WT"/>
        <family val="2"/>
      </rPr>
      <t>Skupina</t>
    </r>
    <r>
      <rPr>
        <b/>
        <sz val="10"/>
        <color rgb="FF555555"/>
        <rFont val="Andale WT"/>
        <family val="2"/>
      </rPr>
      <t xml:space="preserve">: </t>
    </r>
    <r>
      <rPr>
        <b/>
        <sz val="10"/>
        <color rgb="FF555555"/>
        <rFont val="Andale WT"/>
        <family val="2"/>
      </rPr>
      <t>7 - základné vzdelanie, alebo bez vzdelania</t>
    </r>
  </si>
  <si>
    <r>
      <rPr>
        <b/>
        <sz val="10"/>
        <color rgb="FF555555"/>
        <rFont val="Andale WT"/>
        <family val="2"/>
      </rPr>
      <t>Skupina</t>
    </r>
    <r>
      <rPr>
        <b/>
        <sz val="10"/>
        <color rgb="FF555555"/>
        <rFont val="Andale WT"/>
        <family val="2"/>
      </rPr>
      <t xml:space="preserve">: </t>
    </r>
    <r>
      <rPr>
        <b/>
        <sz val="10"/>
        <color rgb="FF555555"/>
        <rFont val="Andale WT"/>
        <family val="2"/>
      </rPr>
      <t>8 - stredoškolské vzdelanie</t>
    </r>
  </si>
  <si>
    <r>
      <rPr>
        <b/>
        <sz val="10"/>
        <color rgb="FF555555"/>
        <rFont val="Andale WT"/>
        <family val="2"/>
      </rPr>
      <t>Skupina</t>
    </r>
    <r>
      <rPr>
        <b/>
        <sz val="10"/>
        <color rgb="FF555555"/>
        <rFont val="Andale WT"/>
        <family val="2"/>
      </rPr>
      <t xml:space="preserve">: </t>
    </r>
    <r>
      <rPr>
        <b/>
        <sz val="10"/>
        <color rgb="FF555555"/>
        <rFont val="Andale WT"/>
        <family val="2"/>
      </rPr>
      <t>9 - vysokoškolské vzdelanie</t>
    </r>
  </si>
  <si>
    <t>Výsledok/Aktivita</t>
  </si>
  <si>
    <t>Spolu</t>
  </si>
  <si>
    <t>Vekova skupina</t>
  </si>
  <si>
    <t>Pohlavie</t>
  </si>
  <si>
    <t>Vzdelanie</t>
  </si>
  <si>
    <t>do 29 rokov</t>
  </si>
  <si>
    <t>30-49 rokov</t>
  </si>
  <si>
    <t>Starší ako 50 rokov</t>
  </si>
  <si>
    <t>Muži</t>
  </si>
  <si>
    <t>Ženy</t>
  </si>
  <si>
    <t>Základné vzdelanie, alebo bez vzdelania</t>
  </si>
  <si>
    <t>Stredoškolské vzdelanie</t>
  </si>
  <si>
    <t>Vysokoškolské vzdelanie</t>
  </si>
  <si>
    <t>1- Prechod od nezamestnanosti do zamestnania podľa skupiny, ako podiel na počte evidovaných nezamestnaných osôb</t>
  </si>
  <si>
    <t>NA</t>
  </si>
  <si>
    <t>4 - Prechod do zamestnania počas 6 mesačnej nezamestnanosti, ako podiel na všetkých prechodoch do zamestnania v rámci evidencie VSZ</t>
  </si>
  <si>
    <t>5 - Prechod do zamestnania počas 12 mesačnej nezamestnanosti, ako podiel na všetkých prechodoch do zamestnania v rámci evidencie VSZ</t>
  </si>
  <si>
    <t>Prínos k zníženiu nezamestnanosti vo všetkých vekových skupinách a zraniteľných skupinách</t>
  </si>
  <si>
    <t>Prínos k zníženiu dĺžky nezamestnanosti a zníženiu neaktivity s cieľom riešiť dlhodobú a štrukturálnu nezamestnanosť, ako aj sociálne vylúčenie</t>
  </si>
  <si>
    <t xml:space="preserve">Obsadzovanie voľných pracovných miest (aj formou dobrovoľnej pracovnej mobility): </t>
  </si>
  <si>
    <t>Plánovaný počet DN UoZ k 31.12.2018</t>
  </si>
  <si>
    <t>Počet UoZ do 29 rokov stav k 31.12.2017</t>
  </si>
  <si>
    <t>Plánovaný počet UoZ do 29 rokov k 31.12.2018</t>
  </si>
  <si>
    <t>Plánovaný počet VPM v roku 2018</t>
  </si>
  <si>
    <t>Slovensko</t>
  </si>
  <si>
    <t>Miera evidovanej nezamestnanosti (MEN)</t>
  </si>
  <si>
    <t xml:space="preserve">Ekonomicky aktívne obyvateľstvo: </t>
  </si>
  <si>
    <t>Situacia</t>
  </si>
  <si>
    <r>
      <t xml:space="preserve">Počet </t>
    </r>
    <r>
      <rPr>
        <sz val="10"/>
        <color rgb="FF000000"/>
        <rFont val="Calibri"/>
        <family val="2"/>
        <charset val="238"/>
      </rPr>
      <t xml:space="preserve">(prítok) </t>
    </r>
    <r>
      <rPr>
        <b/>
        <sz val="10"/>
        <color rgb="FF000000"/>
        <rFont val="Calibri"/>
        <family val="2"/>
        <charset val="238"/>
      </rPr>
      <t>zaradených UoZ, resp. počet</t>
    </r>
    <r>
      <rPr>
        <sz val="10"/>
        <color rgb="FF000000"/>
        <rFont val="Calibri"/>
        <family val="2"/>
        <charset val="238"/>
      </rPr>
      <t xml:space="preserve"> (prítok) </t>
    </r>
  </si>
  <si>
    <r>
      <t>podporených</t>
    </r>
    <r>
      <rPr>
        <sz val="10"/>
        <color rgb="FF000000"/>
        <rFont val="Calibri"/>
        <family val="2"/>
        <charset val="238"/>
      </rPr>
      <t xml:space="preserve"> </t>
    </r>
    <r>
      <rPr>
        <b/>
        <sz val="10"/>
        <color rgb="FF000000"/>
        <rFont val="Calibri"/>
        <family val="2"/>
        <charset val="238"/>
      </rPr>
      <t>UoZ</t>
    </r>
  </si>
  <si>
    <t xml:space="preserve">Reál </t>
  </si>
  <si>
    <t>Predpokladaný počet všetkých zaradených</t>
  </si>
  <si>
    <t>z toho</t>
  </si>
  <si>
    <t>DN UoZ</t>
  </si>
  <si>
    <t>Mladí do 29 r.</t>
  </si>
  <si>
    <t>NP HRADY, HRADY 3</t>
  </si>
  <si>
    <t>NP Praxou k zamestnaniu</t>
  </si>
  <si>
    <t>NP Absolventská prax štartuje zamestnanie</t>
  </si>
  <si>
    <t>NP Úspešne na trhu práce</t>
  </si>
  <si>
    <t>NP Chceme byť aktívni na trhu práce (50+)</t>
  </si>
  <si>
    <t>NP Umiestňovanie DN občanov na trhu práce s využitím neštátnych služieb zamestnanosti</t>
  </si>
  <si>
    <t>NP Cesta na trh práce</t>
  </si>
  <si>
    <t>NP Reštart pre DNO vrátiť sa na TP</t>
  </si>
  <si>
    <t>NP Šanca pre mladých</t>
  </si>
  <si>
    <t>BAZ (prognóza iba BSK)</t>
  </si>
  <si>
    <t>ZAZ</t>
  </si>
  <si>
    <t>Iné projekty a programy (doplňte)</t>
  </si>
  <si>
    <t>Plán 2018</t>
  </si>
  <si>
    <t>Stav 2018</t>
  </si>
  <si>
    <t>Plnenie plánu v %</t>
  </si>
  <si>
    <t>Plán na 2019</t>
  </si>
  <si>
    <t>Zvoľte Úrad:</t>
  </si>
  <si>
    <t>Prognóza vývoja trhu práce - určenie a kvantifikácia hlavných cieľov úradu pre rok 2019</t>
  </si>
  <si>
    <t>Úrad</t>
  </si>
  <si>
    <t>A. Veľmi stručne zhodnoťte vývoj na trhu práce v roku 2018 vo svojom územnom obvode:</t>
  </si>
  <si>
    <t>B. Identifikujte oblasť/oblasti zaostávania Vášho úradu za priemerom SR:</t>
  </si>
  <si>
    <t>Analýza trhu práce vo vašom územnom obvode</t>
  </si>
  <si>
    <t>Dlhodobo nezamestnaní UoZ (DN UoZ)</t>
  </si>
  <si>
    <t>Počet DN UoZ ku koncu predchádzajúceho roka</t>
  </si>
  <si>
    <t>Mladí do 29 rokov</t>
  </si>
  <si>
    <t>Počet UoZ do 29 rokov ku koncu predchádzajúceho roka</t>
  </si>
  <si>
    <t>Plánované zníženie</t>
  </si>
  <si>
    <t>Stav 2017</t>
  </si>
  <si>
    <t>Realita</t>
  </si>
  <si>
    <t>Plán a plnenie 2018</t>
  </si>
  <si>
    <t>Počet DN UoZ stav k 31.12.2018</t>
  </si>
  <si>
    <t>Oblast</t>
  </si>
  <si>
    <t>Opatrenia</t>
  </si>
  <si>
    <t>MEN</t>
  </si>
  <si>
    <t>UoZ</t>
  </si>
  <si>
    <t>UoZ_do29</t>
  </si>
  <si>
    <t>Investori v regióne a hromadné prepúšťanie</t>
  </si>
  <si>
    <t>Očakávate príchod nových investorov?</t>
  </si>
  <si>
    <t>Nie</t>
  </si>
  <si>
    <t>Zvoľte odpoveď</t>
  </si>
  <si>
    <t>Zadajte počet</t>
  </si>
  <si>
    <t>Investori</t>
  </si>
  <si>
    <t>Prepúšťanie</t>
  </si>
  <si>
    <t>7 - Podiel obsadených voľných pracovných miest do 1 mesiaca od dátumu zaevidovania</t>
  </si>
  <si>
    <t>8 - Podiel obsadených voľných pracovných miest do 2 mesiacov od dátumu zaevidovania</t>
  </si>
  <si>
    <t>9 - Podiel obsadených voľných pracovných miest do 3 mesiacov od dátumu zaevidovania</t>
  </si>
  <si>
    <t xml:space="preserve">Počet agentov pre VPM: </t>
  </si>
  <si>
    <t>Počet realizovaných VK:</t>
  </si>
  <si>
    <t>Počet UoZ do 29 rokov stav k 31.12.2018</t>
  </si>
  <si>
    <t>Priority podpory zamestnanosti v územnom obvode úradu:</t>
  </si>
  <si>
    <t>VPM</t>
  </si>
  <si>
    <t>VK</t>
  </si>
  <si>
    <t xml:space="preserve">Úrad: </t>
  </si>
  <si>
    <t>A1</t>
  </si>
  <si>
    <t>A2</t>
  </si>
  <si>
    <t>A3</t>
  </si>
  <si>
    <t>A4</t>
  </si>
  <si>
    <t>A5</t>
  </si>
  <si>
    <t>A6</t>
  </si>
  <si>
    <t>A7</t>
  </si>
  <si>
    <t>A8</t>
  </si>
  <si>
    <t>A9</t>
  </si>
  <si>
    <r>
      <rPr>
        <sz val="10"/>
        <color rgb="FFFF0000"/>
        <rFont val="Calibri"/>
        <family val="2"/>
        <charset val="238"/>
      </rPr>
      <t>↓</t>
    </r>
    <r>
      <rPr>
        <sz val="10"/>
        <color rgb="FFFF0000"/>
        <rFont val="Tahoma"/>
        <family val="2"/>
      </rPr>
      <t>Tu si môžete zmeniť rok, aby ste videli váš vývoj pre jednotlivé cieľové skupiny</t>
    </r>
  </si>
  <si>
    <t>Predpokladaný počet ohrozených miest HP v roku 2019:</t>
  </si>
  <si>
    <t>Očakávate hromadné prepúšťanie (HP)?</t>
  </si>
  <si>
    <r>
      <t xml:space="preserve">Stručné zhodnotenie </t>
    </r>
    <r>
      <rPr>
        <sz val="10"/>
        <color rgb="FFFF0000"/>
        <rFont val="Tahoma"/>
        <family val="2"/>
        <charset val="238"/>
      </rPr>
      <t>príležitostí a hrozieb</t>
    </r>
    <r>
      <rPr>
        <sz val="10"/>
        <color theme="1"/>
        <rFont val="Tahoma"/>
        <family val="2"/>
      </rPr>
      <t xml:space="preserve"> vo Vašom obvode počas roku 2019:</t>
    </r>
  </si>
  <si>
    <r>
      <t xml:space="preserve">Ako prvé nastavte svoj úrad! </t>
    </r>
    <r>
      <rPr>
        <b/>
        <sz val="16"/>
        <color rgb="FFFF0000"/>
        <rFont val="Calibri"/>
        <family val="2"/>
        <charset val="238"/>
      </rPr>
      <t>↓</t>
    </r>
  </si>
  <si>
    <t>Analýzy a prognózy o vývoji trhu práce vo svojom územnom obvode podľa  § 13 písm. aa)  zákona o službách zamestnanosti</t>
  </si>
  <si>
    <t>Regionálny plán zamestnanosti na rok 2018</t>
  </si>
  <si>
    <t>Prognóza 2019</t>
  </si>
  <si>
    <t>NP Cesta na trh práce 2</t>
  </si>
  <si>
    <t>NP Reštart pre mladých UoZ 2</t>
  </si>
  <si>
    <t>§ 49</t>
  </si>
  <si>
    <t>§ 50</t>
  </si>
  <si>
    <t>§ 50j</t>
  </si>
  <si>
    <t>§ 52</t>
  </si>
  <si>
    <t>§ 52a</t>
  </si>
  <si>
    <t>§ 60</t>
  </si>
  <si>
    <t>←</t>
  </si>
  <si>
    <r>
      <rPr>
        <sz val="10"/>
        <color rgb="FFFF0000"/>
        <rFont val="Calibri"/>
        <family val="2"/>
        <charset val="238"/>
      </rPr>
      <t>←</t>
    </r>
    <r>
      <rPr>
        <sz val="10"/>
        <color rgb="FFFF0000"/>
        <rFont val="Tahoma"/>
        <family val="2"/>
      </rPr>
      <t>vyplniť</t>
    </r>
  </si>
  <si>
    <t>Disponibilný počet uchádzačov o zamestnanie ku koncu roka:</t>
  </si>
  <si>
    <r>
      <t xml:space="preserve">EAO za štvrtý štvrťrok </t>
    </r>
    <r>
      <rPr>
        <sz val="12"/>
        <rFont val="Calibri"/>
        <family val="2"/>
        <charset val="238"/>
        <scheme val="minor"/>
      </rPr>
      <t>2018</t>
    </r>
  </si>
  <si>
    <t>Celkový počet uchádzačov o zamestnanie ku koncu roka:</t>
  </si>
  <si>
    <t>Plánované zvýšenie</t>
  </si>
  <si>
    <t>Počet plánovaných VK 2018</t>
  </si>
  <si>
    <t>Stav 2016</t>
  </si>
  <si>
    <t>8 - Podiel obsadených voľných pracovných miest do 2 mesiacov od dátumu zaevidovania, SŠ vzdelanie</t>
  </si>
  <si>
    <t>7 - Podiel obsadených voľných pracovných miest do 1 mesiaca od dátumu zaevidovania, SŠ vzdelanie</t>
  </si>
  <si>
    <t>9 - Podiel obsadených voľných pracovných miest do 3 mesiacov od dátumu zaevidovania, SŠ vzdelanie</t>
  </si>
  <si>
    <r>
      <t>Plánovaný disponibilný počet UoZ k 31.12</t>
    </r>
    <r>
      <rPr>
        <sz val="12"/>
        <rFont val="Calibri"/>
        <family val="2"/>
        <charset val="238"/>
        <scheme val="minor"/>
      </rPr>
      <t>.2018</t>
    </r>
  </si>
  <si>
    <t>Stav UoZ k 31.12.2017</t>
  </si>
  <si>
    <t>Plánovaný celkový počet UoZ k 31.12.2018</t>
  </si>
  <si>
    <t>Celkový počet UoZ k 31.12.2018</t>
  </si>
  <si>
    <r>
      <t>Disponibilný počet UoZ stav  k 31.12.</t>
    </r>
    <r>
      <rPr>
        <sz val="12"/>
        <rFont val="Calibri"/>
        <family val="2"/>
        <charset val="238"/>
        <scheme val="minor"/>
      </rPr>
      <t>2017</t>
    </r>
  </si>
  <si>
    <r>
      <t>Disponibilný počet UoZ stav  k 31.12.</t>
    </r>
    <r>
      <rPr>
        <sz val="12"/>
        <rFont val="Calibri"/>
        <family val="2"/>
        <charset val="238"/>
        <scheme val="minor"/>
      </rPr>
      <t>2018</t>
    </r>
  </si>
  <si>
    <r>
      <t>Počet DN UoZ stav k 31.12.</t>
    </r>
    <r>
      <rPr>
        <sz val="12"/>
        <rFont val="Calibri"/>
        <family val="2"/>
        <charset val="238"/>
        <scheme val="minor"/>
      </rPr>
      <t>2017</t>
    </r>
  </si>
  <si>
    <t>Počet osobných návštev u zamestnávateľov (vrátane realizovaných stretnutí so zamestnávateľmi na úrade práce, raňajok so zamestnávateľmi):</t>
  </si>
  <si>
    <t>Farba políčok Vám ukazuje ako ste na tom v porovnaní s výkonnosťou ostatných úradov. Smerom k výraznejšej červenej farbe sa vaše zaostávanie prehlbuje. Čím zelenšie podfarbenie, tým máte nadpriemernejšie výsledky. Tieto exaktné dáta Vám majú pomôcť určiť, aká je vaša prioritná cieľová skupina.</t>
  </si>
  <si>
    <t>Skutočný počet (prítok) VPM v roku 2018</t>
  </si>
  <si>
    <t>Počet realizovaných VK 2018</t>
  </si>
  <si>
    <t>Počet osobných návštev u zamestnávateľov 2018</t>
  </si>
  <si>
    <t>Počet plánovaných osobných návštev u zamestnávateľov 2018</t>
  </si>
  <si>
    <t>Vyplňte prosím tabuľku</t>
  </si>
  <si>
    <t>Počet realizovaných VK 2017          (z odpočtu úradu)</t>
  </si>
  <si>
    <t>Počet realizovaných VK 2017 (report)</t>
  </si>
  <si>
    <t>Počet osobných návštev u zamestnávateľov 2017 (z odpočtu úradu)</t>
  </si>
  <si>
    <t>Počet osobných návštev u zamestnávateľov 2017 (z reportu)</t>
  </si>
  <si>
    <t>Skutočný počet (prítok) VPM v roku 2017</t>
  </si>
  <si>
    <t>x</t>
  </si>
  <si>
    <t>EAO za 4. štvrťrok 2017</t>
  </si>
  <si>
    <t>územná pôsobnosť UPSVR</t>
  </si>
  <si>
    <t>Stav  koniec 2017</t>
  </si>
  <si>
    <t>Stav koniec  2018</t>
  </si>
  <si>
    <t>EAO za 1. štvrťrok 2019</t>
  </si>
  <si>
    <t>Prosím podľa stavu 2016-2018 a trendu predikujte indikátory</t>
  </si>
  <si>
    <t>Nové miesta</t>
  </si>
  <si>
    <t>Ohrozené PM</t>
  </si>
  <si>
    <t>Hrozby</t>
  </si>
  <si>
    <t>VPM – skutočný počet (prítok):</t>
  </si>
  <si>
    <t>Zadajte odhadovaný prítok VPM za rok 2019</t>
  </si>
  <si>
    <t>Zadajte plánovaný počet výberových konaní v roku 2019</t>
  </si>
  <si>
    <t>Zadajte plánovaný počet návštev u zamestnávateľov</t>
  </si>
  <si>
    <t>1 - Počet vyradení z evidencie z dôvodu umiestnenia na TP UoZ skupiny "s" počas mesiaca "m"/Stav UoZ skupiny "s" evidovaný ku koncu mesiaca "m" ( počet v menovateli sedí s publikovanou štatistikou: Mesačná štatistika o počte a štruktúre uchádzačov o zamestnanie)</t>
  </si>
  <si>
    <t>2 - Počet UoZ vyradených z evidencie počas mesiaca "m"/ Počet UoZ v stave UoZ ku koncu mesiaca "m".  (počet v menovateli sedí s publikovanou štatistikou: Mesačná štatistika o počte a štruktúre uchádzačov o zamestnanie)</t>
  </si>
  <si>
    <t>3 - Počet UoZ poberajúcich DvHN vyradených z evidencie počas mesiaca "m"/ Počet UoZ poberajúcich DvHN v stave UoZ ku koncu mesiaca "m"</t>
  </si>
  <si>
    <t>Popis indikátorov (výpočet)</t>
  </si>
  <si>
    <t>4 - Odtok UoZ skupiny "s" v mesiaci "m" s trvaním evidencie do 6 mesiacov/Odtok UoZ skupiny "s" v mesiaci "m" bez ohľadu na dĺžku trvania evidencie</t>
  </si>
  <si>
    <t>5 - Odtok UoZ skupiny "s" v mesiaci "m" s trvaním evidencie do 12 mesiacov/Odtok UoZ skupiny "s" v mesiaci "m" bez ohľadu na dĺžku trvania evidencie</t>
  </si>
  <si>
    <t>6 - Prítok UoZ v mesiaci "m", znevýhodnených na konci mesiaca "m+9", s podpísaným (prvým/aspoň jedným) IAP na konci mesiaca "m+9"/ Prítok UoZ v mesiaci "m", znevýhodnených na konci mesiaca "m+9"</t>
  </si>
  <si>
    <t>7 - Počet VPM zaregistrovaných v mesiaci "m-1" a obsadených najneskôr ku koncu mesiaca "m"/počet VPM zaregistrovaných v mesiaci (m-1)</t>
  </si>
  <si>
    <t>8 - Počet VPM zaregistrovaných v mesiaci "m-2" a obsadených najneskôr ku koncu mesiaca "m"/počet VPM zaregistrovaných v mesiaci (m-2)</t>
  </si>
  <si>
    <t>9 - Počet VPM zaregistrovaných v mesiaci "m-3" a obsadených najneskôr ku koncu mesiaca "m"/počet VPM zaregistrovaných v mesiaci (m-3)</t>
  </si>
  <si>
    <t>UoZ poberatelia DvHN zaradení na TP</t>
  </si>
  <si>
    <t>Zadajte plánovaný počet zaradených UoZ poberajúcich DvHN na TP</t>
  </si>
  <si>
    <t>Plán zaradenia  UoZ poberateľov DvHN na TP v roku 2018</t>
  </si>
  <si>
    <t>UoZ poberatelia DvHN zaradení na TP 2018</t>
  </si>
  <si>
    <r>
      <t xml:space="preserve">Pomôckou je aktuálny report v Cognose, priečinok Sprostredkovanie zamestnania </t>
    </r>
    <r>
      <rPr>
        <sz val="10"/>
        <color theme="1"/>
        <rFont val="Calibri"/>
        <family val="2"/>
        <charset val="238"/>
      </rPr>
      <t>→</t>
    </r>
    <r>
      <rPr>
        <sz val="10"/>
        <color theme="1"/>
        <rFont val="Tahoma"/>
        <family val="2"/>
      </rPr>
      <t xml:space="preserve"> Poberatelia DHN</t>
    </r>
  </si>
  <si>
    <t>UoZ DvHN</t>
  </si>
  <si>
    <t>Osobné návštevy</t>
  </si>
  <si>
    <t>Oblasť</t>
  </si>
  <si>
    <t>Projekty a programy                  (všetky aktivity spolu) + iné vybrané opatrenia</t>
  </si>
  <si>
    <t>NP Vzdelávanie UoZ</t>
  </si>
  <si>
    <t>NP Podpora individualizovaného poradenstva pre DN UoZ</t>
  </si>
  <si>
    <t>Projekt Pripravený na prácu</t>
  </si>
  <si>
    <t>§ 51 – ŠR (iba BSK)</t>
  </si>
  <si>
    <t>§§ 53 + 53a + 53c</t>
  </si>
  <si>
    <t>§ 56</t>
  </si>
  <si>
    <t>§ 57</t>
  </si>
  <si>
    <t>§ 59</t>
  </si>
  <si>
    <t xml:space="preserve">  </t>
  </si>
  <si>
    <t>V prípade §§ 59 a 60 sa nejedná o pracovné miesta, vytvorené pre UoZ</t>
  </si>
  <si>
    <t>Pozor! Ak platia údaje v predchádzajúcich 2 riadkoch, tak tu uvedené údaje z min. rokov sú logická chyba! - viď údaje k tejto aktivite v príslušnej tabuľke.</t>
  </si>
  <si>
    <t xml:space="preserve">Momentálne je na trhu práce dostatok VPM (v databáze ISSZ je vyše 1000 VPM, prevažne robotníckych  a odborných profesií). Menej  ponúk je  pre  UoZ s vysokoškolským vzdelaním a so stredoškolským vzdelaním.  </t>
  </si>
  <si>
    <r>
      <t xml:space="preserve">Niektorí zamestnávatelia ponúkajú VPM, ale  nízku mzdu za fyzicky i psychicky náročnú prácu. Majú problém takéto miesta obsadiť. Najmä: </t>
    </r>
    <r>
      <rPr>
        <u/>
        <sz val="12"/>
        <color theme="1"/>
        <rFont val="Times New Roman"/>
        <family val="1"/>
        <charset val="238"/>
      </rPr>
      <t>šička, krajčírka, kuchár, predavačka, čašník, pekár, cukrár, vodič medzinárodnej kamiónovej dopravy, opatrovateľka, montážni pracovníci v zmennej prevádzke</t>
    </r>
    <r>
      <rPr>
        <sz val="12"/>
        <color theme="1"/>
        <rFont val="Times New Roman"/>
        <family val="1"/>
        <charset val="238"/>
      </rPr>
      <t xml:space="preserve">.    </t>
    </r>
  </si>
  <si>
    <r>
      <t xml:space="preserve">C. Opíšte opatrenia pre zmiernenie zaostávania v identifikovanej oblasti:  </t>
    </r>
    <r>
      <rPr>
        <sz val="10"/>
        <color theme="1"/>
        <rFont val="Tahoma"/>
        <family val="2"/>
        <charset val="238"/>
      </rPr>
      <t>Zvýšenie ponúk a aktivít aj u UoZ, ktorí sú evidovaní menej ako 3 mesiace.</t>
    </r>
  </si>
  <si>
    <t xml:space="preserve">Podiel  obsadených voľných pracovných miest stredoškolsky vzdelanými UoZ  do 1 mesiaca a do 3 mesiacov od zaevidovania. Dôvodom môže byť nielen skutočnosť, že majú prísľub zamestnania s daným termínom alebo nárok na dávku v nezamestnanosti. Tá sa veľmi často využíva. Ale aj to, že klienti vyčkajú na vznik nároku na  príspevky AOTP (§§53, REŠTART a pod.) </t>
  </si>
  <si>
    <t>Situácia na trhu práce v regióne sa po roku 2009 sústavne zlepšuje. Najvyššie úbytky počtu UoZ v priebehu roka boli dosiahnuté v roku 2015 (-1439),  2016 (-886) a  2017 (-1288). Aj 2018 bol ku koncu roka dosiahnutý úbytok UoZ v porovnaní s januárom 2018 o 338 UoZ.  Počet uchádzačov o zamestnanie (ďalej len „UoZ“)  v oboch okresoch Senica a Skalica od januára 2018 až do júna a potom od septembra do novembra 2018 klesal. Počet UoZ mierne stúpol len v mesiaci jún, júl a december 2018.</t>
  </si>
  <si>
    <t>Miera evidovanej nezamestnanosti sa v 2018 pohybovala v okrese Senica od 4,67% v januári, po 4,36% v decembri, najnižšia 2018 bola 4,14% v máji. V okrese Skalica od 2,87% v januári, po 2,33% v decembri, najnižšia 2,00% v novembri 2018.</t>
  </si>
  <si>
    <t xml:space="preserve">Úrad zastrešuje región dvoch rozdielnych okresov. Slabá dopravná obslužiteľnosť medzi obcami a okresnými mestami, ale aj krajským a hlavným mestom. Dopravné spojenie neumožňuje dochádzať k zamestnávateľom so zmennou prevádzkou do Senice, Holíča, Skalice, Trnavy, Malaciek ...  ). </t>
  </si>
  <si>
    <t>V evidencii nezamestnaných už dlhšie prevláda veľký pohyb nezamestnaných. Tí si vyberajú medzi zamestnávateľmi, migrujú za vyššou mzdou a aj mimo svojej profesie. Striedajú evidenciu so zamestnaním, opakovane aj niekoľkokrát v roku. Tento trend prevláda prevažne medzi mladými UoZ. Preto sa nám len ťažko darí znížiť ich počet. Viacej sa nám darilo v skupine dlhodobých UoZ. Plánovaný počet zníženia sme vysoko prekročili. Napriek tomu,  že rok  2018 bol veľmi náročný, čo sa počtu aktivít týka, podarilo sa nám obsadiť jednotlivé kurzy Inkluzívneho vzdelávania prostredníctvom projektu PnP. V novembri sme zorganizovali Burzu práce a prezentáciu SOŠ.</t>
  </si>
  <si>
    <t>Situácia na trhu práce v regióne kopíruje celoslovenskú situáciu na trhu práce. Ak nastane stagnácia v oblasti automobilového priemyslu, prípadne medzi dodávateľskými a subdodávateľskými subjektmi v oblasti výroby a dodávania komponentov do automobilového priemyslu, dotkne sa to aj počtu zamestnancov vo firmách (Schaeffler Skalica, Eissmann Holíč, Mahle Behr Senica atď.). Napr. Schaeffler má už v tomto roku zníženie objednávok pod doteraz najnižšiu úroveň z roku 2009. Regionálnu zamestnanosť ovplyvní aj  situácia vo firmách automobilového priemyslu v Trnave, Bratislave a priľahlých priemyselných parkoch, kam dochádzajú za prácou i občania z nášho regiónu. Príležitosti zvýšenia zamestnania vidíme napr. v budovaní nového obchodného centra v Senici, kde je plánované niekoľko pracovných pozícií v oblasti obchodu a služieb. Predpokladáme, že rozbehnutím  "obedov zadarmo" v školách vzniknú PM  v školských stravovacích zariadeniach. V Senici je v konaní projekt firmy POLYFOLGROUP s.r.o. na spracovanie potravinárskych fólii. Max. 20 NPM.</t>
  </si>
  <si>
    <t>Schválil: Ing. Ján Kovár, riaditeľ ÚPSVaR Senica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</si>
</sst>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0%"/>
    <numFmt numFmtId="165" formatCode="0.000"/>
    <numFmt numFmtId="166" formatCode="_-* #,##0\ _€_-;\-* #,##0\ _€_-;_-* &quot;-&quot;??\ _€_-;_-@_-"/>
    <numFmt numFmtId="167" formatCode="_-* #,##0.00\ &quot;Kč&quot;_-;\-* #,##0.00\ &quot;Kč&quot;_-;_-* &quot;-&quot;??\ &quot;Kč&quot;_-;_-@_-"/>
  </numFmts>
  <fonts count="59">
    <font>
      <sz val="10"/>
      <color theme="1"/>
      <name val="Tahoma"/>
      <family val="2"/>
    </font>
    <font>
      <sz val="11"/>
      <color theme="1"/>
      <name val="Calibri"/>
      <family val="2"/>
      <charset val="238"/>
      <scheme val="minor"/>
    </font>
    <font>
      <b/>
      <u/>
      <sz val="14"/>
      <color rgb="FF222222"/>
      <name val="Andale WT"/>
      <family val="2"/>
    </font>
    <font>
      <i/>
      <sz val="10"/>
      <color theme="1"/>
      <name val="Andale WT"/>
      <family val="2"/>
    </font>
    <font>
      <sz val="10"/>
      <color theme="1"/>
      <name val="Andale WT"/>
      <family val="2"/>
    </font>
    <font>
      <b/>
      <sz val="10"/>
      <color rgb="FF555555"/>
      <name val="Andale WT"/>
      <family val="2"/>
    </font>
    <font>
      <sz val="8"/>
      <color rgb="FF333333"/>
      <name val="Andale WT"/>
      <family val="2"/>
    </font>
    <font>
      <sz val="8"/>
      <color rgb="FF454545"/>
      <name val="Andale WT"/>
      <family val="2"/>
    </font>
    <font>
      <sz val="10"/>
      <color theme="1"/>
      <name val="Tahoma"/>
      <family val="2"/>
    </font>
    <font>
      <b/>
      <sz val="10"/>
      <color theme="1"/>
      <name val="Tahoma"/>
      <family val="2"/>
      <charset val="238"/>
    </font>
    <font>
      <b/>
      <u/>
      <sz val="10"/>
      <color theme="1"/>
      <name val="Tahoma"/>
      <family val="2"/>
      <charset val="238"/>
    </font>
    <font>
      <b/>
      <sz val="8"/>
      <color theme="1"/>
      <name val="Tahoma"/>
      <family val="2"/>
      <charset val="238"/>
    </font>
    <font>
      <sz val="8"/>
      <color theme="1"/>
      <name val="Tahoma"/>
      <family val="2"/>
    </font>
    <font>
      <sz val="12"/>
      <color rgb="FF000000"/>
      <name val="Calibri"/>
      <family val="2"/>
      <charset val="238"/>
      <scheme val="minor"/>
    </font>
    <font>
      <sz val="10"/>
      <name val="Arial"/>
      <family val="2"/>
      <charset val="238"/>
    </font>
    <font>
      <sz val="12"/>
      <name val="Times New Roman CE"/>
      <charset val="238"/>
    </font>
    <font>
      <sz val="10"/>
      <name val="Times New Roman CE"/>
      <family val="1"/>
      <charset val="238"/>
    </font>
    <font>
      <sz val="11"/>
      <name val="Calibri"/>
      <family val="2"/>
      <scheme val="minor"/>
    </font>
    <font>
      <b/>
      <sz val="12"/>
      <name val="Times New Roman CE"/>
      <family val="1"/>
      <charset val="238"/>
    </font>
    <font>
      <b/>
      <sz val="12"/>
      <color theme="1"/>
      <name val="Calibri"/>
      <family val="2"/>
      <charset val="238"/>
    </font>
    <font>
      <sz val="12"/>
      <color theme="1"/>
      <name val="Calibri"/>
      <family val="2"/>
      <charset val="238"/>
    </font>
    <font>
      <b/>
      <sz val="10"/>
      <color rgb="FF000000"/>
      <name val="Calibri"/>
      <family val="2"/>
      <charset val="238"/>
    </font>
    <font>
      <sz val="10"/>
      <color rgb="FF000000"/>
      <name val="Calibri"/>
      <family val="2"/>
      <charset val="238"/>
    </font>
    <font>
      <sz val="10"/>
      <color theme="1"/>
      <name val="Calibri"/>
      <family val="2"/>
      <charset val="238"/>
    </font>
    <font>
      <b/>
      <sz val="10"/>
      <color theme="1"/>
      <name val="Calibri"/>
      <family val="2"/>
      <charset val="238"/>
    </font>
    <font>
      <b/>
      <sz val="12"/>
      <color theme="1"/>
      <name val="Tahoma"/>
      <family val="2"/>
      <charset val="238"/>
    </font>
    <font>
      <b/>
      <sz val="16"/>
      <color theme="1"/>
      <name val="Calibri"/>
      <family val="2"/>
      <charset val="238"/>
    </font>
    <font>
      <sz val="9"/>
      <color indexed="81"/>
      <name val="Tahoma"/>
      <family val="2"/>
      <charset val="238"/>
    </font>
    <font>
      <b/>
      <sz val="9"/>
      <color indexed="81"/>
      <name val="Tahoma"/>
      <family val="2"/>
      <charset val="238"/>
    </font>
    <font>
      <b/>
      <sz val="16"/>
      <color rgb="FFFF0000"/>
      <name val="Tahoma"/>
      <family val="2"/>
    </font>
    <font>
      <sz val="10"/>
      <color rgb="FFFF0000"/>
      <name val="Tahoma"/>
      <family val="2"/>
    </font>
    <font>
      <sz val="10"/>
      <color rgb="FFFF0000"/>
      <name val="Calibri"/>
      <family val="2"/>
      <charset val="238"/>
    </font>
    <font>
      <sz val="10"/>
      <color rgb="FFFF0000"/>
      <name val="Tahoma"/>
      <family val="2"/>
      <charset val="238"/>
    </font>
    <font>
      <b/>
      <sz val="16"/>
      <color rgb="FFFF0000"/>
      <name val="Calibri"/>
      <family val="2"/>
      <charset val="238"/>
    </font>
    <font>
      <b/>
      <sz val="12"/>
      <color rgb="FFFF0000"/>
      <name val="Tahoma"/>
      <family val="2"/>
      <charset val="238"/>
    </font>
    <font>
      <sz val="12"/>
      <name val="Calibri"/>
      <family val="2"/>
      <charset val="238"/>
      <scheme val="minor"/>
    </font>
    <font>
      <b/>
      <sz val="18"/>
      <color theme="3"/>
      <name val="Cambria"/>
      <family val="2"/>
      <charset val="238"/>
      <scheme val="major"/>
    </font>
    <font>
      <sz val="10"/>
      <name val="Arial CE"/>
      <charset val="238"/>
    </font>
    <font>
      <sz val="10"/>
      <name val="Arial CE"/>
    </font>
    <font>
      <sz val="10"/>
      <color theme="1"/>
      <name val="Times New Roman"/>
      <family val="2"/>
      <charset val="238"/>
    </font>
    <font>
      <sz val="10"/>
      <color theme="0"/>
      <name val="Times New Roman"/>
      <family val="2"/>
      <charset val="238"/>
    </font>
    <font>
      <sz val="10"/>
      <color rgb="FF006100"/>
      <name val="Times New Roman"/>
      <family val="2"/>
      <charset val="238"/>
    </font>
    <font>
      <b/>
      <sz val="10"/>
      <color theme="0"/>
      <name val="Times New Roman"/>
      <family val="2"/>
      <charset val="238"/>
    </font>
    <font>
      <b/>
      <sz val="15"/>
      <color theme="3"/>
      <name val="Times New Roman"/>
      <family val="2"/>
      <charset val="238"/>
    </font>
    <font>
      <b/>
      <sz val="13"/>
      <color theme="3"/>
      <name val="Times New Roman"/>
      <family val="2"/>
      <charset val="238"/>
    </font>
    <font>
      <b/>
      <sz val="11"/>
      <color theme="3"/>
      <name val="Times New Roman"/>
      <family val="2"/>
      <charset val="238"/>
    </font>
    <font>
      <sz val="10"/>
      <color rgb="FF9C6500"/>
      <name val="Times New Roman"/>
      <family val="2"/>
      <charset val="238"/>
    </font>
    <font>
      <sz val="10"/>
      <color rgb="FFFA7D00"/>
      <name val="Times New Roman"/>
      <family val="2"/>
      <charset val="238"/>
    </font>
    <font>
      <b/>
      <sz val="10"/>
      <color theme="1"/>
      <name val="Times New Roman"/>
      <family val="2"/>
      <charset val="238"/>
    </font>
    <font>
      <sz val="10"/>
      <color rgb="FFFF0000"/>
      <name val="Times New Roman"/>
      <family val="2"/>
      <charset val="238"/>
    </font>
    <font>
      <sz val="10"/>
      <color rgb="FF3F3F76"/>
      <name val="Times New Roman"/>
      <family val="2"/>
      <charset val="238"/>
    </font>
    <font>
      <b/>
      <sz val="10"/>
      <color rgb="FFFA7D00"/>
      <name val="Times New Roman"/>
      <family val="2"/>
      <charset val="238"/>
    </font>
    <font>
      <b/>
      <sz val="10"/>
      <color rgb="FF3F3F3F"/>
      <name val="Times New Roman"/>
      <family val="2"/>
      <charset val="238"/>
    </font>
    <font>
      <i/>
      <sz val="10"/>
      <color rgb="FF7F7F7F"/>
      <name val="Times New Roman"/>
      <family val="2"/>
      <charset val="238"/>
    </font>
    <font>
      <sz val="10"/>
      <color rgb="FF9C0006"/>
      <name val="Times New Roman"/>
      <family val="2"/>
      <charset val="238"/>
    </font>
    <font>
      <sz val="12"/>
      <color rgb="FFFF0000"/>
      <name val="Tahoma"/>
      <family val="2"/>
    </font>
    <font>
      <sz val="10"/>
      <color theme="1"/>
      <name val="Tahoma"/>
      <family val="2"/>
      <charset val="238"/>
    </font>
    <font>
      <sz val="12"/>
      <color theme="1"/>
      <name val="Times New Roman"/>
      <family val="1"/>
      <charset val="238"/>
    </font>
    <font>
      <u/>
      <sz val="12"/>
      <color theme="1"/>
      <name val="Times New Roman"/>
      <family val="1"/>
      <charset val="238"/>
    </font>
  </fonts>
  <fills count="53">
    <fill>
      <patternFill patternType="none"/>
    </fill>
    <fill>
      <patternFill patternType="gray125"/>
    </fill>
    <fill>
      <patternFill patternType="solid">
        <fgColor rgb="FFFFFFCC"/>
      </patternFill>
    </fill>
    <fill>
      <patternFill patternType="solid">
        <fgColor rgb="FFF7FCFC"/>
      </patternFill>
    </fill>
    <fill>
      <patternFill patternType="solid">
        <fgColor rgb="FFE7E5E5"/>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9"/>
        <bgColor indexed="64"/>
      </patternFill>
    </fill>
    <fill>
      <patternFill patternType="solid">
        <fgColor rgb="FF8DB4E2"/>
        <bgColor indexed="64"/>
      </patternFill>
    </fill>
    <fill>
      <patternFill patternType="solid">
        <fgColor rgb="FFDCE6F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79">
    <border>
      <left/>
      <right/>
      <top/>
      <bottom/>
      <diagonal/>
    </border>
    <border>
      <left/>
      <right/>
      <top/>
      <bottom style="medium">
        <color rgb="FF666666"/>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medium">
        <color indexed="64"/>
      </left>
      <right/>
      <top style="dashed">
        <color indexed="64"/>
      </top>
      <bottom style="dash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bottom/>
      <diagonal/>
    </border>
    <border>
      <left style="medium">
        <color indexed="64"/>
      </left>
      <right/>
      <top style="dashed">
        <color indexed="64"/>
      </top>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
      <left/>
      <right/>
      <top style="medium">
        <color indexed="64"/>
      </top>
      <bottom/>
      <diagonal/>
    </border>
    <border>
      <left/>
      <right style="medium">
        <color rgb="FF000000"/>
      </right>
      <top style="medium">
        <color indexed="64"/>
      </top>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3">
    <xf numFmtId="0" fontId="0" fillId="0" borderId="0"/>
    <xf numFmtId="43" fontId="8" fillId="0" borderId="0" applyFont="0" applyFill="0" applyBorder="0" applyAlignment="0" applyProtection="0"/>
    <xf numFmtId="9" fontId="8" fillId="0" borderId="0" applyFont="0" applyFill="0" applyBorder="0" applyAlignment="0" applyProtection="0"/>
    <xf numFmtId="0" fontId="14" fillId="0" borderId="0"/>
    <xf numFmtId="0" fontId="14" fillId="0" borderId="0"/>
    <xf numFmtId="0" fontId="36" fillId="0" borderId="0" applyNumberFormat="0" applyFill="0" applyBorder="0" applyAlignment="0" applyProtection="0"/>
    <xf numFmtId="0" fontId="1" fillId="0" borderId="0"/>
    <xf numFmtId="0" fontId="37" fillId="0" borderId="0"/>
    <xf numFmtId="0" fontId="39" fillId="29" borderId="0" applyNumberFormat="0" applyBorder="0" applyAlignment="0" applyProtection="0"/>
    <xf numFmtId="0" fontId="39" fillId="33" borderId="0" applyNumberFormat="0" applyBorder="0" applyAlignment="0" applyProtection="0"/>
    <xf numFmtId="0" fontId="39" fillId="37" borderId="0" applyNumberFormat="0" applyBorder="0" applyAlignment="0" applyProtection="0"/>
    <xf numFmtId="0" fontId="39" fillId="41" borderId="0" applyNumberFormat="0" applyBorder="0" applyAlignment="0" applyProtection="0"/>
    <xf numFmtId="0" fontId="39" fillId="45" borderId="0" applyNumberFormat="0" applyBorder="0" applyAlignment="0" applyProtection="0"/>
    <xf numFmtId="0" fontId="39" fillId="49" borderId="0" applyNumberFormat="0" applyBorder="0" applyAlignment="0" applyProtection="0"/>
    <xf numFmtId="0" fontId="39" fillId="30" borderId="0" applyNumberFormat="0" applyBorder="0" applyAlignment="0" applyProtection="0"/>
    <xf numFmtId="0" fontId="39" fillId="34" borderId="0" applyNumberFormat="0" applyBorder="0" applyAlignment="0" applyProtection="0"/>
    <xf numFmtId="0" fontId="39" fillId="38" borderId="0" applyNumberFormat="0" applyBorder="0" applyAlignment="0" applyProtection="0"/>
    <xf numFmtId="0" fontId="39" fillId="42"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40" fillId="31" borderId="0" applyNumberFormat="0" applyBorder="0" applyAlignment="0" applyProtection="0"/>
    <xf numFmtId="0" fontId="40" fillId="35" borderId="0" applyNumberFormat="0" applyBorder="0" applyAlignment="0" applyProtection="0"/>
    <xf numFmtId="0" fontId="40" fillId="39" borderId="0" applyNumberFormat="0" applyBorder="0" applyAlignment="0" applyProtection="0"/>
    <xf numFmtId="0" fontId="40" fillId="43" borderId="0" applyNumberFormat="0" applyBorder="0" applyAlignment="0" applyProtection="0"/>
    <xf numFmtId="0" fontId="40" fillId="47" borderId="0" applyNumberFormat="0" applyBorder="0" applyAlignment="0" applyProtection="0"/>
    <xf numFmtId="0" fontId="40" fillId="51" borderId="0" applyNumberFormat="0" applyBorder="0" applyAlignment="0" applyProtection="0"/>
    <xf numFmtId="0" fontId="41" fillId="22" borderId="0" applyNumberFormat="0" applyBorder="0" applyAlignment="0" applyProtection="0"/>
    <xf numFmtId="0" fontId="42" fillId="27" borderId="69" applyNumberFormat="0" applyAlignment="0" applyProtection="0"/>
    <xf numFmtId="167" fontId="38" fillId="0" borderId="0" applyFont="0" applyFill="0" applyBorder="0" applyAlignment="0" applyProtection="0"/>
    <xf numFmtId="0" fontId="43" fillId="0" borderId="63" applyNumberFormat="0" applyFill="0" applyAlignment="0" applyProtection="0"/>
    <xf numFmtId="0" fontId="44" fillId="0" borderId="64" applyNumberFormat="0" applyFill="0" applyAlignment="0" applyProtection="0"/>
    <xf numFmtId="0" fontId="45" fillId="0" borderId="65" applyNumberFormat="0" applyFill="0" applyAlignment="0" applyProtection="0"/>
    <xf numFmtId="0" fontId="45" fillId="0" borderId="0" applyNumberFormat="0" applyFill="0" applyBorder="0" applyAlignment="0" applyProtection="0"/>
    <xf numFmtId="0" fontId="46" fillId="24" borderId="0" applyNumberFormat="0" applyBorder="0" applyAlignment="0" applyProtection="0"/>
    <xf numFmtId="0" fontId="37" fillId="0" borderId="0"/>
    <xf numFmtId="0" fontId="14" fillId="0" borderId="0">
      <alignment vertical="top"/>
    </xf>
    <xf numFmtId="0" fontId="8" fillId="0" borderId="0"/>
    <xf numFmtId="0" fontId="38" fillId="0" borderId="0"/>
    <xf numFmtId="0" fontId="39" fillId="2" borderId="70" applyNumberFormat="0" applyFont="0" applyAlignment="0" applyProtection="0"/>
    <xf numFmtId="0" fontId="47" fillId="0" borderId="68" applyNumberFormat="0" applyFill="0" applyAlignment="0" applyProtection="0"/>
    <xf numFmtId="0" fontId="48" fillId="0" borderId="71" applyNumberFormat="0" applyFill="0" applyAlignment="0" applyProtection="0"/>
    <xf numFmtId="0" fontId="49" fillId="0" borderId="0" applyNumberFormat="0" applyFill="0" applyBorder="0" applyAlignment="0" applyProtection="0"/>
    <xf numFmtId="0" fontId="50" fillId="25" borderId="66" applyNumberFormat="0" applyAlignment="0" applyProtection="0"/>
    <xf numFmtId="0" fontId="51" fillId="26" borderId="66" applyNumberFormat="0" applyAlignment="0" applyProtection="0"/>
    <xf numFmtId="0" fontId="52" fillId="26" borderId="67" applyNumberFormat="0" applyAlignment="0" applyProtection="0"/>
    <xf numFmtId="0" fontId="53" fillId="0" borderId="0" applyNumberFormat="0" applyFill="0" applyBorder="0" applyAlignment="0" applyProtection="0"/>
    <xf numFmtId="0" fontId="54" fillId="23" borderId="0" applyNumberFormat="0" applyBorder="0" applyAlignment="0" applyProtection="0"/>
    <xf numFmtId="0" fontId="40" fillId="28" borderId="0" applyNumberFormat="0" applyBorder="0" applyAlignment="0" applyProtection="0"/>
    <xf numFmtId="0" fontId="40" fillId="32" borderId="0" applyNumberFormat="0" applyBorder="0" applyAlignment="0" applyProtection="0"/>
    <xf numFmtId="0" fontId="40" fillId="36" borderId="0" applyNumberFormat="0" applyBorder="0" applyAlignment="0" applyProtection="0"/>
    <xf numFmtId="0" fontId="40" fillId="40" borderId="0" applyNumberFormat="0" applyBorder="0" applyAlignment="0" applyProtection="0"/>
    <xf numFmtId="0" fontId="40" fillId="44" borderId="0" applyNumberFormat="0" applyBorder="0" applyAlignment="0" applyProtection="0"/>
    <xf numFmtId="0" fontId="40" fillId="48" borderId="0" applyNumberFormat="0" applyBorder="0" applyAlignment="0" applyProtection="0"/>
  </cellStyleXfs>
  <cellXfs count="275">
    <xf numFmtId="0" fontId="0" fillId="0" borderId="0" xfId="0"/>
    <xf numFmtId="0" fontId="2" fillId="0" borderId="0" xfId="0" applyFont="1" applyAlignment="1">
      <alignment horizontal="left" vertical="top"/>
    </xf>
    <xf numFmtId="0" fontId="3" fillId="0" borderId="0" xfId="0" applyFont="1" applyAlignment="1">
      <alignment horizontal="right" vertical="center"/>
    </xf>
    <xf numFmtId="0" fontId="4" fillId="0" borderId="0" xfId="0" applyFont="1" applyAlignment="1">
      <alignment horizontal="left" vertical="center"/>
    </xf>
    <xf numFmtId="0" fontId="6" fillId="4" borderId="2" xfId="0" applyFont="1" applyFill="1" applyBorder="1" applyAlignment="1">
      <alignment vertical="top"/>
    </xf>
    <xf numFmtId="164" fontId="7" fillId="0" borderId="3" xfId="0" applyNumberFormat="1" applyFont="1" applyBorder="1" applyAlignment="1">
      <alignment horizontal="right" vertical="top"/>
    </xf>
    <xf numFmtId="165" fontId="0" fillId="0" borderId="0" xfId="0" applyNumberFormat="1"/>
    <xf numFmtId="164" fontId="0" fillId="0" borderId="0" xfId="0" applyNumberFormat="1"/>
    <xf numFmtId="0" fontId="9" fillId="5" borderId="0" xfId="0" applyFont="1" applyFill="1" applyAlignment="1">
      <alignment horizontal="center" vertical="center"/>
    </xf>
    <xf numFmtId="165" fontId="9" fillId="0" borderId="0" xfId="0" applyNumberFormat="1" applyFont="1" applyAlignment="1">
      <alignment horizontal="center"/>
    </xf>
    <xf numFmtId="0" fontId="11" fillId="0" borderId="15" xfId="0" applyFont="1" applyBorder="1"/>
    <xf numFmtId="0" fontId="11" fillId="0" borderId="15" xfId="0" applyFont="1" applyBorder="1" applyAlignment="1">
      <alignment wrapText="1"/>
    </xf>
    <xf numFmtId="0" fontId="11" fillId="0" borderId="16" xfId="0" applyFont="1" applyBorder="1" applyAlignment="1">
      <alignment wrapText="1"/>
    </xf>
    <xf numFmtId="0" fontId="11" fillId="0" borderId="4" xfId="0" applyFont="1" applyBorder="1" applyAlignment="1">
      <alignment wrapText="1"/>
    </xf>
    <xf numFmtId="165" fontId="12" fillId="0" borderId="4" xfId="0" applyNumberFormat="1" applyFont="1" applyBorder="1" applyAlignment="1">
      <alignment horizontal="center" vertical="center"/>
    </xf>
    <xf numFmtId="165" fontId="12" fillId="0" borderId="9" xfId="0" applyNumberFormat="1" applyFont="1" applyBorder="1" applyAlignment="1">
      <alignment horizontal="center" vertical="center"/>
    </xf>
    <xf numFmtId="0" fontId="11" fillId="0" borderId="17" xfId="0" applyFont="1" applyBorder="1" applyAlignment="1">
      <alignment wrapText="1"/>
    </xf>
    <xf numFmtId="165" fontId="12" fillId="0" borderId="17" xfId="0" applyNumberFormat="1" applyFont="1" applyBorder="1" applyAlignment="1">
      <alignment horizontal="center" vertical="center"/>
    </xf>
    <xf numFmtId="0" fontId="11" fillId="0" borderId="18" xfId="0" applyFont="1" applyBorder="1" applyAlignment="1">
      <alignment wrapText="1"/>
    </xf>
    <xf numFmtId="165" fontId="12" fillId="0" borderId="18" xfId="0" applyNumberFormat="1" applyFont="1" applyBorder="1" applyAlignment="1">
      <alignment horizontal="center" vertical="center"/>
    </xf>
    <xf numFmtId="0" fontId="13" fillId="7" borderId="21" xfId="0" applyFont="1" applyFill="1" applyBorder="1" applyAlignment="1">
      <alignment vertical="center" wrapText="1"/>
    </xf>
    <xf numFmtId="0" fontId="13" fillId="8" borderId="21"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5" fillId="0" borderId="23" xfId="3" applyFont="1" applyBorder="1" applyAlignment="1">
      <alignment vertical="center"/>
    </xf>
    <xf numFmtId="1" fontId="0" fillId="12" borderId="24" xfId="2" applyNumberFormat="1" applyFont="1" applyFill="1" applyBorder="1"/>
    <xf numFmtId="1" fontId="0" fillId="13" borderId="24" xfId="2" applyNumberFormat="1" applyFont="1" applyFill="1" applyBorder="1"/>
    <xf numFmtId="1" fontId="0" fillId="13" borderId="25" xfId="2" applyNumberFormat="1" applyFont="1" applyFill="1" applyBorder="1"/>
    <xf numFmtId="1" fontId="0" fillId="12" borderId="25" xfId="2" applyNumberFormat="1" applyFont="1" applyFill="1" applyBorder="1"/>
    <xf numFmtId="1" fontId="0" fillId="12" borderId="26" xfId="2" applyNumberFormat="1" applyFont="1" applyFill="1" applyBorder="1"/>
    <xf numFmtId="0" fontId="16" fillId="0" borderId="27" xfId="4" applyFont="1" applyBorder="1" applyAlignment="1">
      <alignment vertical="center"/>
    </xf>
    <xf numFmtId="0" fontId="15" fillId="0" borderId="28" xfId="3" applyFont="1" applyBorder="1" applyAlignment="1">
      <alignment vertical="center"/>
    </xf>
    <xf numFmtId="1" fontId="17" fillId="12" borderId="24" xfId="2" applyNumberFormat="1" applyFont="1" applyFill="1" applyBorder="1"/>
    <xf numFmtId="1" fontId="17" fillId="12" borderId="25" xfId="2" applyNumberFormat="1" applyFont="1" applyFill="1" applyBorder="1"/>
    <xf numFmtId="1" fontId="17" fillId="13" borderId="24" xfId="2" applyNumberFormat="1" applyFont="1" applyFill="1" applyBorder="1"/>
    <xf numFmtId="1" fontId="17" fillId="13" borderId="25" xfId="2" applyNumberFormat="1" applyFont="1" applyFill="1" applyBorder="1"/>
    <xf numFmtId="1" fontId="17" fillId="12" borderId="29" xfId="2" applyNumberFormat="1" applyFont="1" applyFill="1" applyBorder="1"/>
    <xf numFmtId="0" fontId="16" fillId="0" borderId="30" xfId="4" applyFont="1" applyBorder="1" applyAlignment="1">
      <alignment vertical="center"/>
    </xf>
    <xf numFmtId="0" fontId="15" fillId="14" borderId="28" xfId="3" applyFont="1" applyFill="1" applyBorder="1" applyAlignment="1">
      <alignment vertical="center"/>
    </xf>
    <xf numFmtId="0" fontId="15" fillId="0" borderId="28" xfId="4" applyFont="1" applyBorder="1" applyAlignment="1">
      <alignment vertical="center"/>
    </xf>
    <xf numFmtId="1" fontId="0" fillId="12" borderId="29" xfId="2" applyNumberFormat="1" applyFont="1" applyFill="1" applyBorder="1"/>
    <xf numFmtId="0" fontId="15" fillId="0" borderId="31" xfId="4" applyFont="1" applyBorder="1" applyAlignment="1">
      <alignment vertical="center"/>
    </xf>
    <xf numFmtId="1" fontId="17" fillId="12" borderId="32" xfId="2" applyNumberFormat="1" applyFont="1" applyFill="1" applyBorder="1"/>
    <xf numFmtId="0" fontId="18" fillId="14" borderId="21" xfId="3" applyFont="1" applyFill="1" applyBorder="1" applyAlignment="1">
      <alignment vertical="center"/>
    </xf>
    <xf numFmtId="166" fontId="16" fillId="0" borderId="33" xfId="1" applyNumberFormat="1" applyFont="1" applyBorder="1" applyAlignment="1">
      <alignment vertical="center"/>
    </xf>
    <xf numFmtId="166" fontId="16" fillId="0" borderId="34" xfId="1" applyNumberFormat="1" applyFont="1" applyBorder="1" applyAlignment="1">
      <alignment vertical="center"/>
    </xf>
    <xf numFmtId="166" fontId="16" fillId="0" borderId="35" xfId="1" applyNumberFormat="1" applyFont="1" applyBorder="1" applyAlignment="1">
      <alignment vertical="center"/>
    </xf>
    <xf numFmtId="0" fontId="0" fillId="0" borderId="0" xfId="0"/>
    <xf numFmtId="0" fontId="4" fillId="0" borderId="0" xfId="0" applyFont="1" applyAlignment="1">
      <alignment vertical="center"/>
    </xf>
    <xf numFmtId="0" fontId="21" fillId="0" borderId="42" xfId="0" applyFont="1" applyBorder="1" applyAlignment="1">
      <alignment horizontal="center" vertical="center" wrapText="1"/>
    </xf>
    <xf numFmtId="0" fontId="21" fillId="0" borderId="41" xfId="0" applyFont="1" applyBorder="1" applyAlignment="1">
      <alignment horizontal="center" vertical="center" wrapText="1"/>
    </xf>
    <xf numFmtId="0" fontId="23" fillId="0" borderId="13" xfId="0" applyFont="1" applyBorder="1" applyAlignment="1">
      <alignment vertical="center"/>
    </xf>
    <xf numFmtId="0" fontId="22" fillId="0" borderId="41" xfId="0" applyFont="1" applyBorder="1" applyAlignment="1">
      <alignment horizontal="right" vertical="center"/>
    </xf>
    <xf numFmtId="0" fontId="22" fillId="0" borderId="41" xfId="0" applyFont="1" applyBorder="1" applyAlignment="1">
      <alignment horizontal="right" vertical="center" wrapText="1"/>
    </xf>
    <xf numFmtId="0" fontId="23" fillId="0" borderId="13" xfId="0" applyFont="1" applyBorder="1" applyAlignment="1">
      <alignment vertical="center" wrapText="1"/>
    </xf>
    <xf numFmtId="0" fontId="21" fillId="17" borderId="13" xfId="0" applyFont="1" applyFill="1" applyBorder="1" applyAlignment="1">
      <alignment vertical="center" wrapText="1"/>
    </xf>
    <xf numFmtId="0" fontId="24" fillId="0" borderId="41" xfId="0" applyFont="1" applyBorder="1" applyAlignment="1">
      <alignment horizontal="right" vertical="center" wrapText="1"/>
    </xf>
    <xf numFmtId="0" fontId="0" fillId="0" borderId="0" xfId="0"/>
    <xf numFmtId="0" fontId="0" fillId="0" borderId="0" xfId="0"/>
    <xf numFmtId="0" fontId="19" fillId="0" borderId="0" xfId="0" applyFont="1"/>
    <xf numFmtId="0" fontId="25" fillId="0" borderId="0" xfId="0" applyFont="1" applyAlignment="1">
      <alignment horizontal="center"/>
    </xf>
    <xf numFmtId="0" fontId="0" fillId="8" borderId="0" xfId="0" applyFill="1"/>
    <xf numFmtId="0" fontId="0" fillId="0" borderId="0" xfId="0" applyFill="1"/>
    <xf numFmtId="0" fontId="0" fillId="0" borderId="0" xfId="0" applyAlignment="1"/>
    <xf numFmtId="1" fontId="0" fillId="19" borderId="26" xfId="2" applyNumberFormat="1" applyFont="1" applyFill="1" applyBorder="1"/>
    <xf numFmtId="1" fontId="17" fillId="19" borderId="29" xfId="2" applyNumberFormat="1" applyFont="1" applyFill="1" applyBorder="1"/>
    <xf numFmtId="1" fontId="0" fillId="19" borderId="29" xfId="2" applyNumberFormat="1" applyFont="1" applyFill="1" applyBorder="1"/>
    <xf numFmtId="1" fontId="17" fillId="19" borderId="32" xfId="2" applyNumberFormat="1" applyFont="1" applyFill="1" applyBorder="1"/>
    <xf numFmtId="166" fontId="16" fillId="19" borderId="33" xfId="1" applyNumberFormat="1" applyFont="1" applyFill="1" applyBorder="1" applyAlignment="1">
      <alignment vertical="center"/>
    </xf>
    <xf numFmtId="1" fontId="17" fillId="9" borderId="29" xfId="2" applyNumberFormat="1" applyFont="1" applyFill="1" applyBorder="1"/>
    <xf numFmtId="1" fontId="0" fillId="9" borderId="29" xfId="2" applyNumberFormat="1" applyFont="1" applyFill="1" applyBorder="1"/>
    <xf numFmtId="1" fontId="17" fillId="9" borderId="32" xfId="2" applyNumberFormat="1" applyFont="1" applyFill="1" applyBorder="1"/>
    <xf numFmtId="166" fontId="16" fillId="9" borderId="33" xfId="1" applyNumberFormat="1" applyFont="1" applyFill="1" applyBorder="1" applyAlignment="1">
      <alignment vertical="center"/>
    </xf>
    <xf numFmtId="0" fontId="13" fillId="18" borderId="21" xfId="0" applyFont="1" applyFill="1" applyBorder="1" applyAlignment="1">
      <alignment horizontal="center" vertical="center" wrapText="1"/>
    </xf>
    <xf numFmtId="0" fontId="13" fillId="20" borderId="21" xfId="0" applyFont="1" applyFill="1" applyBorder="1" applyAlignment="1">
      <alignment horizontal="center" vertical="center" wrapText="1"/>
    </xf>
    <xf numFmtId="0" fontId="26" fillId="0" borderId="0" xfId="0" applyFont="1" applyAlignment="1"/>
    <xf numFmtId="0" fontId="29" fillId="0" borderId="0" xfId="0" applyFont="1" applyAlignment="1"/>
    <xf numFmtId="0" fontId="30" fillId="0" borderId="0" xfId="0" applyFont="1"/>
    <xf numFmtId="165" fontId="12" fillId="0" borderId="49" xfId="0" applyNumberFormat="1" applyFont="1" applyBorder="1" applyAlignment="1">
      <alignment horizontal="center" vertical="center"/>
    </xf>
    <xf numFmtId="165" fontId="12" fillId="0" borderId="50" xfId="0" applyNumberFormat="1" applyFont="1" applyBorder="1" applyAlignment="1">
      <alignment horizontal="center" vertical="center"/>
    </xf>
    <xf numFmtId="165" fontId="12" fillId="6" borderId="50" xfId="0" applyNumberFormat="1" applyFont="1" applyFill="1" applyBorder="1" applyAlignment="1">
      <alignment horizontal="center" vertical="center"/>
    </xf>
    <xf numFmtId="165" fontId="12" fillId="0" borderId="33" xfId="0" applyNumberFormat="1" applyFont="1" applyBorder="1" applyAlignment="1">
      <alignment horizontal="center" vertical="center"/>
    </xf>
    <xf numFmtId="165" fontId="12" fillId="0" borderId="34" xfId="0" applyNumberFormat="1" applyFont="1" applyBorder="1" applyAlignment="1">
      <alignment horizontal="center" vertical="center"/>
    </xf>
    <xf numFmtId="165" fontId="12" fillId="0" borderId="43" xfId="0" applyNumberFormat="1" applyFont="1" applyBorder="1" applyAlignment="1">
      <alignment horizontal="center" vertical="center"/>
    </xf>
    <xf numFmtId="0" fontId="11" fillId="0" borderId="6" xfId="0" applyFont="1" applyFill="1" applyBorder="1" applyAlignment="1">
      <alignment wrapText="1"/>
    </xf>
    <xf numFmtId="0" fontId="0" fillId="0" borderId="6" xfId="0" applyBorder="1"/>
    <xf numFmtId="0" fontId="19" fillId="0" borderId="52" xfId="0" applyFont="1" applyBorder="1" applyAlignment="1">
      <alignment horizontal="justify" vertical="center"/>
    </xf>
    <xf numFmtId="0" fontId="0" fillId="0" borderId="0" xfId="0" applyBorder="1"/>
    <xf numFmtId="0" fontId="0" fillId="8" borderId="42" xfId="0" applyFill="1" applyBorder="1"/>
    <xf numFmtId="0" fontId="20" fillId="0" borderId="52" xfId="0" applyFont="1" applyBorder="1"/>
    <xf numFmtId="3" fontId="0" fillId="0" borderId="0" xfId="0" applyNumberFormat="1" applyBorder="1"/>
    <xf numFmtId="0" fontId="20" fillId="0" borderId="52" xfId="0" applyFont="1" applyBorder="1" applyAlignment="1">
      <alignment horizontal="justify" vertical="center"/>
    </xf>
    <xf numFmtId="0" fontId="0" fillId="0" borderId="42" xfId="0" applyFill="1" applyBorder="1"/>
    <xf numFmtId="0" fontId="0" fillId="0" borderId="42" xfId="0" applyBorder="1"/>
    <xf numFmtId="0" fontId="0" fillId="0" borderId="52" xfId="0" applyBorder="1"/>
    <xf numFmtId="0" fontId="0" fillId="0" borderId="14" xfId="0" applyBorder="1"/>
    <xf numFmtId="0" fontId="0" fillId="0" borderId="39" xfId="0" applyBorder="1"/>
    <xf numFmtId="3" fontId="0" fillId="0" borderId="39" xfId="0" applyNumberFormat="1" applyBorder="1"/>
    <xf numFmtId="0" fontId="0" fillId="8" borderId="41" xfId="0" applyFill="1" applyBorder="1"/>
    <xf numFmtId="10" fontId="0" fillId="0" borderId="42" xfId="0" applyNumberFormat="1" applyBorder="1"/>
    <xf numFmtId="10" fontId="0" fillId="0" borderId="41" xfId="0" applyNumberFormat="1" applyBorder="1"/>
    <xf numFmtId="3" fontId="0" fillId="0" borderId="52" xfId="0" applyNumberFormat="1" applyBorder="1"/>
    <xf numFmtId="0" fontId="19" fillId="0" borderId="53" xfId="0" applyFont="1" applyBorder="1" applyAlignment="1">
      <alignment horizontal="justify" vertical="center"/>
    </xf>
    <xf numFmtId="10" fontId="0" fillId="0" borderId="53" xfId="0" applyNumberFormat="1" applyBorder="1"/>
    <xf numFmtId="10" fontId="0" fillId="0" borderId="47" xfId="0" applyNumberFormat="1" applyBorder="1"/>
    <xf numFmtId="10" fontId="0" fillId="0" borderId="54" xfId="0" applyNumberFormat="1" applyBorder="1"/>
    <xf numFmtId="0" fontId="20" fillId="0" borderId="51" xfId="0" applyFont="1" applyBorder="1" applyAlignment="1">
      <alignment horizontal="justify" vertical="center"/>
    </xf>
    <xf numFmtId="3" fontId="0" fillId="0" borderId="45" xfId="0" applyNumberFormat="1" applyBorder="1"/>
    <xf numFmtId="3" fontId="0" fillId="0" borderId="51" xfId="0" applyNumberFormat="1" applyBorder="1"/>
    <xf numFmtId="0" fontId="0" fillId="0" borderId="55" xfId="0" applyBorder="1"/>
    <xf numFmtId="0" fontId="0" fillId="0" borderId="53" xfId="0" applyBorder="1"/>
    <xf numFmtId="0" fontId="0" fillId="0" borderId="47" xfId="0" applyBorder="1"/>
    <xf numFmtId="0" fontId="0" fillId="0" borderId="54" xfId="0" applyFill="1" applyBorder="1"/>
    <xf numFmtId="0" fontId="0" fillId="0" borderId="54" xfId="0" applyBorder="1"/>
    <xf numFmtId="0" fontId="0" fillId="0" borderId="51" xfId="0" applyBorder="1"/>
    <xf numFmtId="10" fontId="0" fillId="0" borderId="55" xfId="0" applyNumberFormat="1" applyBorder="1"/>
    <xf numFmtId="0" fontId="0" fillId="8" borderId="55" xfId="0" applyFill="1" applyBorder="1"/>
    <xf numFmtId="0" fontId="34" fillId="0" borderId="0" xfId="0" applyFont="1" applyAlignment="1">
      <alignment horizontal="center"/>
    </xf>
    <xf numFmtId="0" fontId="0" fillId="0" borderId="0" xfId="0"/>
    <xf numFmtId="0" fontId="0" fillId="0" borderId="0" xfId="0"/>
    <xf numFmtId="0" fontId="23" fillId="0" borderId="13" xfId="0" applyFont="1" applyFill="1" applyBorder="1" applyAlignment="1">
      <alignment vertical="center" wrapText="1"/>
    </xf>
    <xf numFmtId="0" fontId="0" fillId="0" borderId="0" xfId="0" applyFill="1" applyBorder="1"/>
    <xf numFmtId="0" fontId="30" fillId="0" borderId="0" xfId="0" applyFont="1" applyFill="1" applyBorder="1"/>
    <xf numFmtId="3" fontId="0" fillId="0" borderId="42" xfId="0" applyNumberFormat="1" applyBorder="1"/>
    <xf numFmtId="3" fontId="0" fillId="0" borderId="55" xfId="0" applyNumberFormat="1" applyBorder="1"/>
    <xf numFmtId="0" fontId="0" fillId="0" borderId="41" xfId="0" applyBorder="1"/>
    <xf numFmtId="0" fontId="19" fillId="0" borderId="53" xfId="0" applyFont="1" applyBorder="1" applyAlignment="1">
      <alignment wrapText="1"/>
    </xf>
    <xf numFmtId="0" fontId="9" fillId="0" borderId="52" xfId="0" applyFont="1" applyBorder="1"/>
    <xf numFmtId="0" fontId="9" fillId="0" borderId="42" xfId="0" applyFont="1" applyBorder="1"/>
    <xf numFmtId="0" fontId="9" fillId="0" borderId="0" xfId="0" applyFont="1" applyBorder="1"/>
    <xf numFmtId="0" fontId="0" fillId="8" borderId="44" xfId="0" applyFill="1" applyBorder="1"/>
    <xf numFmtId="0" fontId="31" fillId="0" borderId="0" xfId="0" applyFont="1"/>
    <xf numFmtId="0" fontId="10" fillId="0" borderId="52" xfId="0" applyFont="1" applyFill="1" applyBorder="1" applyAlignment="1">
      <alignment horizontal="center" vertical="center"/>
    </xf>
    <xf numFmtId="0" fontId="9" fillId="0" borderId="52" xfId="0" applyFont="1" applyFill="1" applyBorder="1" applyAlignment="1">
      <alignment horizontal="center" vertical="center"/>
    </xf>
    <xf numFmtId="0" fontId="11" fillId="0" borderId="52" xfId="0" applyFont="1" applyFill="1" applyBorder="1" applyAlignment="1">
      <alignment wrapText="1"/>
    </xf>
    <xf numFmtId="10" fontId="0" fillId="0" borderId="0" xfId="2" applyNumberFormat="1" applyFont="1" applyBorder="1"/>
    <xf numFmtId="0" fontId="0" fillId="0" borderId="58" xfId="0" applyBorder="1"/>
    <xf numFmtId="0" fontId="0" fillId="0" borderId="59" xfId="0" applyBorder="1"/>
    <xf numFmtId="0" fontId="0" fillId="0" borderId="60" xfId="0" applyBorder="1"/>
    <xf numFmtId="0" fontId="0" fillId="0" borderId="61" xfId="0" applyBorder="1"/>
    <xf numFmtId="10" fontId="0" fillId="0" borderId="6" xfId="2" applyNumberFormat="1" applyFont="1" applyBorder="1"/>
    <xf numFmtId="10" fontId="0" fillId="0" borderId="37" xfId="2" applyNumberFormat="1" applyFont="1" applyBorder="1"/>
    <xf numFmtId="0" fontId="0" fillId="0" borderId="56" xfId="0" applyBorder="1"/>
    <xf numFmtId="0" fontId="0" fillId="0" borderId="37" xfId="0" applyBorder="1"/>
    <xf numFmtId="0" fontId="0" fillId="0" borderId="57" xfId="0" applyBorder="1"/>
    <xf numFmtId="10" fontId="0" fillId="0" borderId="52" xfId="2" applyNumberFormat="1" applyFont="1" applyBorder="1"/>
    <xf numFmtId="0" fontId="0" fillId="0" borderId="0" xfId="0"/>
    <xf numFmtId="10" fontId="0" fillId="0" borderId="0" xfId="2" applyNumberFormat="1" applyFont="1" applyFill="1" applyBorder="1"/>
    <xf numFmtId="10" fontId="0" fillId="0" borderId="52" xfId="2" applyNumberFormat="1" applyFont="1" applyFill="1" applyBorder="1"/>
    <xf numFmtId="10" fontId="0" fillId="0" borderId="14" xfId="2" applyNumberFormat="1" applyFont="1" applyFill="1" applyBorder="1"/>
    <xf numFmtId="10" fontId="0" fillId="0" borderId="39" xfId="2" applyNumberFormat="1" applyFont="1" applyFill="1" applyBorder="1"/>
    <xf numFmtId="1" fontId="0" fillId="12" borderId="73" xfId="2" applyNumberFormat="1" applyFont="1" applyFill="1" applyBorder="1"/>
    <xf numFmtId="1" fontId="17" fillId="12" borderId="74" xfId="2" applyNumberFormat="1" applyFont="1" applyFill="1" applyBorder="1"/>
    <xf numFmtId="1" fontId="0" fillId="12" borderId="74" xfId="2" applyNumberFormat="1" applyFont="1" applyFill="1" applyBorder="1"/>
    <xf numFmtId="166" fontId="16" fillId="0" borderId="72" xfId="1" applyNumberFormat="1" applyFont="1" applyBorder="1" applyAlignment="1">
      <alignment vertical="center"/>
    </xf>
    <xf numFmtId="3" fontId="0" fillId="0" borderId="37" xfId="0" applyNumberFormat="1" applyBorder="1"/>
    <xf numFmtId="3" fontId="0" fillId="0" borderId="6" xfId="0" applyNumberFormat="1" applyBorder="1"/>
    <xf numFmtId="0" fontId="0" fillId="8" borderId="5" xfId="0" applyFill="1" applyBorder="1"/>
    <xf numFmtId="0" fontId="0" fillId="8" borderId="13" xfId="0" applyFill="1" applyBorder="1"/>
    <xf numFmtId="0" fontId="0" fillId="8" borderId="19" xfId="0" applyFill="1" applyBorder="1"/>
    <xf numFmtId="0" fontId="13" fillId="21" borderId="21" xfId="0" applyFont="1" applyFill="1" applyBorder="1" applyAlignment="1">
      <alignment horizontal="center" vertical="center" wrapText="1"/>
    </xf>
    <xf numFmtId="1" fontId="17" fillId="52" borderId="75" xfId="2" applyNumberFormat="1" applyFont="1" applyFill="1" applyBorder="1"/>
    <xf numFmtId="1" fontId="17" fillId="52" borderId="29" xfId="2" applyNumberFormat="1" applyFont="1" applyFill="1" applyBorder="1"/>
    <xf numFmtId="1" fontId="0" fillId="52" borderId="29" xfId="2" applyNumberFormat="1" applyFont="1" applyFill="1" applyBorder="1"/>
    <xf numFmtId="1" fontId="17" fillId="52" borderId="32" xfId="2" applyNumberFormat="1" applyFont="1" applyFill="1" applyBorder="1"/>
    <xf numFmtId="166" fontId="16" fillId="52" borderId="33" xfId="1" applyNumberFormat="1" applyFont="1" applyFill="1" applyBorder="1" applyAlignment="1">
      <alignment vertical="center"/>
    </xf>
    <xf numFmtId="1" fontId="0" fillId="0" borderId="26" xfId="2" applyNumberFormat="1" applyFont="1" applyFill="1" applyBorder="1"/>
    <xf numFmtId="1" fontId="17" fillId="0" borderId="29" xfId="2" applyNumberFormat="1" applyFont="1" applyFill="1" applyBorder="1"/>
    <xf numFmtId="1" fontId="0" fillId="0" borderId="29" xfId="2" applyNumberFormat="1" applyFont="1" applyFill="1" applyBorder="1"/>
    <xf numFmtId="1" fontId="17" fillId="0" borderId="32" xfId="2" applyNumberFormat="1" applyFont="1" applyFill="1" applyBorder="1"/>
    <xf numFmtId="166" fontId="16" fillId="0" borderId="33" xfId="1" applyNumberFormat="1" applyFont="1" applyFill="1" applyBorder="1" applyAlignment="1">
      <alignment vertical="center"/>
    </xf>
    <xf numFmtId="10" fontId="0" fillId="8" borderId="42" xfId="2" applyNumberFormat="1" applyFont="1" applyFill="1" applyBorder="1"/>
    <xf numFmtId="10" fontId="0" fillId="8" borderId="54" xfId="2" applyNumberFormat="1" applyFont="1" applyFill="1" applyBorder="1"/>
    <xf numFmtId="0" fontId="56" fillId="0" borderId="52" xfId="0" applyFont="1" applyBorder="1"/>
    <xf numFmtId="3" fontId="0" fillId="0" borderId="44" xfId="0" applyNumberFormat="1" applyBorder="1"/>
    <xf numFmtId="0" fontId="0" fillId="0" borderId="0" xfId="0"/>
    <xf numFmtId="0" fontId="11" fillId="0" borderId="17" xfId="0" applyFont="1" applyFill="1" applyBorder="1" applyAlignment="1">
      <alignment wrapText="1"/>
    </xf>
    <xf numFmtId="0" fontId="9" fillId="0" borderId="78" xfId="0" applyFont="1" applyBorder="1" applyAlignment="1">
      <alignment horizontal="right" vertical="center"/>
    </xf>
    <xf numFmtId="0" fontId="0" fillId="0" borderId="52" xfId="0" applyBorder="1" applyAlignment="1">
      <alignment wrapText="1"/>
    </xf>
    <xf numFmtId="1" fontId="0" fillId="13" borderId="26" xfId="2" applyNumberFormat="1" applyFont="1" applyFill="1" applyBorder="1"/>
    <xf numFmtId="1" fontId="17" fillId="13" borderId="29" xfId="2" applyNumberFormat="1" applyFont="1" applyFill="1" applyBorder="1"/>
    <xf numFmtId="1" fontId="0" fillId="13" borderId="29" xfId="2" applyNumberFormat="1" applyFont="1" applyFill="1" applyBorder="1"/>
    <xf numFmtId="1" fontId="17" fillId="13" borderId="32" xfId="2" applyNumberFormat="1" applyFont="1" applyFill="1" applyBorder="1"/>
    <xf numFmtId="166" fontId="16" fillId="13" borderId="33" xfId="1" applyNumberFormat="1" applyFont="1" applyFill="1" applyBorder="1" applyAlignment="1">
      <alignment vertical="center"/>
    </xf>
    <xf numFmtId="10" fontId="0" fillId="0" borderId="44" xfId="0" applyNumberFormat="1" applyBorder="1"/>
    <xf numFmtId="0" fontId="9" fillId="0" borderId="0" xfId="0" applyFont="1" applyAlignment="1"/>
    <xf numFmtId="0" fontId="0" fillId="0" borderId="0" xfId="0"/>
    <xf numFmtId="10" fontId="0" fillId="8" borderId="44" xfId="2" applyNumberFormat="1" applyFont="1" applyFill="1" applyBorder="1"/>
    <xf numFmtId="10" fontId="0" fillId="8" borderId="41" xfId="2" applyNumberFormat="1" applyFont="1" applyFill="1" applyBorder="1"/>
    <xf numFmtId="0" fontId="0" fillId="0" borderId="0" xfId="0" applyAlignment="1">
      <alignment vertical="center"/>
    </xf>
    <xf numFmtId="0" fontId="57" fillId="0" borderId="0" xfId="0" applyFont="1" applyAlignment="1">
      <alignment horizontal="justify" vertical="center"/>
    </xf>
    <xf numFmtId="0" fontId="23" fillId="0" borderId="0" xfId="0" applyFont="1" applyFill="1" applyBorder="1" applyAlignment="1">
      <alignmen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20" fillId="0" borderId="0" xfId="0" applyFont="1" applyAlignment="1">
      <alignment horizontal="center" vertic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6" xfId="0" applyFont="1" applyBorder="1" applyAlignment="1">
      <alignment horizontal="center"/>
    </xf>
    <xf numFmtId="0" fontId="9" fillId="0" borderId="14"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0" fillId="0" borderId="6" xfId="0" applyFont="1" applyBorder="1" applyAlignment="1">
      <alignment horizontal="center" vertical="center"/>
    </xf>
    <xf numFmtId="0" fontId="10" fillId="0" borderId="44" xfId="0" applyFont="1" applyBorder="1" applyAlignment="1">
      <alignment horizontal="center" vertical="center"/>
    </xf>
    <xf numFmtId="0" fontId="10" fillId="0" borderId="14" xfId="0" applyFont="1" applyBorder="1" applyAlignment="1">
      <alignment horizontal="center" vertical="center"/>
    </xf>
    <xf numFmtId="0" fontId="10" fillId="0" borderId="41" xfId="0" applyFont="1" applyBorder="1" applyAlignment="1">
      <alignment horizontal="center" vertical="center"/>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horizontal="center"/>
    </xf>
    <xf numFmtId="0" fontId="10" fillId="0" borderId="4" xfId="0" applyFont="1" applyBorder="1" applyAlignment="1">
      <alignment horizontal="center" vertical="center"/>
    </xf>
    <xf numFmtId="0" fontId="9" fillId="0" borderId="12" xfId="0" applyFont="1" applyBorder="1" applyAlignment="1">
      <alignment horizontal="center" vertical="center"/>
    </xf>
    <xf numFmtId="0" fontId="0" fillId="0" borderId="0" xfId="0" applyAlignment="1">
      <alignment horizontal="center" vertical="center"/>
    </xf>
    <xf numFmtId="0" fontId="0" fillId="21" borderId="22" xfId="0" applyFill="1" applyBorder="1" applyAlignment="1">
      <alignment horizontal="center"/>
    </xf>
    <xf numFmtId="0" fontId="0" fillId="21" borderId="43" xfId="0" applyFill="1" applyBorder="1" applyAlignment="1">
      <alignment horizontal="center"/>
    </xf>
    <xf numFmtId="0" fontId="0" fillId="19" borderId="22" xfId="0" applyFill="1" applyBorder="1" applyAlignment="1">
      <alignment horizontal="center"/>
    </xf>
    <xf numFmtId="0" fontId="0" fillId="19" borderId="35" xfId="0" applyFill="1" applyBorder="1" applyAlignment="1">
      <alignment horizontal="center"/>
    </xf>
    <xf numFmtId="0" fontId="0" fillId="19" borderId="43" xfId="0" applyFill="1" applyBorder="1" applyAlignment="1">
      <alignment horizontal="center"/>
    </xf>
    <xf numFmtId="0" fontId="9" fillId="0" borderId="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0" fillId="0" borderId="0" xfId="0" applyAlignment="1">
      <alignment horizontal="center"/>
    </xf>
    <xf numFmtId="0" fontId="0" fillId="8" borderId="0" xfId="0" applyFill="1" applyAlignment="1">
      <alignment horizontal="left" vertical="center" wrapText="1"/>
    </xf>
    <xf numFmtId="0" fontId="0" fillId="0" borderId="6" xfId="0" applyBorder="1" applyAlignment="1">
      <alignment horizontal="center"/>
    </xf>
    <xf numFmtId="0" fontId="0" fillId="0" borderId="37" xfId="0" applyBorder="1" applyAlignment="1">
      <alignment horizontal="center"/>
    </xf>
    <xf numFmtId="0" fontId="0" fillId="0" borderId="5" xfId="0" applyFill="1" applyBorder="1" applyAlignment="1">
      <alignment horizontal="center" wrapText="1"/>
    </xf>
    <xf numFmtId="0" fontId="0" fillId="0" borderId="19" xfId="0" applyFill="1" applyBorder="1" applyAlignment="1">
      <alignment horizontal="center" wrapText="1"/>
    </xf>
    <xf numFmtId="0" fontId="21" fillId="15" borderId="5" xfId="0" applyFont="1" applyFill="1" applyBorder="1" applyAlignment="1">
      <alignment horizontal="center" vertical="center" wrapText="1"/>
    </xf>
    <xf numFmtId="0" fontId="21" fillId="15" borderId="19" xfId="0" applyFont="1" applyFill="1" applyBorder="1" applyAlignment="1">
      <alignment horizontal="center" vertical="center" wrapText="1"/>
    </xf>
    <xf numFmtId="0" fontId="21" fillId="15" borderId="36"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13" xfId="0" applyFont="1" applyBorder="1" applyAlignment="1">
      <alignment horizontal="center" vertical="center" wrapText="1"/>
    </xf>
    <xf numFmtId="0" fontId="55" fillId="0" borderId="0" xfId="0" applyFont="1" applyAlignment="1">
      <alignment horizontal="center" vertical="center"/>
    </xf>
    <xf numFmtId="0" fontId="21" fillId="16" borderId="6" xfId="0" applyFont="1" applyFill="1" applyBorder="1" applyAlignment="1">
      <alignment horizontal="center" vertical="center" wrapText="1"/>
    </xf>
    <xf numFmtId="0" fontId="21" fillId="16" borderId="37" xfId="0" applyFont="1" applyFill="1" applyBorder="1" applyAlignment="1">
      <alignment horizontal="center" vertical="center" wrapText="1"/>
    </xf>
    <xf numFmtId="0" fontId="21" fillId="16" borderId="38"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6" borderId="39" xfId="0" applyFont="1" applyFill="1" applyBorder="1" applyAlignment="1">
      <alignment horizontal="center" vertical="center" wrapText="1"/>
    </xf>
    <xf numFmtId="0" fontId="21" fillId="16" borderId="40" xfId="0" applyFont="1" applyFill="1" applyBorder="1" applyAlignment="1">
      <alignment horizontal="center" vertical="center" wrapText="1"/>
    </xf>
    <xf numFmtId="0" fontId="21" fillId="0" borderId="22"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5" xfId="0" applyFont="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6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44" xfId="0" applyFill="1" applyBorder="1" applyAlignment="1">
      <alignment horizontal="center" wrapText="1"/>
    </xf>
    <xf numFmtId="0" fontId="0" fillId="0" borderId="42" xfId="0" applyFill="1" applyBorder="1" applyAlignment="1">
      <alignment horizontal="center" wrapText="1"/>
    </xf>
    <xf numFmtId="0" fontId="0" fillId="0" borderId="7" xfId="0" applyBorder="1" applyAlignment="1">
      <alignment horizontal="center"/>
    </xf>
    <xf numFmtId="0" fontId="11" fillId="0" borderId="5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7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0" fillId="0" borderId="0" xfId="0"/>
    <xf numFmtId="0" fontId="5" fillId="3" borderId="1" xfId="0" applyFont="1" applyFill="1" applyBorder="1" applyAlignment="1">
      <alignment vertical="center"/>
    </xf>
    <xf numFmtId="0" fontId="0" fillId="3" borderId="1" xfId="0" applyFill="1" applyBorder="1"/>
    <xf numFmtId="0" fontId="4" fillId="0" borderId="0" xfId="0" applyFont="1" applyAlignment="1">
      <alignment vertical="center"/>
    </xf>
    <xf numFmtId="0" fontId="5" fillId="2" borderId="1" xfId="0" applyFont="1" applyFill="1" applyBorder="1" applyAlignment="1">
      <alignment vertical="center" wrapText="1"/>
    </xf>
    <xf numFmtId="0" fontId="0" fillId="2" borderId="0" xfId="0" applyFill="1"/>
    <xf numFmtId="0" fontId="0" fillId="2" borderId="1" xfId="0" applyFill="1" applyBorder="1"/>
    <xf numFmtId="0" fontId="5" fillId="2" borderId="1" xfId="0" applyFont="1" applyFill="1" applyBorder="1" applyAlignment="1">
      <alignment vertical="center"/>
    </xf>
  </cellXfs>
  <cellStyles count="53">
    <cellStyle name="20 % - zvýraznenie1 2" xfId="8"/>
    <cellStyle name="20 % - zvýraznenie2 2" xfId="9"/>
    <cellStyle name="20 % - zvýraznenie3 2" xfId="10"/>
    <cellStyle name="20 % - zvýraznenie4 2" xfId="11"/>
    <cellStyle name="20 % - zvýraznenie5 2" xfId="12"/>
    <cellStyle name="20 % - zvýraznenie6 2" xfId="13"/>
    <cellStyle name="40 % - zvýraznenie1 2" xfId="14"/>
    <cellStyle name="40 % - zvýraznenie2 2" xfId="15"/>
    <cellStyle name="40 % - zvýraznenie3 2" xfId="16"/>
    <cellStyle name="40 % - zvýraznenie4 2" xfId="17"/>
    <cellStyle name="40 % - zvýraznenie5 2" xfId="18"/>
    <cellStyle name="40 % - zvýraznenie6 2" xfId="19"/>
    <cellStyle name="60 % - zvýraznenie1 2" xfId="20"/>
    <cellStyle name="60 % - zvýraznenie2 2" xfId="21"/>
    <cellStyle name="60 % - zvýraznenie3 2" xfId="22"/>
    <cellStyle name="60 % - zvýraznenie4 2" xfId="23"/>
    <cellStyle name="60 % - zvýraznenie5 2" xfId="24"/>
    <cellStyle name="60 % - zvýraznenie6 2" xfId="25"/>
    <cellStyle name="Čiarka" xfId="1" builtinId="3"/>
    <cellStyle name="Dobrá 2" xfId="26"/>
    <cellStyle name="Kontrolná bunka 2" xfId="27"/>
    <cellStyle name="měny_Absolventské statistiky prazdne" xfId="28"/>
    <cellStyle name="Nadpis 1 2" xfId="29"/>
    <cellStyle name="Nadpis 2 2" xfId="30"/>
    <cellStyle name="Nadpis 3 2" xfId="31"/>
    <cellStyle name="Nadpis 4 2" xfId="32"/>
    <cellStyle name="Neutrálna 2" xfId="33"/>
    <cellStyle name="Normal_List1" xfId="34"/>
    <cellStyle name="Normal_Tab4" xfId="3"/>
    <cellStyle name="Normálna" xfId="0" builtinId="0"/>
    <cellStyle name="Normálna 2" xfId="35"/>
    <cellStyle name="Normálna 3" xfId="7"/>
    <cellStyle name="Normálna 4" xfId="6"/>
    <cellStyle name="normálne 2" xfId="36"/>
    <cellStyle name="normální_Absolventské statistiky prazdne" xfId="37"/>
    <cellStyle name="normální_MIERA1_2" xfId="4"/>
    <cellStyle name="Percentá" xfId="2" builtinId="5"/>
    <cellStyle name="Poznámka 2" xfId="38"/>
    <cellStyle name="Prepojená bunka 2" xfId="39"/>
    <cellStyle name="Spolu 2" xfId="40"/>
    <cellStyle name="Text upozornenia 2" xfId="41"/>
    <cellStyle name="Titul" xfId="5" builtinId="15" customBuiltin="1"/>
    <cellStyle name="Vstup 2" xfId="42"/>
    <cellStyle name="Výpočet 2" xfId="43"/>
    <cellStyle name="Výstup 2" xfId="44"/>
    <cellStyle name="Vysvetľujúci text 2" xfId="45"/>
    <cellStyle name="Zlá 2" xfId="46"/>
    <cellStyle name="Zvýraznenie1 2" xfId="47"/>
    <cellStyle name="Zvýraznenie2 2" xfId="48"/>
    <cellStyle name="Zvýraznenie3 2" xfId="49"/>
    <cellStyle name="Zvýraznenie4 2" xfId="50"/>
    <cellStyle name="Zvýraznenie5 2" xfId="51"/>
    <cellStyle name="Zvýraznenie6 2"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topLeftCell="A17" zoomScaleNormal="100" workbookViewId="0">
      <selection activeCell="A46" sqref="A46"/>
    </sheetView>
  </sheetViews>
  <sheetFormatPr defaultRowHeight="12.75"/>
  <cols>
    <col min="1" max="1" width="59.140625" customWidth="1"/>
    <col min="2" max="2" width="79.5703125" customWidth="1"/>
    <col min="3" max="3" width="7.85546875" customWidth="1"/>
    <col min="4" max="4" width="11.7109375" bestFit="1" customWidth="1"/>
    <col min="5" max="6" width="11.7109375" customWidth="1"/>
    <col min="7" max="7" width="12.85546875" customWidth="1"/>
    <col min="8" max="9" width="11.7109375" customWidth="1"/>
    <col min="10" max="12" width="16.140625" customWidth="1"/>
  </cols>
  <sheetData>
    <row r="1" spans="1:12" s="59" customFormat="1" ht="21">
      <c r="A1" s="77" t="s">
        <v>247</v>
      </c>
      <c r="B1" s="78" t="s">
        <v>292</v>
      </c>
    </row>
    <row r="2" spans="1:12" ht="25.5" customHeight="1">
      <c r="A2" s="62" t="s">
        <v>242</v>
      </c>
      <c r="B2" s="119" t="s">
        <v>58</v>
      </c>
      <c r="C2" s="197" t="s">
        <v>293</v>
      </c>
      <c r="D2" s="197"/>
      <c r="E2" s="197"/>
      <c r="F2" s="197"/>
      <c r="G2" s="197"/>
      <c r="H2" s="197"/>
      <c r="I2" s="197"/>
      <c r="J2" s="197"/>
      <c r="K2" s="197"/>
      <c r="L2" s="197"/>
    </row>
    <row r="3" spans="1:12" ht="12.75" customHeight="1">
      <c r="A3" s="213" t="s">
        <v>245</v>
      </c>
      <c r="B3" s="213"/>
      <c r="F3" s="197" t="s">
        <v>294</v>
      </c>
      <c r="G3" s="197"/>
      <c r="H3" s="197"/>
      <c r="I3" s="197"/>
      <c r="J3" s="197"/>
    </row>
    <row r="4" spans="1:12" ht="141.75">
      <c r="A4" s="192" t="s">
        <v>382</v>
      </c>
      <c r="B4" s="191"/>
    </row>
    <row r="5" spans="1:12" ht="78.75">
      <c r="A5" s="192" t="s">
        <v>383</v>
      </c>
      <c r="B5" s="191"/>
    </row>
    <row r="6" spans="1:12" ht="63">
      <c r="A6" s="192" t="s">
        <v>378</v>
      </c>
      <c r="B6" s="191"/>
    </row>
    <row r="7" spans="1:12" ht="78.75">
      <c r="A7" s="192" t="s">
        <v>379</v>
      </c>
      <c r="B7" s="191"/>
    </row>
    <row r="8" spans="1:12" ht="78.75">
      <c r="A8" s="192" t="s">
        <v>384</v>
      </c>
      <c r="B8" s="191"/>
    </row>
    <row r="9" spans="1:12" ht="173.25">
      <c r="A9" s="192" t="s">
        <v>385</v>
      </c>
      <c r="B9" s="191"/>
    </row>
    <row r="10" spans="1:12">
      <c r="B10" s="191"/>
    </row>
    <row r="11" spans="1:12">
      <c r="A11" s="191"/>
      <c r="B11" s="191"/>
    </row>
    <row r="12" spans="1:12">
      <c r="A12" s="213" t="s">
        <v>246</v>
      </c>
      <c r="B12" s="213"/>
    </row>
    <row r="13" spans="1:12">
      <c r="A13" s="216" t="s">
        <v>381</v>
      </c>
      <c r="B13" s="216"/>
    </row>
    <row r="14" spans="1:12">
      <c r="A14" s="216"/>
      <c r="B14" s="216"/>
    </row>
    <row r="15" spans="1:12">
      <c r="A15" s="216"/>
      <c r="B15" s="216"/>
    </row>
    <row r="16" spans="1:12">
      <c r="A16" s="216"/>
      <c r="B16" s="216"/>
    </row>
    <row r="17" spans="1:12">
      <c r="A17" s="216"/>
      <c r="B17" s="216"/>
    </row>
    <row r="18" spans="1:12">
      <c r="A18" s="216"/>
      <c r="B18" s="216"/>
    </row>
    <row r="19" spans="1:12">
      <c r="A19" s="216"/>
      <c r="B19" s="216"/>
    </row>
    <row r="20" spans="1:12">
      <c r="A20" s="216"/>
      <c r="B20" s="216"/>
    </row>
    <row r="21" spans="1:12">
      <c r="A21" s="213" t="s">
        <v>380</v>
      </c>
      <c r="B21" s="213"/>
    </row>
    <row r="22" spans="1:12">
      <c r="A22" s="216"/>
      <c r="B22" s="216"/>
    </row>
    <row r="23" spans="1:12">
      <c r="A23" s="216"/>
      <c r="B23" s="216"/>
    </row>
    <row r="24" spans="1:12">
      <c r="A24" s="216"/>
      <c r="B24" s="216"/>
    </row>
    <row r="25" spans="1:12">
      <c r="A25" s="216"/>
      <c r="B25" s="216"/>
    </row>
    <row r="26" spans="1:12">
      <c r="A26" s="216"/>
      <c r="B26" s="216"/>
    </row>
    <row r="27" spans="1:12">
      <c r="A27" s="216"/>
      <c r="B27" s="216"/>
    </row>
    <row r="28" spans="1:12">
      <c r="A28" s="216"/>
      <c r="B28" s="216"/>
    </row>
    <row r="29" spans="1:12">
      <c r="A29" s="216"/>
      <c r="B29" s="216"/>
    </row>
    <row r="30" spans="1:12">
      <c r="A30" s="216"/>
      <c r="B30" s="216"/>
      <c r="C30" s="79" t="s">
        <v>288</v>
      </c>
    </row>
    <row r="31" spans="1:12" ht="54" customHeight="1" thickBot="1">
      <c r="C31" s="8">
        <v>2018</v>
      </c>
      <c r="E31" s="194" t="s">
        <v>323</v>
      </c>
      <c r="F31" s="195"/>
      <c r="G31" s="195"/>
      <c r="H31" s="195"/>
      <c r="I31" s="195"/>
      <c r="J31" s="195"/>
      <c r="K31" s="196"/>
    </row>
    <row r="32" spans="1:12">
      <c r="A32" s="214" t="s">
        <v>365</v>
      </c>
      <c r="B32" s="205" t="s">
        <v>191</v>
      </c>
      <c r="C32" s="206"/>
      <c r="D32" s="200" t="s">
        <v>192</v>
      </c>
      <c r="E32" s="202" t="s">
        <v>193</v>
      </c>
      <c r="F32" s="203"/>
      <c r="G32" s="204"/>
      <c r="H32" s="198" t="s">
        <v>194</v>
      </c>
      <c r="I32" s="198"/>
      <c r="J32" s="198" t="s">
        <v>195</v>
      </c>
      <c r="K32" s="198"/>
      <c r="L32" s="199"/>
    </row>
    <row r="33" spans="1:12" ht="39" customHeight="1" thickBot="1">
      <c r="A33" s="215"/>
      <c r="B33" s="207"/>
      <c r="C33" s="208"/>
      <c r="D33" s="201"/>
      <c r="E33" s="10" t="s">
        <v>196</v>
      </c>
      <c r="F33" s="10" t="s">
        <v>197</v>
      </c>
      <c r="G33" s="10" t="s">
        <v>198</v>
      </c>
      <c r="H33" s="10" t="s">
        <v>199</v>
      </c>
      <c r="I33" s="10" t="s">
        <v>200</v>
      </c>
      <c r="J33" s="11" t="s">
        <v>201</v>
      </c>
      <c r="K33" s="11" t="s">
        <v>202</v>
      </c>
      <c r="L33" s="12" t="s">
        <v>203</v>
      </c>
    </row>
    <row r="34" spans="1:12" ht="27.75" customHeight="1" thickBot="1">
      <c r="A34" s="209" t="s">
        <v>208</v>
      </c>
      <c r="B34" s="13" t="s">
        <v>204</v>
      </c>
      <c r="C34" s="14"/>
      <c r="D34" s="80">
        <f>INDEX(Aktivita_1!$AR$11:$AT$56,MATCH(B2,Aktivita_1!$AN$11:$AN$56,0),MATCH(C31,Aktivita_1!$AR$10:$AT$10,0))</f>
        <v>0.97713225611342858</v>
      </c>
      <c r="E34" s="15">
        <f>INDEX(Aktivita_1!$AR$59:$AT$104,MATCH(B2,Aktivita_1!$AN$59:$AN$104,0),MATCH(C31,Aktivita_1!$AR$58:$AT$58,0))</f>
        <v>0.99319810327255387</v>
      </c>
      <c r="F34" s="15">
        <f>INDEX(Aktivita_1!$AR$107:$AT$152,MATCH(B2,Aktivita_1!$AN$107:$AN$152,0),MATCH(C31,Aktivita_1!$AR$106:$AT$106,0))</f>
        <v>0.94570953501233013</v>
      </c>
      <c r="G34" s="15">
        <f>INDEX(Aktivita_1!$AR$155:$AT$200,MATCH(B2,Aktivita_1!$AN$155:$AN$200,0),MATCH(C31,Aktivita_1!$AR$154:$AT$154,0))</f>
        <v>0.9032961579407025</v>
      </c>
      <c r="H34" s="15">
        <f>INDEX(Aktivita_1!$AR$203:$AT$248,MATCH(B2,Aktivita_1!$AN$203:$AN$248,0),MATCH(C31,Aktivita_1!$AR$202:$AT$202,0))</f>
        <v>1.0674061185752124</v>
      </c>
      <c r="I34" s="15">
        <f>INDEX(Aktivita_1!$AR$251:$AT$296,MATCH(B2,Aktivita_1!$AN$251:$AN$296,0),MATCH(C31,Aktivita_1!$AR$250:$AT$250,0))</f>
        <v>0.85404361334472212</v>
      </c>
      <c r="J34" s="15">
        <f>INDEX(Aktivita_1!$AR$299:$AT$344,MATCH(B2,Aktivita_1!$AN$299:$AN$344,0),MATCH(C31,Aktivita_1!$AR$298:$AT$298,0))</f>
        <v>1.1094130105013547</v>
      </c>
      <c r="K34" s="15">
        <f>INDEX(Aktivita_1!$AR$347:$AT$392,MATCH(B2,Aktivita_1!$AN$347:$AN$392,0),MATCH(C31,Aktivita_1!$AR$346:$AT$346,0))</f>
        <v>1.0922269802577156</v>
      </c>
      <c r="L34" s="81">
        <f>INDEX(Aktivita_1!$AR$395:$AT$440,MATCH(B2,Aktivita_1!$AN$395:$AN$440,0),MATCH(C31,Aktivita_1!$AR$394:$AT$394,0))</f>
        <v>1.0176699307025807</v>
      </c>
    </row>
    <row r="35" spans="1:12" ht="27.75" customHeight="1" thickBot="1">
      <c r="A35" s="210"/>
      <c r="B35" s="16" t="s">
        <v>146</v>
      </c>
      <c r="C35" s="17"/>
      <c r="D35" s="80">
        <f>INDEX(Aktivita_2!$AR$11:$AT$56,MATCH(B2,Aktivita_2!$AN$11:$AN$56,0),MATCH(C31,Aktivita_2!$AR$10:$AT$10,0))</f>
        <v>0.86243717564695044</v>
      </c>
      <c r="E35" s="15" t="s">
        <v>205</v>
      </c>
      <c r="F35" s="15" t="s">
        <v>205</v>
      </c>
      <c r="G35" s="15" t="s">
        <v>205</v>
      </c>
      <c r="H35" s="15" t="s">
        <v>205</v>
      </c>
      <c r="I35" s="15" t="s">
        <v>205</v>
      </c>
      <c r="J35" s="15" t="s">
        <v>205</v>
      </c>
      <c r="K35" s="15" t="s">
        <v>205</v>
      </c>
      <c r="L35" s="81" t="s">
        <v>205</v>
      </c>
    </row>
    <row r="36" spans="1:12" ht="28.5" customHeight="1" thickBot="1">
      <c r="A36" s="209" t="s">
        <v>209</v>
      </c>
      <c r="B36" s="178" t="s">
        <v>149</v>
      </c>
      <c r="C36" s="17"/>
      <c r="D36" s="80">
        <f>INDEX(Aktivita_3!$AR$11:$AT$56,MATCH(B2,Aktivita_3!$AN$11:$AN$56,0),MATCH(C31,Aktivita_3!$AR$10:$AT$10,0))</f>
        <v>0.79857410077293778</v>
      </c>
      <c r="E36" s="15" t="s">
        <v>205</v>
      </c>
      <c r="F36" s="15" t="s">
        <v>205</v>
      </c>
      <c r="G36" s="15" t="s">
        <v>205</v>
      </c>
      <c r="H36" s="15" t="s">
        <v>205</v>
      </c>
      <c r="I36" s="15" t="s">
        <v>205</v>
      </c>
      <c r="J36" s="15" t="s">
        <v>205</v>
      </c>
      <c r="K36" s="15" t="s">
        <v>205</v>
      </c>
      <c r="L36" s="81" t="s">
        <v>205</v>
      </c>
    </row>
    <row r="37" spans="1:12" ht="24.75" customHeight="1" thickBot="1">
      <c r="A37" s="211"/>
      <c r="B37" s="16" t="s">
        <v>206</v>
      </c>
      <c r="C37" s="17"/>
      <c r="D37" s="80">
        <f>INDEX(Aktivita_4!$AR$11:$AT$56,MATCH(B2,Aktivita_4!$AN$11:$AN$56,0),MATCH(C31,Aktivita_4!$AR$10:$AT$10,0))</f>
        <v>0.73087995427317631</v>
      </c>
      <c r="E37" s="15">
        <f>INDEX(Aktivita_4!$AR$59:$AT$104,MATCH(B2,Aktivita_4!$AN$59:$AN$104,0),MATCH(C31,Aktivita_4!$AR$58:$AT$58,0))</f>
        <v>0.7579974527893405</v>
      </c>
      <c r="F37" s="15">
        <f>INDEX(Aktivita_4!$AR$107:$AT$152,MATCH(B2,Aktivita_4!$AN$107:$AN$152,0),MATCH(C31,Aktivita_4!$AR$106:$AT$106,0))</f>
        <v>0.77391743681474667</v>
      </c>
      <c r="G37" s="15">
        <f>INDEX(Aktivita_4!$AR$155:$AT$200,MATCH(B2,Aktivita_4!$AN$155:$AN$200,0),MATCH(C31,Aktivita_4!$AR$154:$AT$154,0))</f>
        <v>0.57963845383502488</v>
      </c>
      <c r="H37" s="15">
        <f>INDEX(Aktivita_4!$AR$203:$AT$248,MATCH(B2,Aktivita_4!$AN$203:$AN$248,0),MATCH(C31,Aktivita_4!$AR$202:$AT$202,0))</f>
        <v>0.73462458515135443</v>
      </c>
      <c r="I37" s="15">
        <f>INDEX(Aktivita_4!$AR$251:$AT$296,MATCH(B2,Aktivita_4!$AN$251:$AN$296,0),MATCH(C31,Aktivita_4!$AR$250:$AT$250,0))</f>
        <v>0.6807454216127018</v>
      </c>
      <c r="J37" s="15">
        <f>INDEX(Aktivita_4!$AR$299:$AT$344,MATCH(B2,Aktivita_4!$AN$299:$AN$344,0),MATCH(C31,Aktivita_4!$AR$298:$AT$298,0))</f>
        <v>0.70146178804918136</v>
      </c>
      <c r="K37" s="15">
        <f>INDEX(Aktivita_4!$AR$347:$AT$392,MATCH(B2,Aktivita_4!$AN$347:$AN$392,0),MATCH(C31,Aktivita_4!$AR$346:$AT$346,0))</f>
        <v>0.64930364753570213</v>
      </c>
      <c r="L37" s="82" t="s">
        <v>205</v>
      </c>
    </row>
    <row r="38" spans="1:12" ht="24.75" customHeight="1" thickBot="1">
      <c r="A38" s="211"/>
      <c r="B38" s="16" t="s">
        <v>207</v>
      </c>
      <c r="C38" s="17"/>
      <c r="D38" s="80">
        <f>INDEX(Aktivita_5!$AR$11:$AT$56,MATCH($B$2,Aktivita_5!$AN$11:$AN$56,0),MATCH($C$31,Aktivita_5!$AR$10:$AT$10,0))</f>
        <v>0.7788105110087914</v>
      </c>
      <c r="E38" s="15">
        <f>INDEX(Aktivita_5!$AR$59:$AT$104,MATCH($B$2,Aktivita_5!$AN$59:$AN$104,0),MATCH($C$31,Aktivita_5!$AR$58:$AT$58,0))</f>
        <v>0.72438794184746369</v>
      </c>
      <c r="F38" s="15">
        <f>INDEX(Aktivita_5!$AR$107:$AT$152,MATCH($B$2,Aktivita_5!$AN$107:$AN$152,0),MATCH($C$31,Aktivita_5!$AR$106:$AT$106,0))</f>
        <v>0.78206918557482441</v>
      </c>
      <c r="G38" s="15">
        <f>INDEX(Aktivita_5!$AR$155:$AT$200,MATCH($B$2,Aktivita_5!$AN$155:$AN$200,0),MATCH($C$31,Aktivita_5!$AR$154:$AT$154,0))</f>
        <v>0.82515802074407407</v>
      </c>
      <c r="H38" s="15">
        <f>INDEX(Aktivita_5!$AR$203:$AT$248,MATCH($B$2,Aktivita_5!$AN$203:$AN$248,0),MATCH($C$31,Aktivita_5!$AR$202:$AT$202,0))</f>
        <v>0.78146381372018714</v>
      </c>
      <c r="I38" s="15">
        <f>INDEX(Aktivita_5!$AR$251:$AT$296,MATCH($B$2,Aktivita_5!$AN$251:$AN$296,0),MATCH($C$31,Aktivita_5!$AR$250:$AT$250,0))</f>
        <v>0.7389753692563793</v>
      </c>
      <c r="J38" s="15">
        <f>INDEX(Aktivita_5!$AR$299:$AT$344,MATCH($B$2,Aktivita_5!$AN$299:$AN$344,0),MATCH($C$31,Aktivita_5!$AR$298:$AT$298,0))</f>
        <v>0.84018245925603841</v>
      </c>
      <c r="K38" s="15">
        <f>INDEX(Aktivita_5!$AR$347:$AT$392,MATCH($B$2,Aktivita_5!$AN$347:$AN$392,0),MATCH($C$31,Aktivita_5!$AR$346:$AT$346,0))</f>
        <v>0.81736354654530663</v>
      </c>
      <c r="L38" s="81">
        <f>INDEX(Aktivita_5!$AR$395:$AT$440,MATCH($B$2,Aktivita_5!$AN$395:$AN$440,0),MATCH($C$31,Aktivita_5!$AR$394:$AT$394,0))</f>
        <v>1.3284435684216942</v>
      </c>
    </row>
    <row r="39" spans="1:12" ht="13.5" thickBot="1">
      <c r="A39" s="210"/>
      <c r="B39" s="178" t="s">
        <v>173</v>
      </c>
      <c r="C39" s="17"/>
      <c r="D39" s="80">
        <f>INDEX(Aktivita_6!$AR$11:$AT$56,MATCH($B$2,Aktivita_6!$AN$11:$AN$56,0),MATCH($C$31,Aktivita_6!$AR$10:$AT$10,0))</f>
        <v>0.6622916425476143</v>
      </c>
      <c r="E39" s="15" t="s">
        <v>205</v>
      </c>
      <c r="F39" s="15" t="s">
        <v>205</v>
      </c>
      <c r="G39" s="15" t="s">
        <v>205</v>
      </c>
      <c r="H39" s="15" t="s">
        <v>205</v>
      </c>
      <c r="I39" s="15" t="s">
        <v>205</v>
      </c>
      <c r="J39" s="15">
        <f>INDEX(Aktivita_6!$AR$59:$AT$104,MATCH($B$2,Aktivita_6!$AN$59:$AN$104,0),MATCH($C$31,Aktivita_6!$AR$58:$AT$58,0))</f>
        <v>0.6622916425476143</v>
      </c>
      <c r="K39" s="15" t="s">
        <v>205</v>
      </c>
      <c r="L39" s="81" t="s">
        <v>205</v>
      </c>
    </row>
    <row r="40" spans="1:12" ht="13.5" thickBot="1">
      <c r="A40" s="209" t="s">
        <v>210</v>
      </c>
      <c r="B40" s="16" t="s">
        <v>269</v>
      </c>
      <c r="C40" s="17"/>
      <c r="D40" s="80" t="s">
        <v>205</v>
      </c>
      <c r="E40" s="15" t="s">
        <v>205</v>
      </c>
      <c r="F40" s="15" t="s">
        <v>205</v>
      </c>
      <c r="G40" s="15" t="s">
        <v>205</v>
      </c>
      <c r="H40" s="15" t="s">
        <v>205</v>
      </c>
      <c r="I40" s="15" t="s">
        <v>205</v>
      </c>
      <c r="J40" s="15">
        <f>INDEX(Aktivita_7!$AR$11:$AT$56,MATCH($B$2,Aktivita_7!$AN$11:$AN$56,0),MATCH($C$31,Aktivita_7!$AR$10:$AT$10,0))</f>
        <v>0.6214334348306183</v>
      </c>
      <c r="K40" s="15">
        <f>INDEX(Aktivita_7!$AR$59:$AT$104,MATCH($B$2,Aktivita_7!$AN$59:$AN$104,0),MATCH($C$31,Aktivita_7!$AR$58:$AT$58,0))</f>
        <v>0.33542282874650065</v>
      </c>
      <c r="L40" s="81">
        <f>INDEX(Aktivita_7!$AR$107:$AT$152,MATCH($B$2,Aktivita_7!$AN$107:$AN$152,0),MATCH($C$31,Aktivita_7!$AR$106:$AT$106,0))</f>
        <v>1.1624659622039188</v>
      </c>
    </row>
    <row r="41" spans="1:12" ht="13.5" thickBot="1">
      <c r="A41" s="211"/>
      <c r="B41" s="16" t="s">
        <v>270</v>
      </c>
      <c r="C41" s="17"/>
      <c r="D41" s="80" t="s">
        <v>205</v>
      </c>
      <c r="E41" s="15" t="s">
        <v>205</v>
      </c>
      <c r="F41" s="15" t="s">
        <v>205</v>
      </c>
      <c r="G41" s="15" t="s">
        <v>205</v>
      </c>
      <c r="H41" s="15" t="s">
        <v>205</v>
      </c>
      <c r="I41" s="15" t="s">
        <v>205</v>
      </c>
      <c r="J41" s="15">
        <f>INDEX(Aktivita_8!$AR$11:$AT$56,MATCH($B$2,Aktivita_8!$AN$11:$AN$56,0),MATCH($C$31,Aktivita_8!$AR$10:$AT$10,0))</f>
        <v>0.66510762474619567</v>
      </c>
      <c r="K41" s="15">
        <f>INDEX(Aktivita_8!$AR$59:$AT$104,MATCH($B$2,Aktivita_8!$AN$59:$AN$104,0),MATCH($C$31,Aktivita_8!$AR$58:$AT$58,0))</f>
        <v>1.1190222352596886</v>
      </c>
      <c r="L41" s="81">
        <f>INDEX(Aktivita_8!$AR$107:$AT$152,MATCH($B$2,Aktivita_8!$AN$107:$AN$152,0),MATCH($C$31,Aktivita_8!$AR$106:$AT$106,0))</f>
        <v>0.7577166157564863</v>
      </c>
    </row>
    <row r="42" spans="1:12" ht="13.5" thickBot="1">
      <c r="A42" s="212"/>
      <c r="B42" s="18" t="s">
        <v>271</v>
      </c>
      <c r="C42" s="19"/>
      <c r="D42" s="83" t="s">
        <v>205</v>
      </c>
      <c r="E42" s="84" t="s">
        <v>205</v>
      </c>
      <c r="F42" s="84" t="s">
        <v>205</v>
      </c>
      <c r="G42" s="84" t="s">
        <v>205</v>
      </c>
      <c r="H42" s="84" t="s">
        <v>205</v>
      </c>
      <c r="I42" s="84" t="s">
        <v>205</v>
      </c>
      <c r="J42" s="84">
        <f>INDEX(Aktivita_9!$AR$11:$AT$56,MATCH($B$2,Aktivita_9!$AN$11:$AN$56,0),MATCH($C$31,Aktivita_9!$AR$10:$AT$10,0))</f>
        <v>0.50327684590817767</v>
      </c>
      <c r="K42" s="84">
        <f>INDEX(Aktivita_9!$AR$59:$AT$104,MATCH($B$2,Aktivita_9!$AN$59:$AN$104,0),MATCH($C$31,Aktivita_9!$AR$58:$AT$58,0))</f>
        <v>0.37534629682859533</v>
      </c>
      <c r="L42" s="85">
        <f>INDEX(Aktivita_9!$AR$107:$AT$152,MATCH($B$2,Aktivita_9!$AN$107:$AN$152,0),MATCH($C$31,Aktivita_9!$AR$106:$AT$106,0))</f>
        <v>0.73179858718275814</v>
      </c>
    </row>
    <row r="43" spans="1:12">
      <c r="B43" s="86" t="s">
        <v>192</v>
      </c>
      <c r="C43" s="9"/>
    </row>
    <row r="46" spans="1:12">
      <c r="A46" t="s">
        <v>387</v>
      </c>
    </row>
  </sheetData>
  <mergeCells count="17">
    <mergeCell ref="A34:A35"/>
    <mergeCell ref="A36:A39"/>
    <mergeCell ref="A40:A42"/>
    <mergeCell ref="A3:B3"/>
    <mergeCell ref="A32:A33"/>
    <mergeCell ref="A12:B12"/>
    <mergeCell ref="A21:B21"/>
    <mergeCell ref="A13:B20"/>
    <mergeCell ref="A22:B30"/>
    <mergeCell ref="E31:K31"/>
    <mergeCell ref="C2:L2"/>
    <mergeCell ref="F3:J3"/>
    <mergeCell ref="J32:L32"/>
    <mergeCell ref="D32:D33"/>
    <mergeCell ref="E32:G32"/>
    <mergeCell ref="H32:I32"/>
    <mergeCell ref="B32:C33"/>
  </mergeCells>
  <conditionalFormatting sqref="C34:L4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39" yWindow="293" count="2">
        <x14:dataValidation type="list" allowBlank="1" showInputMessage="1" showErrorMessage="1">
          <x14:formula1>
            <xm:f>Aktivita_1!$AR$10:$AT$10</xm:f>
          </x14:formula1>
          <xm:sqref>C31</xm:sqref>
        </x14:dataValidation>
        <x14:dataValidation type="list" allowBlank="1" showInputMessage="1" showErrorMessage="1" prompt="Vyberte Úrad zo zonamu kliknutím na šípku v pravom dolnom rohu bunky. _x000a__x000a_">
          <x14:formula1>
            <xm:f>Aktivita_1!$AN$11:$AN$56</xm:f>
          </x14:formula1>
          <xm:sqref>B2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topLeftCell="Z1" workbookViewId="0">
      <selection activeCell="A17" sqref="A17:XFD17"/>
    </sheetView>
  </sheetViews>
  <sheetFormatPr defaultRowHeight="12.75" customHeight="1"/>
  <cols>
    <col min="1" max="1" width="27.7109375" bestFit="1" customWidth="1"/>
    <col min="2" max="2" width="40.28515625" bestFit="1" customWidth="1"/>
    <col min="3" max="37" width="7.42578125" bestFit="1" customWidth="1"/>
    <col min="39" max="39" width="27.7109375" style="49" bestFit="1" customWidth="1"/>
    <col min="40" max="40" width="40.28515625" style="49" bestFit="1" customWidth="1"/>
  </cols>
  <sheetData>
    <row r="1" spans="1:46" ht="24" customHeight="1">
      <c r="A1" s="1" t="s">
        <v>0</v>
      </c>
      <c r="AM1" s="1" t="s">
        <v>0</v>
      </c>
    </row>
    <row r="2" spans="1:46">
      <c r="A2" s="2" t="s">
        <v>1</v>
      </c>
      <c r="B2" s="3" t="s">
        <v>2</v>
      </c>
      <c r="AM2" s="2" t="s">
        <v>1</v>
      </c>
      <c r="AN2" s="3" t="s">
        <v>2</v>
      </c>
    </row>
    <row r="3" spans="1:46">
      <c r="A3" s="2" t="s">
        <v>3</v>
      </c>
      <c r="B3" s="3" t="s">
        <v>4</v>
      </c>
      <c r="AM3" s="2" t="s">
        <v>3</v>
      </c>
      <c r="AN3" s="3" t="s">
        <v>4</v>
      </c>
    </row>
    <row r="4" spans="1:46">
      <c r="A4" s="2" t="s">
        <v>5</v>
      </c>
      <c r="B4" s="3" t="s">
        <v>6</v>
      </c>
      <c r="AM4" s="2" t="s">
        <v>5</v>
      </c>
      <c r="AN4" s="3" t="s">
        <v>6</v>
      </c>
    </row>
    <row r="5" spans="1:46" s="49" customFormat="1">
      <c r="A5" s="2"/>
      <c r="B5" s="3"/>
      <c r="AM5" s="2"/>
      <c r="AN5" s="3"/>
    </row>
    <row r="6" spans="1:46">
      <c r="A6" s="270" t="s">
        <v>145</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M6"/>
      <c r="AN6"/>
    </row>
    <row r="7" spans="1:46" ht="12.75" customHeight="1">
      <c r="A7" s="267"/>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M7"/>
      <c r="AN7"/>
    </row>
    <row r="8" spans="1:46" ht="13.5" thickBot="1">
      <c r="A8" s="274" t="s">
        <v>146</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M8"/>
      <c r="AN8"/>
    </row>
    <row r="9" spans="1:46" ht="13.5" thickBot="1">
      <c r="A9" s="268" t="s">
        <v>147</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M9"/>
      <c r="AN9"/>
    </row>
    <row r="10" spans="1:46" ht="13.5" thickBot="1">
      <c r="A10" s="267"/>
      <c r="B10" s="267"/>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4" t="s">
        <v>26</v>
      </c>
      <c r="T10" s="4" t="s">
        <v>27</v>
      </c>
      <c r="U10" s="4" t="s">
        <v>28</v>
      </c>
      <c r="V10" s="4" t="s">
        <v>29</v>
      </c>
      <c r="W10" s="4" t="s">
        <v>30</v>
      </c>
      <c r="X10" s="4" t="s">
        <v>31</v>
      </c>
      <c r="Y10" s="4" t="s">
        <v>32</v>
      </c>
      <c r="Z10" s="4" t="s">
        <v>33</v>
      </c>
      <c r="AA10" s="4" t="s">
        <v>34</v>
      </c>
      <c r="AB10" s="4" t="s">
        <v>35</v>
      </c>
      <c r="AC10" s="4" t="s">
        <v>36</v>
      </c>
      <c r="AD10" s="4" t="s">
        <v>37</v>
      </c>
      <c r="AE10" s="4" t="s">
        <v>38</v>
      </c>
      <c r="AF10" s="4" t="s">
        <v>39</v>
      </c>
      <c r="AG10" s="4" t="s">
        <v>40</v>
      </c>
      <c r="AH10" s="4" t="s">
        <v>41</v>
      </c>
      <c r="AI10" s="4" t="s">
        <v>42</v>
      </c>
      <c r="AJ10" s="4" t="s">
        <v>43</v>
      </c>
      <c r="AK10" s="4" t="s">
        <v>44</v>
      </c>
      <c r="AM10" s="267"/>
      <c r="AN10" s="267"/>
      <c r="AO10" s="4">
        <v>2016</v>
      </c>
      <c r="AP10" s="4">
        <v>2017</v>
      </c>
      <c r="AQ10" s="4">
        <v>2018</v>
      </c>
      <c r="AR10" s="4">
        <v>2016</v>
      </c>
      <c r="AS10" s="4">
        <v>2017</v>
      </c>
      <c r="AT10" s="4">
        <v>2018</v>
      </c>
    </row>
    <row r="11" spans="1:46" ht="13.5" thickBot="1">
      <c r="A11" s="4" t="s">
        <v>45</v>
      </c>
      <c r="B11" s="4" t="s">
        <v>46</v>
      </c>
      <c r="C11" s="5">
        <v>0.12386999999999999</v>
      </c>
      <c r="D11" s="5">
        <v>0.12554999999999999</v>
      </c>
      <c r="E11" s="5">
        <v>0.12775</v>
      </c>
      <c r="F11" s="5">
        <v>0.13014000000000001</v>
      </c>
      <c r="G11" s="5">
        <v>0.13172</v>
      </c>
      <c r="H11" s="5">
        <v>0.13325999999999999</v>
      </c>
      <c r="I11" s="5">
        <v>0.13399</v>
      </c>
      <c r="J11" s="5">
        <v>0.13485</v>
      </c>
      <c r="K11" s="5">
        <v>0.13685</v>
      </c>
      <c r="L11" s="5">
        <v>0.13747999999999999</v>
      </c>
      <c r="M11" s="5">
        <v>0.13802</v>
      </c>
      <c r="N11" s="5">
        <v>0.13850000000000001</v>
      </c>
      <c r="O11" s="5">
        <v>0.14099999999999999</v>
      </c>
      <c r="P11" s="5">
        <v>0.14327999999999999</v>
      </c>
      <c r="Q11" s="5">
        <v>0.14685000000000001</v>
      </c>
      <c r="R11" s="5">
        <v>0.14801</v>
      </c>
      <c r="S11" s="5">
        <v>0.15228</v>
      </c>
      <c r="T11" s="5">
        <v>0.15726000000000001</v>
      </c>
      <c r="U11" s="5">
        <v>0.16020999999999999</v>
      </c>
      <c r="V11" s="5">
        <v>0.16303000000000001</v>
      </c>
      <c r="W11" s="5">
        <v>0.16699</v>
      </c>
      <c r="X11" s="5">
        <v>0.17116000000000001</v>
      </c>
      <c r="Y11" s="5">
        <v>0.17544000000000001</v>
      </c>
      <c r="Z11" s="5">
        <v>0.17702999999999999</v>
      </c>
      <c r="AA11" s="5">
        <v>0.18057000000000001</v>
      </c>
      <c r="AB11" s="5">
        <v>0.18265000000000001</v>
      </c>
      <c r="AC11" s="5">
        <v>0.18207999999999999</v>
      </c>
      <c r="AD11" s="5">
        <v>0.18265000000000001</v>
      </c>
      <c r="AE11" s="5">
        <v>0.18198</v>
      </c>
      <c r="AF11" s="5">
        <v>0.17823</v>
      </c>
      <c r="AG11" s="5">
        <v>0.17732000000000001</v>
      </c>
      <c r="AH11" s="5">
        <v>0.17618</v>
      </c>
      <c r="AI11" s="5">
        <v>0.17602000000000001</v>
      </c>
      <c r="AJ11" s="5">
        <v>0.17376</v>
      </c>
      <c r="AK11" s="5">
        <v>0.15717999999999999</v>
      </c>
      <c r="AM11" s="4" t="s">
        <v>45</v>
      </c>
      <c r="AN11" s="4" t="s">
        <v>46</v>
      </c>
      <c r="AO11" s="5">
        <f>AVERAGE(C11:N11)</f>
        <v>0.13266500000000001</v>
      </c>
      <c r="AP11" s="5">
        <f>AVERAGE(O11:Z11)</f>
        <v>0.15854499999999999</v>
      </c>
      <c r="AQ11" s="5">
        <f>AVERAGE(AA11:AK11)</f>
        <v>0.17714727272727274</v>
      </c>
      <c r="AR11" s="6">
        <f>(AO11-AVERAGE(AO11:AO56))/_xlfn.STDEV.P(AO11:AO56)</f>
        <v>0.74089334134264628</v>
      </c>
      <c r="AS11" s="6">
        <f t="shared" ref="AS11:AT11" si="0">(AP11-AVERAGE(AP11:AP56))/_xlfn.STDEV.P(AP11:AP56)</f>
        <v>0.54243184351743323</v>
      </c>
      <c r="AT11" s="6">
        <f t="shared" si="0"/>
        <v>0.53734137066650334</v>
      </c>
    </row>
    <row r="12" spans="1:46" ht="13.5" thickBot="1">
      <c r="A12" s="4" t="s">
        <v>47</v>
      </c>
      <c r="B12" s="4" t="s">
        <v>48</v>
      </c>
      <c r="C12" s="5">
        <v>0.12917000000000001</v>
      </c>
      <c r="D12" s="5">
        <v>0.13217000000000001</v>
      </c>
      <c r="E12" s="5">
        <v>0.13567000000000001</v>
      </c>
      <c r="F12" s="5">
        <v>0.13838</v>
      </c>
      <c r="G12" s="5">
        <v>0.1452</v>
      </c>
      <c r="H12" s="5">
        <v>0.14996000000000001</v>
      </c>
      <c r="I12" s="5">
        <v>0.15237999999999999</v>
      </c>
      <c r="J12" s="5">
        <v>0.15673000000000001</v>
      </c>
      <c r="K12" s="5">
        <v>0.15977</v>
      </c>
      <c r="L12" s="5">
        <v>0.16394</v>
      </c>
      <c r="M12" s="5">
        <v>0.16608000000000001</v>
      </c>
      <c r="N12" s="5">
        <v>0.16596</v>
      </c>
      <c r="O12" s="5">
        <v>0.16794999999999999</v>
      </c>
      <c r="P12" s="5">
        <v>0.17094000000000001</v>
      </c>
      <c r="Q12" s="5">
        <v>0.17685999999999999</v>
      </c>
      <c r="R12" s="5">
        <v>0.17968000000000001</v>
      </c>
      <c r="S12" s="5">
        <v>0.18042</v>
      </c>
      <c r="T12" s="5">
        <v>0.18695000000000001</v>
      </c>
      <c r="U12" s="5">
        <v>0.18662999999999999</v>
      </c>
      <c r="V12" s="5">
        <v>0.18903</v>
      </c>
      <c r="W12" s="5">
        <v>0.19298000000000001</v>
      </c>
      <c r="X12" s="5">
        <v>0.19636999999999999</v>
      </c>
      <c r="Y12" s="5">
        <v>0.19836000000000001</v>
      </c>
      <c r="Z12" s="5">
        <v>0.19946</v>
      </c>
      <c r="AA12" s="5">
        <v>0.20136999999999999</v>
      </c>
      <c r="AB12" s="5">
        <v>0.20363000000000001</v>
      </c>
      <c r="AC12" s="5">
        <v>0.20496</v>
      </c>
      <c r="AD12" s="5">
        <v>0.20691999999999999</v>
      </c>
      <c r="AE12" s="5">
        <v>0.20771000000000001</v>
      </c>
      <c r="AF12" s="5">
        <v>0.20358999999999999</v>
      </c>
      <c r="AG12" s="5">
        <v>0.20760999999999999</v>
      </c>
      <c r="AH12" s="5">
        <v>0.20791999999999999</v>
      </c>
      <c r="AI12" s="5">
        <v>0.20680999999999999</v>
      </c>
      <c r="AJ12" s="5">
        <v>0.20418</v>
      </c>
      <c r="AK12" s="5">
        <v>0.18607000000000001</v>
      </c>
      <c r="AM12" s="4" t="s">
        <v>47</v>
      </c>
      <c r="AN12" s="4" t="s">
        <v>48</v>
      </c>
      <c r="AO12" s="5">
        <f t="shared" ref="AO12:AO56" si="1">AVERAGE(C12:N12)</f>
        <v>0.14961749999999999</v>
      </c>
      <c r="AP12" s="5">
        <f t="shared" ref="AP12:AP56" si="2">AVERAGE(O12:Z12)</f>
        <v>0.18546916666666668</v>
      </c>
      <c r="AQ12" s="5">
        <f t="shared" ref="AQ12:AQ56" si="3">AVERAGE(AA12:AK12)</f>
        <v>0.20370636363636363</v>
      </c>
      <c r="AR12" s="6">
        <f>(AO12-AVERAGE(AO11:AO56))/_xlfn.STDEV.P(AO11:AO56)</f>
        <v>1.2518260627964752</v>
      </c>
      <c r="AS12" s="6">
        <f t="shared" ref="AS12:AT12" si="4">(AP12-AVERAGE(AP11:AP56))/_xlfn.STDEV.P(AP11:AP56)</f>
        <v>1.1642945857258615</v>
      </c>
      <c r="AT12" s="6">
        <f t="shared" si="4"/>
        <v>1.109662789316926</v>
      </c>
    </row>
    <row r="13" spans="1:46" ht="13.5" thickBot="1">
      <c r="A13" s="4" t="s">
        <v>49</v>
      </c>
      <c r="B13" s="4" t="s">
        <v>50</v>
      </c>
      <c r="C13" s="5">
        <v>0.13914000000000001</v>
      </c>
      <c r="D13" s="5">
        <v>0.14096</v>
      </c>
      <c r="E13" s="5">
        <v>0.14276</v>
      </c>
      <c r="F13" s="5">
        <v>0.14432</v>
      </c>
      <c r="G13" s="5">
        <v>0.14848</v>
      </c>
      <c r="H13" s="5">
        <v>0.15051</v>
      </c>
      <c r="I13" s="5">
        <v>0.15221999999999999</v>
      </c>
      <c r="J13" s="5">
        <v>0.15373000000000001</v>
      </c>
      <c r="K13" s="5">
        <v>0.15631</v>
      </c>
      <c r="L13" s="5">
        <v>0.15814</v>
      </c>
      <c r="M13" s="5">
        <v>0.15948999999999999</v>
      </c>
      <c r="N13" s="5">
        <v>0.16092999999999999</v>
      </c>
      <c r="O13" s="5">
        <v>0.16355</v>
      </c>
      <c r="P13" s="5">
        <v>0.16466</v>
      </c>
      <c r="Q13" s="5">
        <v>0.16811000000000001</v>
      </c>
      <c r="R13" s="5">
        <v>0.17127999999999999</v>
      </c>
      <c r="S13" s="5">
        <v>0.1741</v>
      </c>
      <c r="T13" s="5">
        <v>0.18007999999999999</v>
      </c>
      <c r="U13" s="5">
        <v>0.18121000000000001</v>
      </c>
      <c r="V13" s="5">
        <v>0.18418999999999999</v>
      </c>
      <c r="W13" s="5">
        <v>0.18687000000000001</v>
      </c>
      <c r="X13" s="5">
        <v>0.19425000000000001</v>
      </c>
      <c r="Y13" s="5">
        <v>0.19880999999999999</v>
      </c>
      <c r="Z13" s="5">
        <v>0.20180999999999999</v>
      </c>
      <c r="AA13" s="5">
        <v>0.20612</v>
      </c>
      <c r="AB13" s="5">
        <v>0.21067</v>
      </c>
      <c r="AC13" s="5">
        <v>0.21299000000000001</v>
      </c>
      <c r="AD13" s="5">
        <v>0.21315000000000001</v>
      </c>
      <c r="AE13" s="5">
        <v>0.21259</v>
      </c>
      <c r="AF13" s="5">
        <v>0.20916999999999999</v>
      </c>
      <c r="AG13" s="5">
        <v>0.20973</v>
      </c>
      <c r="AH13" s="5">
        <v>0.20988000000000001</v>
      </c>
      <c r="AI13" s="5">
        <v>0.21279999999999999</v>
      </c>
      <c r="AJ13" s="5">
        <v>0.20998</v>
      </c>
      <c r="AK13" s="5">
        <v>0.19059999999999999</v>
      </c>
      <c r="AM13" s="4" t="s">
        <v>49</v>
      </c>
      <c r="AN13" s="4" t="s">
        <v>50</v>
      </c>
      <c r="AO13" s="5">
        <f t="shared" si="1"/>
        <v>0.15058249999999998</v>
      </c>
      <c r="AP13" s="5">
        <f t="shared" si="2"/>
        <v>0.18074333333333334</v>
      </c>
      <c r="AQ13" s="5">
        <f t="shared" si="3"/>
        <v>0.20887999999999998</v>
      </c>
      <c r="AR13" s="6">
        <f>(AO13-AVERAGE(AO11:AO56))/_xlfn.STDEV.P(AO11:AO56)</f>
        <v>1.2809102731609019</v>
      </c>
      <c r="AS13" s="6">
        <f t="shared" ref="AS13:AT13" si="5">(AP13-AVERAGE(AP11:AP56))/_xlfn.STDEV.P(AP11:AP56)</f>
        <v>1.0551428443824586</v>
      </c>
      <c r="AT13" s="6">
        <f t="shared" si="5"/>
        <v>1.2211493952912389</v>
      </c>
    </row>
    <row r="14" spans="1:46" ht="13.5" thickBot="1">
      <c r="A14" s="4" t="s">
        <v>51</v>
      </c>
      <c r="B14" s="4" t="s">
        <v>52</v>
      </c>
      <c r="C14" s="5">
        <v>0.10378</v>
      </c>
      <c r="D14" s="5">
        <v>0.10521</v>
      </c>
      <c r="E14" s="5">
        <v>0.10603</v>
      </c>
      <c r="F14" s="5">
        <v>0.10589</v>
      </c>
      <c r="G14" s="5">
        <v>0.10767</v>
      </c>
      <c r="H14" s="5">
        <v>0.11391999999999999</v>
      </c>
      <c r="I14" s="5">
        <v>0.11656999999999999</v>
      </c>
      <c r="J14" s="5">
        <v>0.1196</v>
      </c>
      <c r="K14" s="5">
        <v>0.12336</v>
      </c>
      <c r="L14" s="5">
        <v>0.12683</v>
      </c>
      <c r="M14" s="5">
        <v>0.13336000000000001</v>
      </c>
      <c r="N14" s="5">
        <v>0.13664000000000001</v>
      </c>
      <c r="O14" s="5">
        <v>0.14205999999999999</v>
      </c>
      <c r="P14" s="5">
        <v>0.14940999999999999</v>
      </c>
      <c r="Q14" s="5">
        <v>0.15553</v>
      </c>
      <c r="R14" s="5">
        <v>0.16087000000000001</v>
      </c>
      <c r="S14" s="5">
        <v>0.16711999999999999</v>
      </c>
      <c r="T14" s="5">
        <v>0.17169999999999999</v>
      </c>
      <c r="U14" s="5">
        <v>0.17707999999999999</v>
      </c>
      <c r="V14" s="5">
        <v>0.18099999999999999</v>
      </c>
      <c r="W14" s="5">
        <v>0.18534</v>
      </c>
      <c r="X14" s="5">
        <v>0.18981000000000001</v>
      </c>
      <c r="Y14" s="5">
        <v>0.19120000000000001</v>
      </c>
      <c r="Z14" s="5">
        <v>0.19394</v>
      </c>
      <c r="AA14" s="5">
        <v>0.19669</v>
      </c>
      <c r="AB14" s="5">
        <v>0.19397</v>
      </c>
      <c r="AC14" s="5">
        <v>0.19494</v>
      </c>
      <c r="AD14" s="5">
        <v>0.19802</v>
      </c>
      <c r="AE14" s="5">
        <v>0.19974</v>
      </c>
      <c r="AF14" s="5">
        <v>0.19735</v>
      </c>
      <c r="AG14" s="5">
        <v>0.19553000000000001</v>
      </c>
      <c r="AH14" s="5">
        <v>0.19594</v>
      </c>
      <c r="AI14" s="5">
        <v>0.19514999999999999</v>
      </c>
      <c r="AJ14" s="5">
        <v>0.19711999999999999</v>
      </c>
      <c r="AK14" s="5">
        <v>0.17898</v>
      </c>
      <c r="AM14" s="4" t="s">
        <v>51</v>
      </c>
      <c r="AN14" s="4" t="s">
        <v>52</v>
      </c>
      <c r="AO14" s="5">
        <f t="shared" si="1"/>
        <v>0.11657166666666667</v>
      </c>
      <c r="AP14" s="5">
        <f t="shared" si="2"/>
        <v>0.17208833333333332</v>
      </c>
      <c r="AQ14" s="5">
        <f t="shared" si="3"/>
        <v>0.19485727272727271</v>
      </c>
      <c r="AR14" s="6">
        <f>(AO14-AVERAGE(AO11:AO56))/_xlfn.STDEV.P(AO11:AO56)</f>
        <v>0.25585511115455412</v>
      </c>
      <c r="AS14" s="6">
        <f t="shared" ref="AS14:AT14" si="6">(AP14-AVERAGE(AP11:AP56))/_xlfn.STDEV.P(AP11:AP56)</f>
        <v>0.85523983158179184</v>
      </c>
      <c r="AT14" s="6">
        <f t="shared" si="6"/>
        <v>0.91897387303613798</v>
      </c>
    </row>
    <row r="15" spans="1:46" ht="13.5" thickBot="1">
      <c r="A15" s="4" t="s">
        <v>53</v>
      </c>
      <c r="B15" s="4" t="s">
        <v>54</v>
      </c>
      <c r="C15" s="5">
        <v>0.15142</v>
      </c>
      <c r="D15" s="5">
        <v>0.15609999999999999</v>
      </c>
      <c r="E15" s="5">
        <v>0.15833</v>
      </c>
      <c r="F15" s="5">
        <v>0.16195999999999999</v>
      </c>
      <c r="G15" s="5">
        <v>0.16582</v>
      </c>
      <c r="H15" s="5">
        <v>0.16783999999999999</v>
      </c>
      <c r="I15" s="5">
        <v>0.17052999999999999</v>
      </c>
      <c r="J15" s="5">
        <v>0.17194999999999999</v>
      </c>
      <c r="K15" s="5">
        <v>0.17424999999999999</v>
      </c>
      <c r="L15" s="5">
        <v>0.17591999999999999</v>
      </c>
      <c r="M15" s="5">
        <v>0.17954999999999999</v>
      </c>
      <c r="N15" s="5">
        <v>0.18163000000000001</v>
      </c>
      <c r="O15" s="5">
        <v>0.18323</v>
      </c>
      <c r="P15" s="5">
        <v>0.18515999999999999</v>
      </c>
      <c r="Q15" s="5">
        <v>0.19205</v>
      </c>
      <c r="R15" s="5">
        <v>0.19374</v>
      </c>
      <c r="S15" s="5">
        <v>0.19675999999999999</v>
      </c>
      <c r="T15" s="5">
        <v>0.20397999999999999</v>
      </c>
      <c r="U15" s="5">
        <v>0.20497000000000001</v>
      </c>
      <c r="V15" s="5">
        <v>0.20967</v>
      </c>
      <c r="W15" s="5">
        <v>0.21561</v>
      </c>
      <c r="X15" s="5">
        <v>0.22181999999999999</v>
      </c>
      <c r="Y15" s="5">
        <v>0.22731999999999999</v>
      </c>
      <c r="Z15" s="5">
        <v>0.22742000000000001</v>
      </c>
      <c r="AA15" s="5">
        <v>0.22944999999999999</v>
      </c>
      <c r="AB15" s="5">
        <v>0.23036999999999999</v>
      </c>
      <c r="AC15" s="5">
        <v>0.22875999999999999</v>
      </c>
      <c r="AD15" s="5">
        <v>0.22758</v>
      </c>
      <c r="AE15" s="5">
        <v>0.22927</v>
      </c>
      <c r="AF15" s="5">
        <v>0.22561999999999999</v>
      </c>
      <c r="AG15" s="5">
        <v>0.22586000000000001</v>
      </c>
      <c r="AH15" s="5">
        <v>0.2248</v>
      </c>
      <c r="AI15" s="5">
        <v>0.22412000000000001</v>
      </c>
      <c r="AJ15" s="5">
        <v>0.22534000000000001</v>
      </c>
      <c r="AK15" s="5">
        <v>0.20099</v>
      </c>
      <c r="AM15" s="4" t="s">
        <v>53</v>
      </c>
      <c r="AN15" s="4" t="s">
        <v>54</v>
      </c>
      <c r="AO15" s="5">
        <f t="shared" si="1"/>
        <v>0.16794166666666668</v>
      </c>
      <c r="AP15" s="5">
        <f t="shared" si="2"/>
        <v>0.20514416666666671</v>
      </c>
      <c r="AQ15" s="5">
        <f t="shared" si="3"/>
        <v>0.22474181818181818</v>
      </c>
      <c r="AR15" s="6">
        <f>(AO15-AVERAGE(AO11:AO56))/_xlfn.STDEV.P(AO11:AO56)</f>
        <v>1.8040995530411923</v>
      </c>
      <c r="AS15" s="6">
        <f t="shared" ref="AS15:AT15" si="7">(AP15-AVERAGE(AP11:AP56))/_xlfn.STDEV.P(AP11:AP56)</f>
        <v>1.6187246003824898</v>
      </c>
      <c r="AT15" s="6">
        <f t="shared" si="7"/>
        <v>1.5629554576774307</v>
      </c>
    </row>
    <row r="16" spans="1:46" ht="13.5" thickBot="1">
      <c r="A16" s="4" t="s">
        <v>55</v>
      </c>
      <c r="B16" s="4" t="s">
        <v>56</v>
      </c>
      <c r="C16" s="5">
        <v>0.14471000000000001</v>
      </c>
      <c r="D16" s="5">
        <v>0.15057000000000001</v>
      </c>
      <c r="E16" s="5">
        <v>0.15440000000000001</v>
      </c>
      <c r="F16" s="5">
        <v>0.15834999999999999</v>
      </c>
      <c r="G16" s="5">
        <v>0.16397999999999999</v>
      </c>
      <c r="H16" s="5">
        <v>0.17407</v>
      </c>
      <c r="I16" s="5">
        <v>0.17680000000000001</v>
      </c>
      <c r="J16" s="5">
        <v>0.18149000000000001</v>
      </c>
      <c r="K16" s="5">
        <v>0.18787000000000001</v>
      </c>
      <c r="L16" s="5">
        <v>0.19320999999999999</v>
      </c>
      <c r="M16" s="5">
        <v>0.20129</v>
      </c>
      <c r="N16" s="5">
        <v>0.20380000000000001</v>
      </c>
      <c r="O16" s="5">
        <v>0.20857000000000001</v>
      </c>
      <c r="P16" s="5">
        <v>0.21178</v>
      </c>
      <c r="Q16" s="5">
        <v>0.21840000000000001</v>
      </c>
      <c r="R16" s="5">
        <v>0.22206999999999999</v>
      </c>
      <c r="S16" s="5">
        <v>0.22667000000000001</v>
      </c>
      <c r="T16" s="5">
        <v>0.22750000000000001</v>
      </c>
      <c r="U16" s="5">
        <v>0.23016</v>
      </c>
      <c r="V16" s="5">
        <v>0.23315</v>
      </c>
      <c r="W16" s="5">
        <v>0.23544000000000001</v>
      </c>
      <c r="X16" s="5">
        <v>0.23788000000000001</v>
      </c>
      <c r="Y16" s="5">
        <v>0.23804</v>
      </c>
      <c r="Z16" s="5">
        <v>0.23960999999999999</v>
      </c>
      <c r="AA16" s="5">
        <v>0.24132000000000001</v>
      </c>
      <c r="AB16" s="5">
        <v>0.24414</v>
      </c>
      <c r="AC16" s="5">
        <v>0.24368999999999999</v>
      </c>
      <c r="AD16" s="5">
        <v>0.24303</v>
      </c>
      <c r="AE16" s="5">
        <v>0.24041999999999999</v>
      </c>
      <c r="AF16" s="5">
        <v>0.23788999999999999</v>
      </c>
      <c r="AG16" s="5">
        <v>0.23877000000000001</v>
      </c>
      <c r="AH16" s="5">
        <v>0.24137</v>
      </c>
      <c r="AI16" s="5">
        <v>0.24542</v>
      </c>
      <c r="AJ16" s="5">
        <v>0.24326</v>
      </c>
      <c r="AK16" s="5">
        <v>0.22278999999999999</v>
      </c>
      <c r="AM16" s="4" t="s">
        <v>55</v>
      </c>
      <c r="AN16" s="4" t="s">
        <v>56</v>
      </c>
      <c r="AO16" s="5">
        <f t="shared" si="1"/>
        <v>0.17421166666666665</v>
      </c>
      <c r="AP16" s="5">
        <f t="shared" si="2"/>
        <v>0.22743916666666664</v>
      </c>
      <c r="AQ16" s="5">
        <f t="shared" si="3"/>
        <v>0.24019090909090907</v>
      </c>
      <c r="AR16" s="6">
        <f>(AO16-AVERAGE(AO11:AO56))/_xlfn.STDEV.P(AO11:AO56)</f>
        <v>1.9930715727147212</v>
      </c>
      <c r="AS16" s="6">
        <f t="shared" ref="AS16:AT16" si="8">(AP16-AVERAGE(AP11:AP56))/_xlfn.STDEV.P(AP11:AP56)</f>
        <v>2.1336682942462497</v>
      </c>
      <c r="AT16" s="6">
        <f t="shared" si="8"/>
        <v>1.8958676667667778</v>
      </c>
    </row>
    <row r="17" spans="1:46" ht="13.5" thickBot="1">
      <c r="A17" s="4" t="s">
        <v>57</v>
      </c>
      <c r="B17" s="4" t="s">
        <v>58</v>
      </c>
      <c r="C17" s="5">
        <v>0.12756000000000001</v>
      </c>
      <c r="D17" s="5">
        <v>0.12961</v>
      </c>
      <c r="E17" s="5">
        <v>0.13158</v>
      </c>
      <c r="F17" s="5">
        <v>0.13184999999999999</v>
      </c>
      <c r="G17" s="5">
        <v>0.13285</v>
      </c>
      <c r="H17" s="5">
        <v>0.13572999999999999</v>
      </c>
      <c r="I17" s="5">
        <v>0.13558000000000001</v>
      </c>
      <c r="J17" s="5">
        <v>0.13739999999999999</v>
      </c>
      <c r="K17" s="5">
        <v>0.13951</v>
      </c>
      <c r="L17" s="5">
        <v>0.1394</v>
      </c>
      <c r="M17" s="5">
        <v>0.13958999999999999</v>
      </c>
      <c r="N17" s="5">
        <v>0.14057</v>
      </c>
      <c r="O17" s="5">
        <v>0.14457999999999999</v>
      </c>
      <c r="P17" s="5">
        <v>0.14838999999999999</v>
      </c>
      <c r="Q17" s="5">
        <v>0.1537</v>
      </c>
      <c r="R17" s="5">
        <v>0.15769</v>
      </c>
      <c r="S17" s="5">
        <v>0.16242999999999999</v>
      </c>
      <c r="T17" s="5">
        <v>0.16889000000000001</v>
      </c>
      <c r="U17" s="5">
        <v>0.17102999999999999</v>
      </c>
      <c r="V17" s="5">
        <v>0.17602999999999999</v>
      </c>
      <c r="W17" s="5">
        <v>0.18134</v>
      </c>
      <c r="X17" s="5">
        <v>0.18837000000000001</v>
      </c>
      <c r="Y17" s="5">
        <v>0.19217000000000001</v>
      </c>
      <c r="Z17" s="5">
        <v>0.19349</v>
      </c>
      <c r="AA17" s="5">
        <v>0.19545999999999999</v>
      </c>
      <c r="AB17" s="5">
        <v>0.19697999999999999</v>
      </c>
      <c r="AC17" s="5">
        <v>0.19628000000000001</v>
      </c>
      <c r="AD17" s="5">
        <v>0.19708000000000001</v>
      </c>
      <c r="AE17" s="5">
        <v>0.19697000000000001</v>
      </c>
      <c r="AF17" s="5">
        <v>0.19266</v>
      </c>
      <c r="AG17" s="5">
        <v>0.19356000000000001</v>
      </c>
      <c r="AH17" s="5">
        <v>0.19066</v>
      </c>
      <c r="AI17" s="5">
        <v>0.18998000000000001</v>
      </c>
      <c r="AJ17" s="5">
        <v>0.19023000000000001</v>
      </c>
      <c r="AK17" s="5">
        <v>0.17471</v>
      </c>
      <c r="AM17" s="4" t="s">
        <v>57</v>
      </c>
      <c r="AN17" s="4" t="s">
        <v>58</v>
      </c>
      <c r="AO17" s="5">
        <f t="shared" si="1"/>
        <v>0.13510250000000004</v>
      </c>
      <c r="AP17" s="5">
        <f t="shared" si="2"/>
        <v>0.16984249999999998</v>
      </c>
      <c r="AQ17" s="5">
        <f t="shared" si="3"/>
        <v>0.19223363636363636</v>
      </c>
      <c r="AR17" s="6">
        <f>(AO17-AVERAGE(AO11:AO56))/_xlfn.STDEV.P(AO11:AO56)</f>
        <v>0.81435734420616068</v>
      </c>
      <c r="AS17" s="6">
        <f t="shared" ref="AS17:AT17" si="9">(AP17-AVERAGE(AP11:AP56))/_xlfn.STDEV.P(AP11:AP56)</f>
        <v>0.80336821406804282</v>
      </c>
      <c r="AT17" s="6">
        <f t="shared" si="9"/>
        <v>0.86243717564695044</v>
      </c>
    </row>
    <row r="18" spans="1:46" ht="13.5" thickBot="1">
      <c r="A18" s="4" t="s">
        <v>59</v>
      </c>
      <c r="B18" s="4" t="s">
        <v>60</v>
      </c>
      <c r="C18" s="5">
        <v>0.15296000000000001</v>
      </c>
      <c r="D18" s="5">
        <v>0.15715999999999999</v>
      </c>
      <c r="E18" s="5">
        <v>0.15937999999999999</v>
      </c>
      <c r="F18" s="5">
        <v>0.16477</v>
      </c>
      <c r="G18" s="5">
        <v>0.16694999999999999</v>
      </c>
      <c r="H18" s="5">
        <v>0.17008000000000001</v>
      </c>
      <c r="I18" s="5">
        <v>0.17484</v>
      </c>
      <c r="J18" s="5">
        <v>0.17710000000000001</v>
      </c>
      <c r="K18" s="5">
        <v>0.17824999999999999</v>
      </c>
      <c r="L18" s="5">
        <v>0.18709000000000001</v>
      </c>
      <c r="M18" s="5">
        <v>0.19456000000000001</v>
      </c>
      <c r="N18" s="5">
        <v>0.19764999999999999</v>
      </c>
      <c r="O18" s="5">
        <v>0.20596</v>
      </c>
      <c r="P18" s="5">
        <v>0.21454000000000001</v>
      </c>
      <c r="Q18" s="5">
        <v>0.22338</v>
      </c>
      <c r="R18" s="5">
        <v>0.22670999999999999</v>
      </c>
      <c r="S18" s="5">
        <v>0.23383999999999999</v>
      </c>
      <c r="T18" s="5">
        <v>0.24343999999999999</v>
      </c>
      <c r="U18" s="5">
        <v>0.24718999999999999</v>
      </c>
      <c r="V18" s="5">
        <v>0.25169000000000002</v>
      </c>
      <c r="W18" s="5">
        <v>0.26351999999999998</v>
      </c>
      <c r="X18" s="5">
        <v>0.26219999999999999</v>
      </c>
      <c r="Y18" s="5">
        <v>0.26245000000000002</v>
      </c>
      <c r="Z18" s="5">
        <v>0.26663999999999999</v>
      </c>
      <c r="AA18" s="5">
        <v>0.26722000000000001</v>
      </c>
      <c r="AB18" s="5">
        <v>0.26434999999999997</v>
      </c>
      <c r="AC18" s="5">
        <v>0.26162000000000002</v>
      </c>
      <c r="AD18" s="5">
        <v>0.26122000000000001</v>
      </c>
      <c r="AE18" s="5">
        <v>0.25616</v>
      </c>
      <c r="AF18" s="5">
        <v>0.24945999999999999</v>
      </c>
      <c r="AG18" s="5">
        <v>0.24675</v>
      </c>
      <c r="AH18" s="5">
        <v>0.24284</v>
      </c>
      <c r="AI18" s="5">
        <v>0.23369999999999999</v>
      </c>
      <c r="AJ18" s="5">
        <v>0.23200999999999999</v>
      </c>
      <c r="AK18" s="5">
        <v>0.20646999999999999</v>
      </c>
      <c r="AM18" s="4" t="s">
        <v>59</v>
      </c>
      <c r="AN18" s="4" t="s">
        <v>60</v>
      </c>
      <c r="AO18" s="5">
        <f t="shared" si="1"/>
        <v>0.17339916666666666</v>
      </c>
      <c r="AP18" s="5">
        <f t="shared" si="2"/>
        <v>0.24179666666666666</v>
      </c>
      <c r="AQ18" s="5">
        <f t="shared" si="3"/>
        <v>0.24743636363636359</v>
      </c>
      <c r="AR18" s="6">
        <f>(AO18-AVERAGE(AO11:AO56))/_xlfn.STDEV.P(AO11:AO56)</f>
        <v>1.9685835717602169</v>
      </c>
      <c r="AS18" s="6">
        <f t="shared" ref="AS18:AT18" si="10">(AP18-AVERAGE(AP11:AP56))/_xlfn.STDEV.P(AP11:AP56)</f>
        <v>2.4652809466189329</v>
      </c>
      <c r="AT18" s="6">
        <f t="shared" si="10"/>
        <v>2.0519998490924274</v>
      </c>
    </row>
    <row r="19" spans="1:46" ht="13.5" thickBot="1">
      <c r="A19" s="4" t="s">
        <v>61</v>
      </c>
      <c r="B19" s="4" t="s">
        <v>62</v>
      </c>
      <c r="C19" s="5">
        <v>0.11371000000000001</v>
      </c>
      <c r="D19" s="5">
        <v>0.11529</v>
      </c>
      <c r="E19" s="5">
        <v>0.11629</v>
      </c>
      <c r="F19" s="5">
        <v>0.11860999999999999</v>
      </c>
      <c r="G19" s="5">
        <v>0.12282</v>
      </c>
      <c r="H19" s="5">
        <v>0.12637000000000001</v>
      </c>
      <c r="I19" s="5">
        <v>0.12794</v>
      </c>
      <c r="J19" s="5">
        <v>0.13064000000000001</v>
      </c>
      <c r="K19" s="5">
        <v>0.13134000000000001</v>
      </c>
      <c r="L19" s="5">
        <v>0.13161</v>
      </c>
      <c r="M19" s="5">
        <v>0.13461000000000001</v>
      </c>
      <c r="N19" s="5">
        <v>0.13572000000000001</v>
      </c>
      <c r="O19" s="5">
        <v>0.13619999999999999</v>
      </c>
      <c r="P19" s="5">
        <v>0.13979</v>
      </c>
      <c r="Q19" s="5">
        <v>0.14438999999999999</v>
      </c>
      <c r="R19" s="5">
        <v>0.14768999999999999</v>
      </c>
      <c r="S19" s="5">
        <v>0.15207000000000001</v>
      </c>
      <c r="T19" s="5">
        <v>0.1588</v>
      </c>
      <c r="U19" s="5">
        <v>0.15998999999999999</v>
      </c>
      <c r="V19" s="5">
        <v>0.16299</v>
      </c>
      <c r="W19" s="5">
        <v>0.16782</v>
      </c>
      <c r="X19" s="5">
        <v>0.17313999999999999</v>
      </c>
      <c r="Y19" s="5">
        <v>0.17430000000000001</v>
      </c>
      <c r="Z19" s="5">
        <v>0.17599999999999999</v>
      </c>
      <c r="AA19" s="5">
        <v>0.17946999999999999</v>
      </c>
      <c r="AB19" s="5">
        <v>0.18089</v>
      </c>
      <c r="AC19" s="5">
        <v>0.18553</v>
      </c>
      <c r="AD19" s="5">
        <v>0.18556</v>
      </c>
      <c r="AE19" s="5">
        <v>0.1862</v>
      </c>
      <c r="AF19" s="5">
        <v>0.18265999999999999</v>
      </c>
      <c r="AG19" s="5">
        <v>0.18547</v>
      </c>
      <c r="AH19" s="5">
        <v>0.18728</v>
      </c>
      <c r="AI19" s="5">
        <v>0.1893</v>
      </c>
      <c r="AJ19" s="5">
        <v>0.18743000000000001</v>
      </c>
      <c r="AK19" s="5">
        <v>0.17535999999999999</v>
      </c>
      <c r="AM19" s="4" t="s">
        <v>61</v>
      </c>
      <c r="AN19" s="4" t="s">
        <v>62</v>
      </c>
      <c r="AO19" s="5">
        <f t="shared" si="1"/>
        <v>0.12541250000000001</v>
      </c>
      <c r="AP19" s="5">
        <f t="shared" si="2"/>
        <v>0.15776500000000002</v>
      </c>
      <c r="AQ19" s="5">
        <f t="shared" si="3"/>
        <v>0.18410454545454547</v>
      </c>
      <c r="AR19" s="6">
        <f>(AO19-AVERAGE(AO11:AO56))/_xlfn.STDEV.P(AO11:AO56)</f>
        <v>0.52230967743797752</v>
      </c>
      <c r="AS19" s="6">
        <f t="shared" ref="AS19:AT19" si="11">(AP19-AVERAGE(AP11:AP56))/_xlfn.STDEV.P(AP11:AP56)</f>
        <v>0.52441632070004274</v>
      </c>
      <c r="AT19" s="6">
        <f t="shared" si="11"/>
        <v>0.68726352767255117</v>
      </c>
    </row>
    <row r="20" spans="1:46" ht="13.5" thickBot="1">
      <c r="A20" s="4" t="s">
        <v>63</v>
      </c>
      <c r="B20" s="4" t="s">
        <v>64</v>
      </c>
      <c r="C20" s="5">
        <v>0.12678</v>
      </c>
      <c r="D20" s="5">
        <v>0.12897</v>
      </c>
      <c r="E20" s="5">
        <v>0.13169</v>
      </c>
      <c r="F20" s="5">
        <v>0.13319</v>
      </c>
      <c r="G20" s="5">
        <v>0.1351</v>
      </c>
      <c r="H20" s="5">
        <v>0.13649</v>
      </c>
      <c r="I20" s="5">
        <v>0.13805000000000001</v>
      </c>
      <c r="J20" s="5">
        <v>0.13929</v>
      </c>
      <c r="K20" s="5">
        <v>0.14412</v>
      </c>
      <c r="L20" s="5">
        <v>0.14743000000000001</v>
      </c>
      <c r="M20" s="5">
        <v>0.15067</v>
      </c>
      <c r="N20" s="5">
        <v>0.15296000000000001</v>
      </c>
      <c r="O20" s="5">
        <v>0.15745999999999999</v>
      </c>
      <c r="P20" s="5">
        <v>0.16122</v>
      </c>
      <c r="Q20" s="5">
        <v>0.16625999999999999</v>
      </c>
      <c r="R20" s="5">
        <v>0.16947000000000001</v>
      </c>
      <c r="S20" s="5">
        <v>0.17405000000000001</v>
      </c>
      <c r="T20" s="5">
        <v>0.18514</v>
      </c>
      <c r="U20" s="5">
        <v>0.18823000000000001</v>
      </c>
      <c r="V20" s="5">
        <v>0.19220999999999999</v>
      </c>
      <c r="W20" s="5">
        <v>0.19422</v>
      </c>
      <c r="X20" s="5">
        <v>0.20166000000000001</v>
      </c>
      <c r="Y20" s="5">
        <v>0.20549999999999999</v>
      </c>
      <c r="Z20" s="5">
        <v>0.20743</v>
      </c>
      <c r="AA20" s="5">
        <v>0.21210999999999999</v>
      </c>
      <c r="AB20" s="5">
        <v>0.21102000000000001</v>
      </c>
      <c r="AC20" s="5">
        <v>0.21276999999999999</v>
      </c>
      <c r="AD20" s="5">
        <v>0.21487000000000001</v>
      </c>
      <c r="AE20" s="5">
        <v>0.21515000000000001</v>
      </c>
      <c r="AF20" s="5">
        <v>0.21034</v>
      </c>
      <c r="AG20" s="5">
        <v>0.21</v>
      </c>
      <c r="AH20" s="5">
        <v>0.21051</v>
      </c>
      <c r="AI20" s="5">
        <v>0.21032000000000001</v>
      </c>
      <c r="AJ20" s="5">
        <v>0.20551</v>
      </c>
      <c r="AK20" s="5">
        <v>0.18625</v>
      </c>
      <c r="AM20" s="4" t="s">
        <v>63</v>
      </c>
      <c r="AN20" s="4" t="s">
        <v>64</v>
      </c>
      <c r="AO20" s="5">
        <f t="shared" si="1"/>
        <v>0.13872833333333334</v>
      </c>
      <c r="AP20" s="5">
        <f t="shared" si="2"/>
        <v>0.18357083333333335</v>
      </c>
      <c r="AQ20" s="5">
        <f t="shared" si="3"/>
        <v>0.20898636363636361</v>
      </c>
      <c r="AR20" s="6">
        <f>(AO20-AVERAGE(AO11:AO56))/_xlfn.STDEV.P(AO11:AO56)</f>
        <v>0.92363661820928666</v>
      </c>
      <c r="AS20" s="6">
        <f t="shared" ref="AS20:AT20" si="12">(AP20-AVERAGE(AP11:AP56))/_xlfn.STDEV.P(AP11:AP56)</f>
        <v>1.1204491145955016</v>
      </c>
      <c r="AT20" s="6">
        <f t="shared" si="12"/>
        <v>1.2234414235637734</v>
      </c>
    </row>
    <row r="21" spans="1:46" ht="13.5" thickBot="1">
      <c r="A21" s="4" t="s">
        <v>65</v>
      </c>
      <c r="B21" s="4" t="s">
        <v>66</v>
      </c>
      <c r="C21" s="5">
        <v>0.12266000000000001</v>
      </c>
      <c r="D21" s="5">
        <v>0.12504000000000001</v>
      </c>
      <c r="E21" s="5">
        <v>0.12477000000000001</v>
      </c>
      <c r="F21" s="5">
        <v>0.12656999999999999</v>
      </c>
      <c r="G21" s="5">
        <v>0.12792999999999999</v>
      </c>
      <c r="H21" s="5">
        <v>0.13124</v>
      </c>
      <c r="I21" s="5">
        <v>0.13417000000000001</v>
      </c>
      <c r="J21" s="5">
        <v>0.13580999999999999</v>
      </c>
      <c r="K21" s="5">
        <v>0.13863</v>
      </c>
      <c r="L21" s="5">
        <v>0.13869000000000001</v>
      </c>
      <c r="M21" s="5">
        <v>0.14047000000000001</v>
      </c>
      <c r="N21" s="5">
        <v>0.1411</v>
      </c>
      <c r="O21" s="5">
        <v>0.14238999999999999</v>
      </c>
      <c r="P21" s="5">
        <v>0.14373</v>
      </c>
      <c r="Q21" s="5">
        <v>0.14796000000000001</v>
      </c>
      <c r="R21" s="5">
        <v>0.14990999999999999</v>
      </c>
      <c r="S21" s="5">
        <v>0.15453</v>
      </c>
      <c r="T21" s="5">
        <v>0.16202</v>
      </c>
      <c r="U21" s="5">
        <v>0.16449</v>
      </c>
      <c r="V21" s="5">
        <v>0.16789999999999999</v>
      </c>
      <c r="W21" s="5">
        <v>0.17088</v>
      </c>
      <c r="X21" s="5">
        <v>0.17674999999999999</v>
      </c>
      <c r="Y21" s="5">
        <v>0.17799000000000001</v>
      </c>
      <c r="Z21" s="5">
        <v>0.17907000000000001</v>
      </c>
      <c r="AA21" s="5">
        <v>0.18303</v>
      </c>
      <c r="AB21" s="5">
        <v>0.18601000000000001</v>
      </c>
      <c r="AC21" s="5">
        <v>0.18754000000000001</v>
      </c>
      <c r="AD21" s="5">
        <v>0.18826000000000001</v>
      </c>
      <c r="AE21" s="5">
        <v>0.18711</v>
      </c>
      <c r="AF21" s="5">
        <v>0.18221000000000001</v>
      </c>
      <c r="AG21" s="5">
        <v>0.18037</v>
      </c>
      <c r="AH21" s="5">
        <v>0.18003</v>
      </c>
      <c r="AI21" s="5">
        <v>0.17877999999999999</v>
      </c>
      <c r="AJ21" s="5">
        <v>0.17841000000000001</v>
      </c>
      <c r="AK21" s="5">
        <v>0.16422</v>
      </c>
      <c r="AM21" s="4" t="s">
        <v>65</v>
      </c>
      <c r="AN21" s="4" t="s">
        <v>66</v>
      </c>
      <c r="AO21" s="5">
        <f t="shared" si="1"/>
        <v>0.13225666666666666</v>
      </c>
      <c r="AP21" s="5">
        <f t="shared" si="2"/>
        <v>0.16146833333333335</v>
      </c>
      <c r="AQ21" s="5">
        <f t="shared" si="3"/>
        <v>0.18145181818181816</v>
      </c>
      <c r="AR21" s="6">
        <f>(AO21-AVERAGE(AO11:AO56))/_xlfn.STDEV.P(AO11:AO56)</f>
        <v>0.72858655111935655</v>
      </c>
      <c r="AS21" s="6">
        <f t="shared" ref="AS21:AT21" si="13">(AP21-AVERAGE(AP11:AP56))/_xlfn.STDEV.P(AP11:AP56)</f>
        <v>0.60995155937577561</v>
      </c>
      <c r="AT21" s="6">
        <f t="shared" si="13"/>
        <v>0.63009995075583192</v>
      </c>
    </row>
    <row r="22" spans="1:46" ht="13.5" thickBot="1">
      <c r="A22" s="4" t="s">
        <v>67</v>
      </c>
      <c r="B22" s="4" t="s">
        <v>68</v>
      </c>
      <c r="C22" s="5">
        <v>0.1027</v>
      </c>
      <c r="D22" s="5">
        <v>0.10406</v>
      </c>
      <c r="E22" s="5">
        <v>0.10553999999999999</v>
      </c>
      <c r="F22" s="5">
        <v>0.10667</v>
      </c>
      <c r="G22" s="5">
        <v>0.10920000000000001</v>
      </c>
      <c r="H22" s="5">
        <v>0.11209</v>
      </c>
      <c r="I22" s="5">
        <v>0.11414000000000001</v>
      </c>
      <c r="J22" s="5">
        <v>0.11541</v>
      </c>
      <c r="K22" s="5">
        <v>0.11745999999999999</v>
      </c>
      <c r="L22" s="5">
        <v>0.12023</v>
      </c>
      <c r="M22" s="5">
        <v>0.12309</v>
      </c>
      <c r="N22" s="5">
        <v>0.12447999999999999</v>
      </c>
      <c r="O22" s="5">
        <v>0.12744</v>
      </c>
      <c r="P22" s="5">
        <v>0.13072</v>
      </c>
      <c r="Q22" s="5">
        <v>0.13508000000000001</v>
      </c>
      <c r="R22" s="5">
        <v>0.13891000000000001</v>
      </c>
      <c r="S22" s="5">
        <v>0.1434</v>
      </c>
      <c r="T22" s="5">
        <v>0.15329999999999999</v>
      </c>
      <c r="U22" s="5">
        <v>0.15581999999999999</v>
      </c>
      <c r="V22" s="5">
        <v>0.15859999999999999</v>
      </c>
      <c r="W22" s="5">
        <v>0.16125</v>
      </c>
      <c r="X22" s="5">
        <v>0.16364000000000001</v>
      </c>
      <c r="Y22" s="5">
        <v>0.16385</v>
      </c>
      <c r="Z22" s="5">
        <v>0.16569</v>
      </c>
      <c r="AA22" s="5">
        <v>0.16686000000000001</v>
      </c>
      <c r="AB22" s="5">
        <v>0.16672999999999999</v>
      </c>
      <c r="AC22" s="5">
        <v>0.16702</v>
      </c>
      <c r="AD22" s="5">
        <v>0.16797000000000001</v>
      </c>
      <c r="AE22" s="5">
        <v>0.16767000000000001</v>
      </c>
      <c r="AF22" s="5">
        <v>0.15937999999999999</v>
      </c>
      <c r="AG22" s="5">
        <v>0.15922</v>
      </c>
      <c r="AH22" s="5">
        <v>0.15973999999999999</v>
      </c>
      <c r="AI22" s="5">
        <v>0.16042999999999999</v>
      </c>
      <c r="AJ22" s="5">
        <v>0.16078999999999999</v>
      </c>
      <c r="AK22" s="5">
        <v>0.14857000000000001</v>
      </c>
      <c r="AM22" s="4" t="s">
        <v>67</v>
      </c>
      <c r="AN22" s="4" t="s">
        <v>68</v>
      </c>
      <c r="AO22" s="5">
        <f t="shared" si="1"/>
        <v>0.1129225</v>
      </c>
      <c r="AP22" s="5">
        <f t="shared" si="2"/>
        <v>0.14980833333333335</v>
      </c>
      <c r="AQ22" s="5">
        <f t="shared" si="3"/>
        <v>0.16221636363636363</v>
      </c>
      <c r="AR22" s="6">
        <f>(AO22-AVERAGE(AO11:AO56))/_xlfn.STDEV.P(AO11:AO56)</f>
        <v>0.14587259199581029</v>
      </c>
      <c r="AS22" s="6">
        <f t="shared" ref="AS22:AT22" si="14">(AP22-AVERAGE(AP11:AP56))/_xlfn.STDEV.P(AP11:AP56)</f>
        <v>0.34064259007990377</v>
      </c>
      <c r="AT22" s="6">
        <f t="shared" si="14"/>
        <v>0.21559545316129855</v>
      </c>
    </row>
    <row r="23" spans="1:46" ht="13.5" thickBot="1">
      <c r="A23" s="4" t="s">
        <v>69</v>
      </c>
      <c r="B23" s="4" t="s">
        <v>70</v>
      </c>
      <c r="C23" s="5">
        <v>0.14122000000000001</v>
      </c>
      <c r="D23" s="5">
        <v>0.14423</v>
      </c>
      <c r="E23" s="5">
        <v>0.14810000000000001</v>
      </c>
      <c r="F23" s="5">
        <v>0.14881</v>
      </c>
      <c r="G23" s="5">
        <v>0.15059</v>
      </c>
      <c r="H23" s="5">
        <v>0.15235000000000001</v>
      </c>
      <c r="I23" s="5">
        <v>0.15373000000000001</v>
      </c>
      <c r="J23" s="5">
        <v>0.15486</v>
      </c>
      <c r="K23" s="5">
        <v>0.15589</v>
      </c>
      <c r="L23" s="5">
        <v>0.15837000000000001</v>
      </c>
      <c r="M23" s="5">
        <v>0.16186</v>
      </c>
      <c r="N23" s="5">
        <v>0.16361999999999999</v>
      </c>
      <c r="O23" s="5">
        <v>0.16846</v>
      </c>
      <c r="P23" s="5">
        <v>0.17246</v>
      </c>
      <c r="Q23" s="5">
        <v>0.17824999999999999</v>
      </c>
      <c r="R23" s="5">
        <v>0.18393000000000001</v>
      </c>
      <c r="S23" s="5">
        <v>0.19053</v>
      </c>
      <c r="T23" s="5">
        <v>0.1996</v>
      </c>
      <c r="U23" s="5">
        <v>0.20347999999999999</v>
      </c>
      <c r="V23" s="5">
        <v>0.20818</v>
      </c>
      <c r="W23" s="5">
        <v>0.21412999999999999</v>
      </c>
      <c r="X23" s="5">
        <v>0.22108</v>
      </c>
      <c r="Y23" s="5">
        <v>0.22511999999999999</v>
      </c>
      <c r="Z23" s="5">
        <v>0.22944999999999999</v>
      </c>
      <c r="AA23" s="5">
        <v>0.23349</v>
      </c>
      <c r="AB23" s="5">
        <v>0.23513999999999999</v>
      </c>
      <c r="AC23" s="5">
        <v>0.23749999999999999</v>
      </c>
      <c r="AD23" s="5">
        <v>0.23832999999999999</v>
      </c>
      <c r="AE23" s="5">
        <v>0.23594999999999999</v>
      </c>
      <c r="AF23" s="5">
        <v>0.23238</v>
      </c>
      <c r="AG23" s="5">
        <v>0.23254</v>
      </c>
      <c r="AH23" s="5">
        <v>0.23355999999999999</v>
      </c>
      <c r="AI23" s="5">
        <v>0.23605000000000001</v>
      </c>
      <c r="AJ23" s="5">
        <v>0.23752000000000001</v>
      </c>
      <c r="AK23" s="5">
        <v>0.21734000000000001</v>
      </c>
      <c r="AM23" s="4" t="s">
        <v>69</v>
      </c>
      <c r="AN23" s="4" t="s">
        <v>70</v>
      </c>
      <c r="AO23" s="5">
        <f t="shared" si="1"/>
        <v>0.15280249999999998</v>
      </c>
      <c r="AP23" s="5">
        <f t="shared" si="2"/>
        <v>0.19955583333333329</v>
      </c>
      <c r="AQ23" s="5">
        <f t="shared" si="3"/>
        <v>0.23361818181818181</v>
      </c>
      <c r="AR23" s="6">
        <f>(AO23-AVERAGE(AO11:AO56))/_xlfn.STDEV.P(AO11:AO56)</f>
        <v>1.3478190265381325</v>
      </c>
      <c r="AS23" s="6">
        <f t="shared" ref="AS23:AT23" si="15">(AP23-AVERAGE(AP11:AP56))/_xlfn.STDEV.P(AP11:AP56)</f>
        <v>1.4896518482313932</v>
      </c>
      <c r="AT23" s="6">
        <f t="shared" si="15"/>
        <v>1.7542320735152785</v>
      </c>
    </row>
    <row r="24" spans="1:46" ht="13.5" thickBot="1">
      <c r="A24" s="4" t="s">
        <v>71</v>
      </c>
      <c r="B24" s="4" t="s">
        <v>72</v>
      </c>
      <c r="C24" s="5">
        <v>8.3699999999999997E-2</v>
      </c>
      <c r="D24" s="5">
        <v>8.7520000000000001E-2</v>
      </c>
      <c r="E24" s="5">
        <v>8.7779999999999997E-2</v>
      </c>
      <c r="F24" s="5">
        <v>9.1120000000000007E-2</v>
      </c>
      <c r="G24" s="5">
        <v>9.5219999999999999E-2</v>
      </c>
      <c r="H24" s="5">
        <v>9.6780000000000005E-2</v>
      </c>
      <c r="I24" s="5">
        <v>9.6780000000000005E-2</v>
      </c>
      <c r="J24" s="5">
        <v>9.8610000000000003E-2</v>
      </c>
      <c r="K24" s="5">
        <v>0.1011</v>
      </c>
      <c r="L24" s="5">
        <v>0.10365000000000001</v>
      </c>
      <c r="M24" s="5">
        <v>0.10453</v>
      </c>
      <c r="N24" s="5">
        <v>0.10514</v>
      </c>
      <c r="O24" s="5">
        <v>0.10771</v>
      </c>
      <c r="P24" s="5">
        <v>0.10838</v>
      </c>
      <c r="Q24" s="5">
        <v>0.11187</v>
      </c>
      <c r="R24" s="5">
        <v>0.11341</v>
      </c>
      <c r="S24" s="5">
        <v>0.11812</v>
      </c>
      <c r="T24" s="5">
        <v>0.12747</v>
      </c>
      <c r="U24" s="5">
        <v>0.13245999999999999</v>
      </c>
      <c r="V24" s="5">
        <v>0.13622000000000001</v>
      </c>
      <c r="W24" s="5">
        <v>0.13897999999999999</v>
      </c>
      <c r="X24" s="5">
        <v>0.14086000000000001</v>
      </c>
      <c r="Y24" s="5">
        <v>0.14258000000000001</v>
      </c>
      <c r="Z24" s="5">
        <v>0.14405999999999999</v>
      </c>
      <c r="AA24" s="5">
        <v>0.14510999999999999</v>
      </c>
      <c r="AB24" s="5">
        <v>0.14738000000000001</v>
      </c>
      <c r="AC24" s="5">
        <v>0.14771999999999999</v>
      </c>
      <c r="AD24" s="5">
        <v>0.14843000000000001</v>
      </c>
      <c r="AE24" s="5">
        <v>0.14521000000000001</v>
      </c>
      <c r="AF24" s="5">
        <v>0.14032</v>
      </c>
      <c r="AG24" s="5">
        <v>0.13815</v>
      </c>
      <c r="AH24" s="5">
        <v>0.13682</v>
      </c>
      <c r="AI24" s="5">
        <v>0.13655</v>
      </c>
      <c r="AJ24" s="5">
        <v>0.13419</v>
      </c>
      <c r="AK24" s="5">
        <v>0.1225</v>
      </c>
      <c r="AM24" s="4" t="s">
        <v>71</v>
      </c>
      <c r="AN24" s="4" t="s">
        <v>72</v>
      </c>
      <c r="AO24" s="5">
        <f t="shared" si="1"/>
        <v>9.5994166666666658E-2</v>
      </c>
      <c r="AP24" s="5">
        <f t="shared" si="2"/>
        <v>0.12684333333333334</v>
      </c>
      <c r="AQ24" s="5">
        <f t="shared" si="3"/>
        <v>0.14021636363636364</v>
      </c>
      <c r="AR24" s="6">
        <f>(AO24-AVERAGE(AO11:AO56))/_xlfn.STDEV.P(AO11:AO56)</f>
        <v>-0.36433176840398807</v>
      </c>
      <c r="AS24" s="6">
        <f t="shared" ref="AS24:AT24" si="16">(AP24-AVERAGE(AP11:AP56))/_xlfn.STDEV.P(AP11:AP56)</f>
        <v>-0.18977597594751469</v>
      </c>
      <c r="AT24" s="6">
        <f t="shared" si="16"/>
        <v>-0.25848218953390023</v>
      </c>
    </row>
    <row r="25" spans="1:46" ht="13.5" thickBot="1">
      <c r="A25" s="4" t="s">
        <v>73</v>
      </c>
      <c r="B25" s="4" t="s">
        <v>74</v>
      </c>
      <c r="C25" s="5">
        <v>8.6180000000000007E-2</v>
      </c>
      <c r="D25" s="5">
        <v>8.7959999999999997E-2</v>
      </c>
      <c r="E25" s="5">
        <v>8.992E-2</v>
      </c>
      <c r="F25" s="5">
        <v>9.035E-2</v>
      </c>
      <c r="G25" s="5">
        <v>9.1329999999999995E-2</v>
      </c>
      <c r="H25" s="5">
        <v>9.3049999999999994E-2</v>
      </c>
      <c r="I25" s="5">
        <v>9.4119999999999995E-2</v>
      </c>
      <c r="J25" s="5">
        <v>9.572E-2</v>
      </c>
      <c r="K25" s="5">
        <v>9.6939999999999998E-2</v>
      </c>
      <c r="L25" s="5">
        <v>9.7769999999999996E-2</v>
      </c>
      <c r="M25" s="5">
        <v>9.8250000000000004E-2</v>
      </c>
      <c r="N25" s="5">
        <v>9.8619999999999999E-2</v>
      </c>
      <c r="O25" s="5">
        <v>9.9059999999999995E-2</v>
      </c>
      <c r="P25" s="5">
        <v>0.10155</v>
      </c>
      <c r="Q25" s="5">
        <v>0.10481</v>
      </c>
      <c r="R25" s="5">
        <v>0.10803</v>
      </c>
      <c r="S25" s="5">
        <v>0.11421000000000001</v>
      </c>
      <c r="T25" s="5">
        <v>0.12131</v>
      </c>
      <c r="U25" s="5">
        <v>0.12443</v>
      </c>
      <c r="V25" s="5">
        <v>0.12683</v>
      </c>
      <c r="W25" s="5">
        <v>0.13084000000000001</v>
      </c>
      <c r="X25" s="5">
        <v>0.13381000000000001</v>
      </c>
      <c r="Y25" s="5">
        <v>0.13668</v>
      </c>
      <c r="Z25" s="5">
        <v>0.13850999999999999</v>
      </c>
      <c r="AA25" s="5">
        <v>0.14033999999999999</v>
      </c>
      <c r="AB25" s="5">
        <v>0.14237</v>
      </c>
      <c r="AC25" s="5">
        <v>0.14427999999999999</v>
      </c>
      <c r="AD25" s="5">
        <v>0.14596999999999999</v>
      </c>
      <c r="AE25" s="5">
        <v>0.14385999999999999</v>
      </c>
      <c r="AF25" s="5">
        <v>0.14004</v>
      </c>
      <c r="AG25" s="5">
        <v>0.14137</v>
      </c>
      <c r="AH25" s="5">
        <v>0.14276</v>
      </c>
      <c r="AI25" s="5">
        <v>0.14352000000000001</v>
      </c>
      <c r="AJ25" s="5">
        <v>0.14449000000000001</v>
      </c>
      <c r="AK25" s="5">
        <v>0.13392999999999999</v>
      </c>
      <c r="AM25" s="4" t="s">
        <v>73</v>
      </c>
      <c r="AN25" s="4" t="s">
        <v>74</v>
      </c>
      <c r="AO25" s="5">
        <f t="shared" si="1"/>
        <v>9.3350833333333327E-2</v>
      </c>
      <c r="AP25" s="5">
        <f t="shared" si="2"/>
        <v>0.12000583333333333</v>
      </c>
      <c r="AQ25" s="5">
        <f t="shared" si="3"/>
        <v>0.14208454545454546</v>
      </c>
      <c r="AR25" s="6">
        <f>(AO25-AVERAGE(AO11:AO56))/_xlfn.STDEV.P(AO11:AO56)</f>
        <v>-0.44399939817597578</v>
      </c>
      <c r="AS25" s="6">
        <f t="shared" ref="AS25:AT25" si="17">(AP25-AVERAGE(AP11:AP56))/_xlfn.STDEV.P(AP11:AP56)</f>
        <v>-0.34770051090124765</v>
      </c>
      <c r="AT25" s="6">
        <f t="shared" si="17"/>
        <v>-0.21822476987527886</v>
      </c>
    </row>
    <row r="26" spans="1:46" ht="13.5" thickBot="1">
      <c r="A26" s="4" t="s">
        <v>75</v>
      </c>
      <c r="B26" s="4" t="s">
        <v>76</v>
      </c>
      <c r="C26" s="5">
        <v>0.12695999999999999</v>
      </c>
      <c r="D26" s="5">
        <v>0.12859999999999999</v>
      </c>
      <c r="E26" s="5">
        <v>0.13</v>
      </c>
      <c r="F26" s="5">
        <v>0.13200999999999999</v>
      </c>
      <c r="G26" s="5">
        <v>0.13458999999999999</v>
      </c>
      <c r="H26" s="5">
        <v>0.13829</v>
      </c>
      <c r="I26" s="5">
        <v>0.14027999999999999</v>
      </c>
      <c r="J26" s="5">
        <v>0.14410000000000001</v>
      </c>
      <c r="K26" s="5">
        <v>0.14734</v>
      </c>
      <c r="L26" s="5">
        <v>0.15026999999999999</v>
      </c>
      <c r="M26" s="5">
        <v>0.15461</v>
      </c>
      <c r="N26" s="5">
        <v>0.15590999999999999</v>
      </c>
      <c r="O26" s="5">
        <v>0.15712999999999999</v>
      </c>
      <c r="P26" s="5">
        <v>0.16105</v>
      </c>
      <c r="Q26" s="5">
        <v>0.16672999999999999</v>
      </c>
      <c r="R26" s="5">
        <v>0.17035</v>
      </c>
      <c r="S26" s="5">
        <v>0.17477000000000001</v>
      </c>
      <c r="T26" s="5">
        <v>0.18310999999999999</v>
      </c>
      <c r="U26" s="5">
        <v>0.18614</v>
      </c>
      <c r="V26" s="5">
        <v>0.18870000000000001</v>
      </c>
      <c r="W26" s="5">
        <v>0.1938</v>
      </c>
      <c r="X26" s="5">
        <v>0.19794999999999999</v>
      </c>
      <c r="Y26" s="5">
        <v>0.20111999999999999</v>
      </c>
      <c r="Z26" s="5">
        <v>0.20297999999999999</v>
      </c>
      <c r="AA26" s="5">
        <v>0.20776</v>
      </c>
      <c r="AB26" s="5">
        <v>0.20946000000000001</v>
      </c>
      <c r="AC26" s="5">
        <v>0.2097</v>
      </c>
      <c r="AD26" s="5">
        <v>0.21207000000000001</v>
      </c>
      <c r="AE26" s="5">
        <v>0.21254000000000001</v>
      </c>
      <c r="AF26" s="5">
        <v>0.20610999999999999</v>
      </c>
      <c r="AG26" s="5">
        <v>0.20544000000000001</v>
      </c>
      <c r="AH26" s="5">
        <v>0.2051</v>
      </c>
      <c r="AI26" s="5">
        <v>0.20555000000000001</v>
      </c>
      <c r="AJ26" s="5">
        <v>0.20579</v>
      </c>
      <c r="AK26" s="5">
        <v>0.18756</v>
      </c>
      <c r="AM26" s="4" t="s">
        <v>75</v>
      </c>
      <c r="AN26" s="4" t="s">
        <v>76</v>
      </c>
      <c r="AO26" s="5">
        <f t="shared" si="1"/>
        <v>0.14024666666666666</v>
      </c>
      <c r="AP26" s="5">
        <f t="shared" si="2"/>
        <v>0.18198583333333332</v>
      </c>
      <c r="AQ26" s="5">
        <f t="shared" si="3"/>
        <v>0.20609818181818182</v>
      </c>
      <c r="AR26" s="6">
        <f>(AO26-AVERAGE(AO11:AO56))/_xlfn.STDEV.P(AO11:AO56)</f>
        <v>0.9693977851211909</v>
      </c>
      <c r="AS26" s="6">
        <f t="shared" ref="AS26:AT26" si="18">(AP26-AVERAGE(AP11:AP56))/_xlfn.STDEV.P(AP11:AP56)</f>
        <v>1.0838406483575973</v>
      </c>
      <c r="AT26" s="6">
        <f t="shared" si="18"/>
        <v>1.1612040404711026</v>
      </c>
    </row>
    <row r="27" spans="1:46" ht="13.5" thickBot="1">
      <c r="A27" s="4" t="s">
        <v>77</v>
      </c>
      <c r="B27" s="4" t="s">
        <v>78</v>
      </c>
      <c r="C27" s="5">
        <v>0.10285999999999999</v>
      </c>
      <c r="D27" s="5">
        <v>0.10517</v>
      </c>
      <c r="E27" s="5">
        <v>0.10562000000000001</v>
      </c>
      <c r="F27" s="5">
        <v>0.10843999999999999</v>
      </c>
      <c r="G27" s="5">
        <v>0.1109</v>
      </c>
      <c r="H27" s="5">
        <v>0.11286</v>
      </c>
      <c r="I27" s="5">
        <v>0.11293</v>
      </c>
      <c r="J27" s="5">
        <v>0.11613999999999999</v>
      </c>
      <c r="K27" s="5">
        <v>0.11867999999999999</v>
      </c>
      <c r="L27" s="5">
        <v>0.1221</v>
      </c>
      <c r="M27" s="5">
        <v>0.12645000000000001</v>
      </c>
      <c r="N27" s="5">
        <v>0.13005</v>
      </c>
      <c r="O27" s="5">
        <v>0.13422999999999999</v>
      </c>
      <c r="P27" s="5">
        <v>0.13847000000000001</v>
      </c>
      <c r="Q27" s="5">
        <v>0.14398</v>
      </c>
      <c r="R27" s="5">
        <v>0.14717</v>
      </c>
      <c r="S27" s="5">
        <v>0.15609000000000001</v>
      </c>
      <c r="T27" s="5">
        <v>0.16622999999999999</v>
      </c>
      <c r="U27" s="5">
        <v>0.17291000000000001</v>
      </c>
      <c r="V27" s="5">
        <v>0.1767</v>
      </c>
      <c r="W27" s="5">
        <v>0.18225</v>
      </c>
      <c r="X27" s="5">
        <v>0.18706999999999999</v>
      </c>
      <c r="Y27" s="5">
        <v>0.18942999999999999</v>
      </c>
      <c r="Z27" s="5">
        <v>0.1915</v>
      </c>
      <c r="AA27" s="5">
        <v>0.19273000000000001</v>
      </c>
      <c r="AB27" s="5">
        <v>0.19513</v>
      </c>
      <c r="AC27" s="5">
        <v>0.19719</v>
      </c>
      <c r="AD27" s="5">
        <v>0.19914999999999999</v>
      </c>
      <c r="AE27" s="5">
        <v>0.19646</v>
      </c>
      <c r="AF27" s="5">
        <v>0.19208</v>
      </c>
      <c r="AG27" s="5">
        <v>0.19125</v>
      </c>
      <c r="AH27" s="5">
        <v>0.19020999999999999</v>
      </c>
      <c r="AI27" s="5">
        <v>0.19042000000000001</v>
      </c>
      <c r="AJ27" s="5">
        <v>0.18897</v>
      </c>
      <c r="AK27" s="5">
        <v>0.17246</v>
      </c>
      <c r="AM27" s="4" t="s">
        <v>77</v>
      </c>
      <c r="AN27" s="4" t="s">
        <v>78</v>
      </c>
      <c r="AO27" s="5">
        <f t="shared" si="1"/>
        <v>0.11434999999999999</v>
      </c>
      <c r="AP27" s="5">
        <f t="shared" si="2"/>
        <v>0.16550250000000002</v>
      </c>
      <c r="AQ27" s="5">
        <f t="shared" si="3"/>
        <v>0.19145909090909088</v>
      </c>
      <c r="AR27" s="6">
        <f>(AO27-AVERAGE(AO11:AO56))/_xlfn.STDEV.P(AO11:AO56)</f>
        <v>0.18889612598049341</v>
      </c>
      <c r="AS27" s="6">
        <f t="shared" ref="AS27:AT27" si="19">(AP27-AVERAGE(AP11:AP56))/_xlfn.STDEV.P(AP11:AP56)</f>
        <v>0.70312799736614995</v>
      </c>
      <c r="AT27" s="6">
        <f t="shared" si="19"/>
        <v>0.84574650822644137</v>
      </c>
    </row>
    <row r="28" spans="1:46" ht="13.5" thickBot="1">
      <c r="A28" s="4" t="s">
        <v>79</v>
      </c>
      <c r="B28" s="4" t="s">
        <v>80</v>
      </c>
      <c r="C28" s="5">
        <v>0.10845</v>
      </c>
      <c r="D28" s="5">
        <v>0.11189</v>
      </c>
      <c r="E28" s="5">
        <v>0.11347</v>
      </c>
      <c r="F28" s="5">
        <v>0.11581</v>
      </c>
      <c r="G28" s="5">
        <v>0.11758</v>
      </c>
      <c r="H28" s="5">
        <v>0.12057</v>
      </c>
      <c r="I28" s="5">
        <v>0.12086</v>
      </c>
      <c r="J28" s="5">
        <v>0.12292</v>
      </c>
      <c r="K28" s="5">
        <v>0.12523999999999999</v>
      </c>
      <c r="L28" s="5">
        <v>0.12775</v>
      </c>
      <c r="M28" s="5">
        <v>0.12694</v>
      </c>
      <c r="N28" s="5">
        <v>0.12753</v>
      </c>
      <c r="O28" s="5">
        <v>0.13131999999999999</v>
      </c>
      <c r="P28" s="5">
        <v>0.13374</v>
      </c>
      <c r="Q28" s="5">
        <v>0.13664999999999999</v>
      </c>
      <c r="R28" s="5">
        <v>0.13914000000000001</v>
      </c>
      <c r="S28" s="5">
        <v>0.14604</v>
      </c>
      <c r="T28" s="5">
        <v>0.15583</v>
      </c>
      <c r="U28" s="5">
        <v>0.16274</v>
      </c>
      <c r="V28" s="5">
        <v>0.1646</v>
      </c>
      <c r="W28" s="5">
        <v>0.16869999999999999</v>
      </c>
      <c r="X28" s="5">
        <v>0.17238999999999999</v>
      </c>
      <c r="Y28" s="5">
        <v>0.17702000000000001</v>
      </c>
      <c r="Z28" s="5">
        <v>0.17954999999999999</v>
      </c>
      <c r="AA28" s="5">
        <v>0.17995</v>
      </c>
      <c r="AB28" s="5">
        <v>0.18326000000000001</v>
      </c>
      <c r="AC28" s="5">
        <v>0.18511</v>
      </c>
      <c r="AD28" s="5">
        <v>0.18484999999999999</v>
      </c>
      <c r="AE28" s="5">
        <v>0.18321000000000001</v>
      </c>
      <c r="AF28" s="5">
        <v>0.1764</v>
      </c>
      <c r="AG28" s="5">
        <v>0.17479</v>
      </c>
      <c r="AH28" s="5">
        <v>0.17507</v>
      </c>
      <c r="AI28" s="5">
        <v>0.17630999999999999</v>
      </c>
      <c r="AJ28" s="5">
        <v>0.17418</v>
      </c>
      <c r="AK28" s="5">
        <v>0.16139999999999999</v>
      </c>
      <c r="AM28" s="4" t="s">
        <v>79</v>
      </c>
      <c r="AN28" s="4" t="s">
        <v>80</v>
      </c>
      <c r="AO28" s="5">
        <f t="shared" si="1"/>
        <v>0.1199175</v>
      </c>
      <c r="AP28" s="5">
        <f t="shared" si="2"/>
        <v>0.15564333333333336</v>
      </c>
      <c r="AQ28" s="5">
        <f t="shared" si="3"/>
        <v>0.17768454545454546</v>
      </c>
      <c r="AR28" s="6">
        <f>(AO28-AVERAGE(AO11:AO56))/_xlfn.STDEV.P(AO11:AO56)</f>
        <v>0.35669544329028241</v>
      </c>
      <c r="AS28" s="6">
        <f t="shared" ref="AS28:AT28" si="20">(AP28-AVERAGE(AP11:AP56))/_xlfn.STDEV.P(AP11:AP56)</f>
        <v>0.47541255884846412</v>
      </c>
      <c r="AT28" s="6">
        <f t="shared" si="20"/>
        <v>0.54891905194058843</v>
      </c>
    </row>
    <row r="29" spans="1:46" ht="13.5" thickBot="1">
      <c r="A29" s="4" t="s">
        <v>81</v>
      </c>
      <c r="B29" s="4" t="s">
        <v>82</v>
      </c>
      <c r="C29" s="5">
        <v>0.10162</v>
      </c>
      <c r="D29" s="5">
        <v>0.10446</v>
      </c>
      <c r="E29" s="5">
        <v>0.10693</v>
      </c>
      <c r="F29" s="5">
        <v>0.1075</v>
      </c>
      <c r="G29" s="5">
        <v>0.11153</v>
      </c>
      <c r="H29" s="5">
        <v>0.11527999999999999</v>
      </c>
      <c r="I29" s="5">
        <v>0.11695</v>
      </c>
      <c r="J29" s="5">
        <v>0.11816</v>
      </c>
      <c r="K29" s="5">
        <v>0.12053999999999999</v>
      </c>
      <c r="L29" s="5">
        <v>0.12364</v>
      </c>
      <c r="M29" s="5">
        <v>0.12639</v>
      </c>
      <c r="N29" s="5">
        <v>0.12728999999999999</v>
      </c>
      <c r="O29" s="5">
        <v>0.12862999999999999</v>
      </c>
      <c r="P29" s="5">
        <v>0.12945000000000001</v>
      </c>
      <c r="Q29" s="5">
        <v>0.13159000000000001</v>
      </c>
      <c r="R29" s="5">
        <v>0.13202</v>
      </c>
      <c r="S29" s="5">
        <v>0.13408</v>
      </c>
      <c r="T29" s="5">
        <v>0.13874</v>
      </c>
      <c r="U29" s="5">
        <v>0.14004</v>
      </c>
      <c r="V29" s="5">
        <v>0.14399999999999999</v>
      </c>
      <c r="W29" s="5">
        <v>0.14637</v>
      </c>
      <c r="X29" s="5">
        <v>0.14674000000000001</v>
      </c>
      <c r="Y29" s="5">
        <v>0.14813000000000001</v>
      </c>
      <c r="Z29" s="5">
        <v>0.14788000000000001</v>
      </c>
      <c r="AA29" s="5">
        <v>0.14943999999999999</v>
      </c>
      <c r="AB29" s="5">
        <v>0.15054000000000001</v>
      </c>
      <c r="AC29" s="5">
        <v>0.15185999999999999</v>
      </c>
      <c r="AD29" s="5">
        <v>0.15501000000000001</v>
      </c>
      <c r="AE29" s="5">
        <v>0.15362999999999999</v>
      </c>
      <c r="AF29" s="5">
        <v>0.14913000000000001</v>
      </c>
      <c r="AG29" s="5">
        <v>0.15059</v>
      </c>
      <c r="AH29" s="5">
        <v>0.14785999999999999</v>
      </c>
      <c r="AI29" s="5">
        <v>0.14846000000000001</v>
      </c>
      <c r="AJ29" s="5">
        <v>0.14801</v>
      </c>
      <c r="AK29" s="5">
        <v>0.13500999999999999</v>
      </c>
      <c r="AM29" s="4" t="s">
        <v>81</v>
      </c>
      <c r="AN29" s="4" t="s">
        <v>82</v>
      </c>
      <c r="AO29" s="5">
        <f t="shared" si="1"/>
        <v>0.11502416666666665</v>
      </c>
      <c r="AP29" s="5">
        <f t="shared" si="2"/>
        <v>0.13897250000000003</v>
      </c>
      <c r="AQ29" s="5">
        <f t="shared" si="3"/>
        <v>0.14904909090909094</v>
      </c>
      <c r="AR29" s="6">
        <f>(AO29-AVERAGE(AO11:AO56))/_xlfn.STDEV.P(AO11:AO56)</f>
        <v>0.20921488779812808</v>
      </c>
      <c r="AS29" s="6">
        <f t="shared" ref="AS29:AT29" si="21">(AP29-AVERAGE(AP11:AP56))/_xlfn.STDEV.P(AP11:AP56)</f>
        <v>9.0369253333604641E-2</v>
      </c>
      <c r="AT29" s="6">
        <f t="shared" si="21"/>
        <v>-6.8145892987347911E-2</v>
      </c>
    </row>
    <row r="30" spans="1:46" ht="13.5" thickBot="1">
      <c r="A30" s="4" t="s">
        <v>83</v>
      </c>
      <c r="B30" s="4" t="s">
        <v>84</v>
      </c>
      <c r="C30" s="5">
        <v>0.11158999999999999</v>
      </c>
      <c r="D30" s="5">
        <v>0.11576</v>
      </c>
      <c r="E30" s="5">
        <v>0.11616</v>
      </c>
      <c r="F30" s="5">
        <v>0.11662</v>
      </c>
      <c r="G30" s="5">
        <v>0.1181</v>
      </c>
      <c r="H30" s="5">
        <v>0.11867</v>
      </c>
      <c r="I30" s="5">
        <v>0.12048</v>
      </c>
      <c r="J30" s="5">
        <v>0.12151000000000001</v>
      </c>
      <c r="K30" s="5">
        <v>0.12254</v>
      </c>
      <c r="L30" s="5">
        <v>0.12452000000000001</v>
      </c>
      <c r="M30" s="5">
        <v>0.12684000000000001</v>
      </c>
      <c r="N30" s="5">
        <v>0.1275</v>
      </c>
      <c r="O30" s="5">
        <v>0.12937000000000001</v>
      </c>
      <c r="P30" s="5">
        <v>0.12819</v>
      </c>
      <c r="Q30" s="5">
        <v>0.13119</v>
      </c>
      <c r="R30" s="5">
        <v>0.13333999999999999</v>
      </c>
      <c r="S30" s="5">
        <v>0.13653999999999999</v>
      </c>
      <c r="T30" s="5">
        <v>0.14995</v>
      </c>
      <c r="U30" s="5">
        <v>0.15310000000000001</v>
      </c>
      <c r="V30" s="5">
        <v>0.15554999999999999</v>
      </c>
      <c r="W30" s="5">
        <v>0.15998999999999999</v>
      </c>
      <c r="X30" s="5">
        <v>0.16461000000000001</v>
      </c>
      <c r="Y30" s="5">
        <v>0.16782</v>
      </c>
      <c r="Z30" s="5">
        <v>0.16972999999999999</v>
      </c>
      <c r="AA30" s="5">
        <v>0.17191999999999999</v>
      </c>
      <c r="AB30" s="5">
        <v>0.17408000000000001</v>
      </c>
      <c r="AC30" s="5">
        <v>0.1764</v>
      </c>
      <c r="AD30" s="5">
        <v>0.17785999999999999</v>
      </c>
      <c r="AE30" s="5">
        <v>0.1787</v>
      </c>
      <c r="AF30" s="5">
        <v>0.1704</v>
      </c>
      <c r="AG30" s="5">
        <v>0.17147000000000001</v>
      </c>
      <c r="AH30" s="5">
        <v>0.17108000000000001</v>
      </c>
      <c r="AI30" s="5">
        <v>0.17235</v>
      </c>
      <c r="AJ30" s="5">
        <v>0.17102000000000001</v>
      </c>
      <c r="AK30" s="5">
        <v>0.15640999999999999</v>
      </c>
      <c r="AM30" s="4" t="s">
        <v>83</v>
      </c>
      <c r="AN30" s="4" t="s">
        <v>84</v>
      </c>
      <c r="AO30" s="5">
        <f t="shared" si="1"/>
        <v>0.12002416666666667</v>
      </c>
      <c r="AP30" s="5">
        <f t="shared" si="2"/>
        <v>0.14828166666666667</v>
      </c>
      <c r="AQ30" s="5">
        <f t="shared" si="3"/>
        <v>0.1719718181818182</v>
      </c>
      <c r="AR30" s="6">
        <f>(AO30-AVERAGE(AO11:AO56))/_xlfn.STDEV.P(AO11:AO56)</f>
        <v>0.35991027828738675</v>
      </c>
      <c r="AS30" s="6">
        <f t="shared" ref="AS30:AT30" si="22">(AP30-AVERAGE(AP11:AP56))/_xlfn.STDEV.P(AP11:AP56)</f>
        <v>0.30538143858261674</v>
      </c>
      <c r="AT30" s="6">
        <f t="shared" si="22"/>
        <v>0.42581558472171971</v>
      </c>
    </row>
    <row r="31" spans="1:46" ht="13.5" thickBot="1">
      <c r="A31" s="4" t="s">
        <v>85</v>
      </c>
      <c r="B31" s="4" t="s">
        <v>86</v>
      </c>
      <c r="C31" s="5">
        <v>0.13525999999999999</v>
      </c>
      <c r="D31" s="5">
        <v>0.14122000000000001</v>
      </c>
      <c r="E31" s="5">
        <v>0.14463000000000001</v>
      </c>
      <c r="F31" s="5">
        <v>0.14718000000000001</v>
      </c>
      <c r="G31" s="5">
        <v>0.14992</v>
      </c>
      <c r="H31" s="5">
        <v>0.15131</v>
      </c>
      <c r="I31" s="5">
        <v>0.15268000000000001</v>
      </c>
      <c r="J31" s="5">
        <v>0.1542</v>
      </c>
      <c r="K31" s="5">
        <v>0.15633</v>
      </c>
      <c r="L31" s="5">
        <v>0.15748000000000001</v>
      </c>
      <c r="M31" s="5">
        <v>0.15834999999999999</v>
      </c>
      <c r="N31" s="5">
        <v>0.15876000000000001</v>
      </c>
      <c r="O31" s="5">
        <v>0.16011</v>
      </c>
      <c r="P31" s="5">
        <v>0.15859999999999999</v>
      </c>
      <c r="Q31" s="5">
        <v>0.15977</v>
      </c>
      <c r="R31" s="5">
        <v>0.15826000000000001</v>
      </c>
      <c r="S31" s="5">
        <v>0.16008</v>
      </c>
      <c r="T31" s="5">
        <v>0.16521</v>
      </c>
      <c r="U31" s="5">
        <v>0.16589000000000001</v>
      </c>
      <c r="V31" s="5">
        <v>0.16602</v>
      </c>
      <c r="W31" s="5">
        <v>0.16569</v>
      </c>
      <c r="X31" s="5">
        <v>0.16722999999999999</v>
      </c>
      <c r="Y31" s="5">
        <v>0.16800999999999999</v>
      </c>
      <c r="Z31" s="5">
        <v>0.16955999999999999</v>
      </c>
      <c r="AA31" s="5">
        <v>0.17276</v>
      </c>
      <c r="AB31" s="5">
        <v>0.17469999999999999</v>
      </c>
      <c r="AC31" s="5">
        <v>0.17476</v>
      </c>
      <c r="AD31" s="5">
        <v>0.17938999999999999</v>
      </c>
      <c r="AE31" s="5">
        <v>0.17898</v>
      </c>
      <c r="AF31" s="5">
        <v>0.17533000000000001</v>
      </c>
      <c r="AG31" s="5">
        <v>0.17807000000000001</v>
      </c>
      <c r="AH31" s="5">
        <v>0.17835999999999999</v>
      </c>
      <c r="AI31" s="5">
        <v>0.18081</v>
      </c>
      <c r="AJ31" s="5">
        <v>0.18104000000000001</v>
      </c>
      <c r="AK31" s="5">
        <v>0.16972000000000001</v>
      </c>
      <c r="AM31" s="4" t="s">
        <v>85</v>
      </c>
      <c r="AN31" s="4" t="s">
        <v>86</v>
      </c>
      <c r="AO31" s="5">
        <f t="shared" si="1"/>
        <v>0.15061000000000002</v>
      </c>
      <c r="AP31" s="5">
        <f t="shared" si="2"/>
        <v>0.1637025</v>
      </c>
      <c r="AQ31" s="5">
        <f t="shared" si="3"/>
        <v>0.17672000000000002</v>
      </c>
      <c r="AR31" s="6">
        <f>(AO31-AVERAGE(AO11:AO56))/_xlfn.STDEV.P(AO11:AO56)</f>
        <v>1.2817390978085941</v>
      </c>
      <c r="AS31" s="6">
        <f t="shared" ref="AS31:AT31" si="23">(AP31-AVERAGE(AP11:AP56))/_xlfn.STDEV.P(AP11:AP56)</f>
        <v>0.66155371394140072</v>
      </c>
      <c r="AT31" s="6">
        <f t="shared" si="23"/>
        <v>0.52813407760589426</v>
      </c>
    </row>
    <row r="32" spans="1:46" ht="13.5" thickBot="1">
      <c r="A32" s="4" t="s">
        <v>87</v>
      </c>
      <c r="B32" s="4" t="s">
        <v>88</v>
      </c>
      <c r="C32" s="5">
        <v>0.1075</v>
      </c>
      <c r="D32" s="5">
        <v>0.11126999999999999</v>
      </c>
      <c r="E32" s="5">
        <v>0.11311</v>
      </c>
      <c r="F32" s="5">
        <v>0.11384</v>
      </c>
      <c r="G32" s="5">
        <v>0.11633</v>
      </c>
      <c r="H32" s="5">
        <v>0.11944</v>
      </c>
      <c r="I32" s="5">
        <v>0.12069000000000001</v>
      </c>
      <c r="J32" s="5">
        <v>0.12025</v>
      </c>
      <c r="K32" s="5">
        <v>0.12056</v>
      </c>
      <c r="L32" s="5">
        <v>0.11959</v>
      </c>
      <c r="M32" s="5">
        <v>0.12039</v>
      </c>
      <c r="N32" s="5">
        <v>0.11898</v>
      </c>
      <c r="O32" s="5">
        <v>0.11795</v>
      </c>
      <c r="P32" s="5">
        <v>0.11749</v>
      </c>
      <c r="Q32" s="5">
        <v>0.1182</v>
      </c>
      <c r="R32" s="5">
        <v>0.11896</v>
      </c>
      <c r="S32" s="5">
        <v>0.12429</v>
      </c>
      <c r="T32" s="5">
        <v>0.13302</v>
      </c>
      <c r="U32" s="5">
        <v>0.13628000000000001</v>
      </c>
      <c r="V32" s="5">
        <v>0.13822000000000001</v>
      </c>
      <c r="W32" s="5">
        <v>0.13952999999999999</v>
      </c>
      <c r="X32" s="5">
        <v>0.14233000000000001</v>
      </c>
      <c r="Y32" s="5">
        <v>0.14577000000000001</v>
      </c>
      <c r="Z32" s="5">
        <v>0.14892</v>
      </c>
      <c r="AA32" s="5">
        <v>0.15037</v>
      </c>
      <c r="AB32" s="5">
        <v>0.15229000000000001</v>
      </c>
      <c r="AC32" s="5">
        <v>0.15378</v>
      </c>
      <c r="AD32" s="5">
        <v>0.15493000000000001</v>
      </c>
      <c r="AE32" s="5">
        <v>0.15287999999999999</v>
      </c>
      <c r="AF32" s="5">
        <v>0.14671000000000001</v>
      </c>
      <c r="AG32" s="5">
        <v>0.14438000000000001</v>
      </c>
      <c r="AH32" s="5">
        <v>0.14388000000000001</v>
      </c>
      <c r="AI32" s="5">
        <v>0.1474</v>
      </c>
      <c r="AJ32" s="5">
        <v>0.14710999999999999</v>
      </c>
      <c r="AK32" s="5">
        <v>0.13580999999999999</v>
      </c>
      <c r="AM32" s="4" t="s">
        <v>87</v>
      </c>
      <c r="AN32" s="4" t="s">
        <v>88</v>
      </c>
      <c r="AO32" s="5">
        <f t="shared" si="1"/>
        <v>0.11682916666666669</v>
      </c>
      <c r="AP32" s="5">
        <f t="shared" si="2"/>
        <v>0.13174666666666665</v>
      </c>
      <c r="AQ32" s="5">
        <f t="shared" si="3"/>
        <v>0.14814000000000002</v>
      </c>
      <c r="AR32" s="6">
        <f>(AO32-AVERAGE(AO11:AO56))/_xlfn.STDEV.P(AO11:AO56)</f>
        <v>0.26361592376475157</v>
      </c>
      <c r="AS32" s="6">
        <f t="shared" ref="AS32:AT32" si="24">(AP32-AVERAGE(AP11:AP56))/_xlfn.STDEV.P(AP11:AP56)</f>
        <v>-7.6524548321949826E-2</v>
      </c>
      <c r="AT32" s="6">
        <f t="shared" si="24"/>
        <v>-8.7735878222686844E-2</v>
      </c>
    </row>
    <row r="33" spans="1:46" ht="13.5" thickBot="1">
      <c r="A33" s="4" t="s">
        <v>89</v>
      </c>
      <c r="B33" s="4" t="s">
        <v>90</v>
      </c>
      <c r="C33" s="5">
        <v>0.14853</v>
      </c>
      <c r="D33" s="5">
        <v>0.15301000000000001</v>
      </c>
      <c r="E33" s="5">
        <v>0.15581999999999999</v>
      </c>
      <c r="F33" s="5">
        <v>0.15604000000000001</v>
      </c>
      <c r="G33" s="5">
        <v>0.15819</v>
      </c>
      <c r="H33" s="5">
        <v>0.16033</v>
      </c>
      <c r="I33" s="5">
        <v>0.16134000000000001</v>
      </c>
      <c r="J33" s="5">
        <v>0.15931000000000001</v>
      </c>
      <c r="K33" s="5">
        <v>0.15872</v>
      </c>
      <c r="L33" s="5">
        <v>0.15472</v>
      </c>
      <c r="M33" s="5">
        <v>0.15306</v>
      </c>
      <c r="N33" s="5">
        <v>0.15103</v>
      </c>
      <c r="O33" s="5">
        <v>0.15453</v>
      </c>
      <c r="P33" s="5">
        <v>0.15634999999999999</v>
      </c>
      <c r="Q33" s="5">
        <v>0.16033</v>
      </c>
      <c r="R33" s="5">
        <v>0.16478000000000001</v>
      </c>
      <c r="S33" s="5">
        <v>0.16699</v>
      </c>
      <c r="T33" s="5">
        <v>0.17362</v>
      </c>
      <c r="U33" s="5">
        <v>0.17480999999999999</v>
      </c>
      <c r="V33" s="5">
        <v>0.17696999999999999</v>
      </c>
      <c r="W33" s="5">
        <v>0.18060999999999999</v>
      </c>
      <c r="X33" s="5">
        <v>0.18951999999999999</v>
      </c>
      <c r="Y33" s="5">
        <v>0.19325999999999999</v>
      </c>
      <c r="Z33" s="5">
        <v>0.19711000000000001</v>
      </c>
      <c r="AA33" s="5">
        <v>0.19900999999999999</v>
      </c>
      <c r="AB33" s="5">
        <v>0.19911999999999999</v>
      </c>
      <c r="AC33" s="5">
        <v>0.19885</v>
      </c>
      <c r="AD33" s="5">
        <v>0.19944999999999999</v>
      </c>
      <c r="AE33" s="5">
        <v>0.20066999999999999</v>
      </c>
      <c r="AF33" s="5">
        <v>0.19542999999999999</v>
      </c>
      <c r="AG33" s="5">
        <v>0.19794</v>
      </c>
      <c r="AH33" s="5">
        <v>0.19766</v>
      </c>
      <c r="AI33" s="5">
        <v>0.19606999999999999</v>
      </c>
      <c r="AJ33" s="5">
        <v>0.18989</v>
      </c>
      <c r="AK33" s="5">
        <v>0.17094999999999999</v>
      </c>
      <c r="AM33" s="4" t="s">
        <v>89</v>
      </c>
      <c r="AN33" s="4" t="s">
        <v>90</v>
      </c>
      <c r="AO33" s="5">
        <f t="shared" si="1"/>
        <v>0.15584166666666666</v>
      </c>
      <c r="AP33" s="5">
        <f t="shared" si="2"/>
        <v>0.17407333333333333</v>
      </c>
      <c r="AQ33" s="5">
        <f t="shared" si="3"/>
        <v>0.19500363636363635</v>
      </c>
      <c r="AR33" s="6">
        <f>(AO33-AVERAGE(AO11:AO56))/_xlfn.STDEV.P(AO11:AO56)</f>
        <v>1.4394167080571869</v>
      </c>
      <c r="AS33" s="6">
        <f t="shared" ref="AS33:AT33" si="25">(AP33-AVERAGE(AP11:AP56))/_xlfn.STDEV.P(AP11:AP56)</f>
        <v>0.90108702746963998</v>
      </c>
      <c r="AT33" s="6">
        <f t="shared" si="25"/>
        <v>0.92212786065902763</v>
      </c>
    </row>
    <row r="34" spans="1:46" ht="13.5" thickBot="1">
      <c r="A34" s="4" t="s">
        <v>91</v>
      </c>
      <c r="B34" s="4" t="s">
        <v>92</v>
      </c>
      <c r="C34" s="5">
        <v>9.6329999999999999E-2</v>
      </c>
      <c r="D34" s="5">
        <v>9.9669999999999995E-2</v>
      </c>
      <c r="E34" s="5">
        <v>9.9750000000000005E-2</v>
      </c>
      <c r="F34" s="5">
        <v>9.9680000000000005E-2</v>
      </c>
      <c r="G34" s="5">
        <v>0.10227</v>
      </c>
      <c r="H34" s="5">
        <v>0.10309</v>
      </c>
      <c r="I34" s="5">
        <v>0.10399</v>
      </c>
      <c r="J34" s="5">
        <v>0.10483000000000001</v>
      </c>
      <c r="K34" s="5">
        <v>0.10699</v>
      </c>
      <c r="L34" s="5">
        <v>0.10922999999999999</v>
      </c>
      <c r="M34" s="5">
        <v>0.10970000000000001</v>
      </c>
      <c r="N34" s="5">
        <v>0.10971</v>
      </c>
      <c r="O34" s="5">
        <v>0.11051999999999999</v>
      </c>
      <c r="P34" s="5">
        <v>0.11046</v>
      </c>
      <c r="Q34" s="5">
        <v>0.11322</v>
      </c>
      <c r="R34" s="5">
        <v>0.11751</v>
      </c>
      <c r="S34" s="5">
        <v>0.12118</v>
      </c>
      <c r="T34" s="5">
        <v>0.13267999999999999</v>
      </c>
      <c r="U34" s="5">
        <v>0.13671</v>
      </c>
      <c r="V34" s="5">
        <v>0.14087</v>
      </c>
      <c r="W34" s="5">
        <v>0.14326</v>
      </c>
      <c r="X34" s="5">
        <v>0.14851</v>
      </c>
      <c r="Y34" s="5">
        <v>0.15054000000000001</v>
      </c>
      <c r="Z34" s="5">
        <v>0.15261</v>
      </c>
      <c r="AA34" s="5">
        <v>0.15670000000000001</v>
      </c>
      <c r="AB34" s="5">
        <v>0.15878</v>
      </c>
      <c r="AC34" s="5">
        <v>0.16203000000000001</v>
      </c>
      <c r="AD34" s="5">
        <v>0.16320000000000001</v>
      </c>
      <c r="AE34" s="5">
        <v>0.16034000000000001</v>
      </c>
      <c r="AF34" s="5">
        <v>0.15218999999999999</v>
      </c>
      <c r="AG34" s="5">
        <v>0.15095</v>
      </c>
      <c r="AH34" s="5">
        <v>0.15013000000000001</v>
      </c>
      <c r="AI34" s="5">
        <v>0.15176999999999999</v>
      </c>
      <c r="AJ34" s="5">
        <v>0.14776</v>
      </c>
      <c r="AK34" s="5">
        <v>0.13507</v>
      </c>
      <c r="AM34" s="4" t="s">
        <v>91</v>
      </c>
      <c r="AN34" s="4" t="s">
        <v>92</v>
      </c>
      <c r="AO34" s="5">
        <f t="shared" si="1"/>
        <v>0.10376999999999999</v>
      </c>
      <c r="AP34" s="5">
        <f t="shared" si="2"/>
        <v>0.13150583333333329</v>
      </c>
      <c r="AQ34" s="5">
        <f t="shared" si="3"/>
        <v>0.15353818181818182</v>
      </c>
      <c r="AR34" s="6">
        <f>(AO34-AVERAGE(AO11:AO56))/_xlfn.STDEV.P(AO11:AO56)</f>
        <v>-0.12997532029477693</v>
      </c>
      <c r="AS34" s="6">
        <f t="shared" ref="AS34:AT34" si="26">(AP34-AVERAGE(AP11:AP56))/_xlfn.STDEV.P(AP11:AP56)</f>
        <v>-8.2087033465354231E-2</v>
      </c>
      <c r="AT34" s="6">
        <f t="shared" si="26"/>
        <v>2.8589454104754608E-2</v>
      </c>
    </row>
    <row r="35" spans="1:46" ht="13.5" thickBot="1">
      <c r="A35" s="4" t="s">
        <v>93</v>
      </c>
      <c r="B35" s="4" t="s">
        <v>94</v>
      </c>
      <c r="C35" s="5">
        <v>0.11526</v>
      </c>
      <c r="D35" s="5">
        <v>0.11688999999999999</v>
      </c>
      <c r="E35" s="5">
        <v>0.11761000000000001</v>
      </c>
      <c r="F35" s="5">
        <v>0.11814</v>
      </c>
      <c r="G35" s="5">
        <v>0.11981</v>
      </c>
      <c r="H35" s="5">
        <v>0.12076000000000001</v>
      </c>
      <c r="I35" s="5">
        <v>0.12200999999999999</v>
      </c>
      <c r="J35" s="5">
        <v>0.12212000000000001</v>
      </c>
      <c r="K35" s="5">
        <v>0.12354</v>
      </c>
      <c r="L35" s="5">
        <v>0.12331</v>
      </c>
      <c r="M35" s="5">
        <v>0.12408</v>
      </c>
      <c r="N35" s="5">
        <v>0.12444</v>
      </c>
      <c r="O35" s="5">
        <v>0.12512999999999999</v>
      </c>
      <c r="P35" s="5">
        <v>0.12562000000000001</v>
      </c>
      <c r="Q35" s="5">
        <v>0.12848000000000001</v>
      </c>
      <c r="R35" s="5">
        <v>0.13099</v>
      </c>
      <c r="S35" s="5">
        <v>0.13628999999999999</v>
      </c>
      <c r="T35" s="5">
        <v>0.14516000000000001</v>
      </c>
      <c r="U35" s="5">
        <v>0.14832999999999999</v>
      </c>
      <c r="V35" s="5">
        <v>0.15214</v>
      </c>
      <c r="W35" s="5">
        <v>0.15569</v>
      </c>
      <c r="X35" s="5">
        <v>0.16114000000000001</v>
      </c>
      <c r="Y35" s="5">
        <v>0.16420000000000001</v>
      </c>
      <c r="Z35" s="5">
        <v>0.16717000000000001</v>
      </c>
      <c r="AA35" s="5">
        <v>0.17091000000000001</v>
      </c>
      <c r="AB35" s="5">
        <v>0.1726</v>
      </c>
      <c r="AC35" s="5">
        <v>0.17496999999999999</v>
      </c>
      <c r="AD35" s="5">
        <v>0.17645</v>
      </c>
      <c r="AE35" s="5">
        <v>0.17380999999999999</v>
      </c>
      <c r="AF35" s="5">
        <v>0.16753000000000001</v>
      </c>
      <c r="AG35" s="5">
        <v>0.16661999999999999</v>
      </c>
      <c r="AH35" s="5">
        <v>0.16571</v>
      </c>
      <c r="AI35" s="5">
        <v>0.16486999999999999</v>
      </c>
      <c r="AJ35" s="5">
        <v>0.16083</v>
      </c>
      <c r="AK35" s="5">
        <v>0.14554</v>
      </c>
      <c r="AM35" s="4" t="s">
        <v>93</v>
      </c>
      <c r="AN35" s="4" t="s">
        <v>94</v>
      </c>
      <c r="AO35" s="5">
        <f t="shared" si="1"/>
        <v>0.12066416666666664</v>
      </c>
      <c r="AP35" s="5">
        <f t="shared" si="2"/>
        <v>0.14502833333333334</v>
      </c>
      <c r="AQ35" s="5">
        <f t="shared" si="3"/>
        <v>0.16725818181818183</v>
      </c>
      <c r="AR35" s="6">
        <f>(AO35-AVERAGE(AO11:AO56))/_xlfn.STDEV.P(AO11:AO56)</f>
        <v>0.37919928827001098</v>
      </c>
      <c r="AS35" s="6">
        <f t="shared" ref="AS35:AT35" si="27">(AP35-AVERAGE(AP11:AP56))/_xlfn.STDEV.P(AP11:AP56)</f>
        <v>0.23023977076307109</v>
      </c>
      <c r="AT35" s="6">
        <f t="shared" si="27"/>
        <v>0.32424151127648798</v>
      </c>
    </row>
    <row r="36" spans="1:46" ht="13.5" thickBot="1">
      <c r="A36" s="4" t="s">
        <v>95</v>
      </c>
      <c r="B36" s="4" t="s">
        <v>96</v>
      </c>
      <c r="C36" s="5">
        <v>0.10149</v>
      </c>
      <c r="D36" s="5">
        <v>0.10295</v>
      </c>
      <c r="E36" s="5">
        <v>0.10467</v>
      </c>
      <c r="F36" s="5">
        <v>0.10585</v>
      </c>
      <c r="G36" s="5">
        <v>0.10804</v>
      </c>
      <c r="H36" s="5">
        <v>0.11079</v>
      </c>
      <c r="I36" s="5">
        <v>0.11239</v>
      </c>
      <c r="J36" s="5">
        <v>0.11335000000000001</v>
      </c>
      <c r="K36" s="5">
        <v>0.11507000000000001</v>
      </c>
      <c r="L36" s="5">
        <v>0.11924999999999999</v>
      </c>
      <c r="M36" s="5">
        <v>0.12209</v>
      </c>
      <c r="N36" s="5">
        <v>0.12313</v>
      </c>
      <c r="O36" s="5">
        <v>0.12587999999999999</v>
      </c>
      <c r="P36" s="5">
        <v>0.1283</v>
      </c>
      <c r="Q36" s="5">
        <v>0.13092000000000001</v>
      </c>
      <c r="R36" s="5">
        <v>0.13139999999999999</v>
      </c>
      <c r="S36" s="5">
        <v>0.13472999999999999</v>
      </c>
      <c r="T36" s="5">
        <v>0.14354</v>
      </c>
      <c r="U36" s="5">
        <v>0.14502999999999999</v>
      </c>
      <c r="V36" s="5">
        <v>0.14781</v>
      </c>
      <c r="W36" s="5">
        <v>0.15156</v>
      </c>
      <c r="X36" s="5">
        <v>0.15318999999999999</v>
      </c>
      <c r="Y36" s="5">
        <v>0.15476999999999999</v>
      </c>
      <c r="Z36" s="5">
        <v>0.15604999999999999</v>
      </c>
      <c r="AA36" s="5">
        <v>0.15751999999999999</v>
      </c>
      <c r="AB36" s="5">
        <v>0.15865000000000001</v>
      </c>
      <c r="AC36" s="5">
        <v>0.15926999999999999</v>
      </c>
      <c r="AD36" s="5">
        <v>0.16114000000000001</v>
      </c>
      <c r="AE36" s="5">
        <v>0.16094</v>
      </c>
      <c r="AF36" s="5">
        <v>0.15417</v>
      </c>
      <c r="AG36" s="5">
        <v>0.155</v>
      </c>
      <c r="AH36" s="5">
        <v>0.15540999999999999</v>
      </c>
      <c r="AI36" s="5">
        <v>0.15604000000000001</v>
      </c>
      <c r="AJ36" s="5">
        <v>0.15603</v>
      </c>
      <c r="AK36" s="5">
        <v>0.14297000000000001</v>
      </c>
      <c r="AM36" s="4" t="s">
        <v>95</v>
      </c>
      <c r="AN36" s="4" t="s">
        <v>96</v>
      </c>
      <c r="AO36" s="5">
        <f t="shared" si="1"/>
        <v>0.11158916666666668</v>
      </c>
      <c r="AP36" s="5">
        <f t="shared" si="2"/>
        <v>0.14193166666666665</v>
      </c>
      <c r="AQ36" s="5">
        <f t="shared" si="3"/>
        <v>0.15610363636363636</v>
      </c>
      <c r="AR36" s="6">
        <f>(AO36-AVERAGE(AO11:AO56))/_xlfn.STDEV.P(AO11:AO56)</f>
        <v>0.10568715453200878</v>
      </c>
      <c r="AS36" s="6">
        <f t="shared" ref="AS36:AT36" si="28">(AP36-AVERAGE(AP11:AP56))/_xlfn.STDEV.P(AP11:AP56)</f>
        <v>0.15871660538975293</v>
      </c>
      <c r="AT36" s="6">
        <f t="shared" si="28"/>
        <v>8.3872392438880533E-2</v>
      </c>
    </row>
    <row r="37" spans="1:46" ht="13.5" thickBot="1">
      <c r="A37" s="4" t="s">
        <v>97</v>
      </c>
      <c r="B37" s="4" t="s">
        <v>98</v>
      </c>
      <c r="C37" s="5">
        <v>9.2609999999999998E-2</v>
      </c>
      <c r="D37" s="5">
        <v>9.4450000000000006E-2</v>
      </c>
      <c r="E37" s="5">
        <v>9.5780000000000004E-2</v>
      </c>
      <c r="F37" s="5">
        <v>9.622E-2</v>
      </c>
      <c r="G37" s="5">
        <v>9.6970000000000001E-2</v>
      </c>
      <c r="H37" s="5">
        <v>9.8269999999999996E-2</v>
      </c>
      <c r="I37" s="5">
        <v>9.9220000000000003E-2</v>
      </c>
      <c r="J37" s="5">
        <v>0.10015</v>
      </c>
      <c r="K37" s="5">
        <v>0.10093000000000001</v>
      </c>
      <c r="L37" s="5">
        <v>0.10693</v>
      </c>
      <c r="M37" s="5">
        <v>0.10589</v>
      </c>
      <c r="N37" s="5">
        <v>0.10487</v>
      </c>
      <c r="O37" s="5">
        <v>0.10438</v>
      </c>
      <c r="P37" s="5">
        <v>0.10421</v>
      </c>
      <c r="Q37" s="5">
        <v>0.10736</v>
      </c>
      <c r="R37" s="5">
        <v>0.1082</v>
      </c>
      <c r="S37" s="5">
        <v>0.11330999999999999</v>
      </c>
      <c r="T37" s="5">
        <v>0.125</v>
      </c>
      <c r="U37" s="5">
        <v>0.12917000000000001</v>
      </c>
      <c r="V37" s="5">
        <v>0.13491</v>
      </c>
      <c r="W37" s="5">
        <v>0.13821</v>
      </c>
      <c r="X37" s="5">
        <v>0.13830000000000001</v>
      </c>
      <c r="Y37" s="5">
        <v>0.14251</v>
      </c>
      <c r="Z37" s="5">
        <v>0.14468</v>
      </c>
      <c r="AA37" s="5">
        <v>0.14754999999999999</v>
      </c>
      <c r="AB37" s="5">
        <v>0.15153</v>
      </c>
      <c r="AC37" s="5">
        <v>0.15201999999999999</v>
      </c>
      <c r="AD37" s="5">
        <v>0.15525</v>
      </c>
      <c r="AE37" s="5">
        <v>0.15298</v>
      </c>
      <c r="AF37" s="5">
        <v>0.14557</v>
      </c>
      <c r="AG37" s="5">
        <v>0.1452</v>
      </c>
      <c r="AH37" s="5">
        <v>0.14293</v>
      </c>
      <c r="AI37" s="5">
        <v>0.14412</v>
      </c>
      <c r="AJ37" s="5">
        <v>0.14149999999999999</v>
      </c>
      <c r="AK37" s="5">
        <v>0.12864</v>
      </c>
      <c r="AM37" s="4" t="s">
        <v>97</v>
      </c>
      <c r="AN37" s="4" t="s">
        <v>98</v>
      </c>
      <c r="AO37" s="5">
        <f t="shared" si="1"/>
        <v>9.9357499999999987E-2</v>
      </c>
      <c r="AP37" s="5">
        <f t="shared" si="2"/>
        <v>0.12418666666666667</v>
      </c>
      <c r="AQ37" s="5">
        <f t="shared" si="3"/>
        <v>0.14611727272727273</v>
      </c>
      <c r="AR37" s="6">
        <f>(AO37-AVERAGE(AO11:AO56))/_xlfn.STDEV.P(AO11:AO56)</f>
        <v>-0.26296400240154721</v>
      </c>
      <c r="AS37" s="6">
        <f t="shared" ref="AS37:AT37" si="29">(AP37-AVERAGE(AP11:AP56))/_xlfn.STDEV.P(AP11:AP56)</f>
        <v>-0.25113653870589375</v>
      </c>
      <c r="AT37" s="6">
        <f t="shared" si="29"/>
        <v>-0.13132359537131599</v>
      </c>
    </row>
    <row r="38" spans="1:46" ht="13.5" thickBot="1">
      <c r="A38" s="4" t="s">
        <v>99</v>
      </c>
      <c r="B38" s="4" t="s">
        <v>100</v>
      </c>
      <c r="C38" s="5">
        <v>7.8589999999999993E-2</v>
      </c>
      <c r="D38" s="5">
        <v>8.0360000000000001E-2</v>
      </c>
      <c r="E38" s="5">
        <v>8.0869999999999997E-2</v>
      </c>
      <c r="F38" s="5">
        <v>8.1100000000000005E-2</v>
      </c>
      <c r="G38" s="5">
        <v>8.2369999999999999E-2</v>
      </c>
      <c r="H38" s="5">
        <v>8.4339999999999998E-2</v>
      </c>
      <c r="I38" s="5">
        <v>8.523E-2</v>
      </c>
      <c r="J38" s="5">
        <v>8.6540000000000006E-2</v>
      </c>
      <c r="K38" s="5">
        <v>8.7569999999999995E-2</v>
      </c>
      <c r="L38" s="5">
        <v>8.8969999999999994E-2</v>
      </c>
      <c r="M38" s="5">
        <v>9.4380000000000006E-2</v>
      </c>
      <c r="N38" s="5">
        <v>9.5589999999999994E-2</v>
      </c>
      <c r="O38" s="5">
        <v>9.7729999999999997E-2</v>
      </c>
      <c r="P38" s="5">
        <v>9.98E-2</v>
      </c>
      <c r="Q38" s="5">
        <v>0.10388</v>
      </c>
      <c r="R38" s="5">
        <v>0.10829999999999999</v>
      </c>
      <c r="S38" s="5">
        <v>0.11334</v>
      </c>
      <c r="T38" s="5">
        <v>0.12211</v>
      </c>
      <c r="U38" s="5">
        <v>0.12733</v>
      </c>
      <c r="V38" s="5">
        <v>0.13175999999999999</v>
      </c>
      <c r="W38" s="5">
        <v>0.13417999999999999</v>
      </c>
      <c r="X38" s="5">
        <v>0.13664999999999999</v>
      </c>
      <c r="Y38" s="5">
        <v>0.13433</v>
      </c>
      <c r="Z38" s="5">
        <v>0.13533999999999999</v>
      </c>
      <c r="AA38" s="5">
        <v>0.13633999999999999</v>
      </c>
      <c r="AB38" s="5">
        <v>0.13685</v>
      </c>
      <c r="AC38" s="5">
        <v>0.13703000000000001</v>
      </c>
      <c r="AD38" s="5">
        <v>0.13850000000000001</v>
      </c>
      <c r="AE38" s="5">
        <v>0.13747000000000001</v>
      </c>
      <c r="AF38" s="5">
        <v>0.13366</v>
      </c>
      <c r="AG38" s="5">
        <v>0.13091</v>
      </c>
      <c r="AH38" s="5">
        <v>0.12964999999999999</v>
      </c>
      <c r="AI38" s="5">
        <v>0.13098000000000001</v>
      </c>
      <c r="AJ38" s="5">
        <v>0.13059999999999999</v>
      </c>
      <c r="AK38" s="5">
        <v>0.12089999999999999</v>
      </c>
      <c r="AM38" s="4" t="s">
        <v>99</v>
      </c>
      <c r="AN38" s="4" t="s">
        <v>100</v>
      </c>
      <c r="AO38" s="5">
        <f t="shared" si="1"/>
        <v>8.5492500000000013E-2</v>
      </c>
      <c r="AP38" s="5">
        <f t="shared" si="2"/>
        <v>0.12039583333333333</v>
      </c>
      <c r="AQ38" s="5">
        <f t="shared" si="3"/>
        <v>0.13299000000000002</v>
      </c>
      <c r="AR38" s="6">
        <f>(AO38-AVERAGE(AO11:AO56))/_xlfn.STDEV.P(AO11:AO56)</f>
        <v>-0.68084232022825919</v>
      </c>
      <c r="AS38" s="6">
        <f t="shared" ref="AS38:AT38" si="30">(AP38-AVERAGE(AP11:AP56))/_xlfn.STDEV.P(AP11:AP56)</f>
        <v>-0.33869274949255207</v>
      </c>
      <c r="AT38" s="6">
        <f t="shared" si="30"/>
        <v>-0.41420298216960788</v>
      </c>
    </row>
    <row r="39" spans="1:46" ht="13.5" thickBot="1">
      <c r="A39" s="4" t="s">
        <v>101</v>
      </c>
      <c r="B39" s="4" t="s">
        <v>102</v>
      </c>
      <c r="C39" s="5">
        <v>6.4479999999999996E-2</v>
      </c>
      <c r="D39" s="5">
        <v>6.5110000000000001E-2</v>
      </c>
      <c r="E39" s="5">
        <v>6.59E-2</v>
      </c>
      <c r="F39" s="5">
        <v>6.5579999999999999E-2</v>
      </c>
      <c r="G39" s="5">
        <v>6.7180000000000004E-2</v>
      </c>
      <c r="H39" s="5">
        <v>6.8760000000000002E-2</v>
      </c>
      <c r="I39" s="5">
        <v>6.9519999999999998E-2</v>
      </c>
      <c r="J39" s="5">
        <v>7.0919999999999997E-2</v>
      </c>
      <c r="K39" s="5">
        <v>7.1290000000000006E-2</v>
      </c>
      <c r="L39" s="5">
        <v>7.1069999999999994E-2</v>
      </c>
      <c r="M39" s="5">
        <v>7.5819999999999999E-2</v>
      </c>
      <c r="N39" s="5">
        <v>7.4609999999999996E-2</v>
      </c>
      <c r="O39" s="5">
        <v>7.4929999999999997E-2</v>
      </c>
      <c r="P39" s="5">
        <v>7.5899999999999995E-2</v>
      </c>
      <c r="Q39" s="5">
        <v>7.7799999999999994E-2</v>
      </c>
      <c r="R39" s="5">
        <v>7.8689999999999996E-2</v>
      </c>
      <c r="S39" s="5">
        <v>8.4970000000000004E-2</v>
      </c>
      <c r="T39" s="5">
        <v>9.3390000000000001E-2</v>
      </c>
      <c r="U39" s="5">
        <v>9.6509999999999999E-2</v>
      </c>
      <c r="V39" s="5">
        <v>9.9479999999999999E-2</v>
      </c>
      <c r="W39" s="5">
        <v>0.10138999999999999</v>
      </c>
      <c r="X39" s="5">
        <v>0.1051</v>
      </c>
      <c r="Y39" s="5">
        <v>0.104</v>
      </c>
      <c r="Z39" s="5">
        <v>0.10592</v>
      </c>
      <c r="AA39" s="5">
        <v>0.10877000000000001</v>
      </c>
      <c r="AB39" s="5">
        <v>0.11068</v>
      </c>
      <c r="AC39" s="5">
        <v>0.11187999999999999</v>
      </c>
      <c r="AD39" s="5">
        <v>0.11441</v>
      </c>
      <c r="AE39" s="5">
        <v>0.11032</v>
      </c>
      <c r="AF39" s="5">
        <v>0.10525</v>
      </c>
      <c r="AG39" s="5">
        <v>0.10537000000000001</v>
      </c>
      <c r="AH39" s="5">
        <v>0.10409</v>
      </c>
      <c r="AI39" s="5">
        <v>0.10506</v>
      </c>
      <c r="AJ39" s="5">
        <v>0.10535</v>
      </c>
      <c r="AK39" s="5">
        <v>9.5960000000000004E-2</v>
      </c>
      <c r="AM39" s="4" t="s">
        <v>101</v>
      </c>
      <c r="AN39" s="4" t="s">
        <v>102</v>
      </c>
      <c r="AO39" s="5">
        <f t="shared" si="1"/>
        <v>6.918666666666666E-2</v>
      </c>
      <c r="AP39" s="5">
        <f t="shared" si="2"/>
        <v>9.1506666666666667E-2</v>
      </c>
      <c r="AQ39" s="5">
        <f t="shared" si="3"/>
        <v>0.10701272727272727</v>
      </c>
      <c r="AR39" s="6">
        <f>(AO39-AVERAGE(AO11:AO56))/_xlfn.STDEV.P(AO11:AO56)</f>
        <v>-1.1722851045121454</v>
      </c>
      <c r="AS39" s="6">
        <f t="shared" ref="AS39:AT39" si="31">(AP39-AVERAGE(AP11:AP56))/_xlfn.STDEV.P(AP11:AP56)</f>
        <v>-1.0059407511063303</v>
      </c>
      <c r="AT39" s="6">
        <f t="shared" si="31"/>
        <v>-0.97398681026941458</v>
      </c>
    </row>
    <row r="40" spans="1:46" ht="13.5" thickBot="1">
      <c r="A40" s="4" t="s">
        <v>103</v>
      </c>
      <c r="B40" s="4" t="s">
        <v>104</v>
      </c>
      <c r="C40" s="5">
        <v>5.6489999999999999E-2</v>
      </c>
      <c r="D40" s="5">
        <v>5.7959999999999998E-2</v>
      </c>
      <c r="E40" s="5">
        <v>5.9470000000000002E-2</v>
      </c>
      <c r="F40" s="5">
        <v>6.1019999999999998E-2</v>
      </c>
      <c r="G40" s="5">
        <v>6.275E-2</v>
      </c>
      <c r="H40" s="5">
        <v>6.5420000000000006E-2</v>
      </c>
      <c r="I40" s="5">
        <v>6.6869999999999999E-2</v>
      </c>
      <c r="J40" s="5">
        <v>6.6720000000000002E-2</v>
      </c>
      <c r="K40" s="5">
        <v>6.547E-2</v>
      </c>
      <c r="L40" s="5">
        <v>6.5839999999999996E-2</v>
      </c>
      <c r="M40" s="5">
        <v>6.8720000000000003E-2</v>
      </c>
      <c r="N40" s="5">
        <v>6.8589999999999998E-2</v>
      </c>
      <c r="O40" s="5">
        <v>6.923E-2</v>
      </c>
      <c r="P40" s="5">
        <v>6.9809999999999997E-2</v>
      </c>
      <c r="Q40" s="5">
        <v>7.0830000000000004E-2</v>
      </c>
      <c r="R40" s="5">
        <v>7.1179999999999993E-2</v>
      </c>
      <c r="S40" s="5">
        <v>7.936E-2</v>
      </c>
      <c r="T40" s="5">
        <v>8.2470000000000002E-2</v>
      </c>
      <c r="U40" s="5">
        <v>8.3739999999999995E-2</v>
      </c>
      <c r="V40" s="5">
        <v>8.727E-2</v>
      </c>
      <c r="W40" s="5">
        <v>9.0529999999999999E-2</v>
      </c>
      <c r="X40" s="5">
        <v>9.0560000000000002E-2</v>
      </c>
      <c r="Y40" s="5">
        <v>8.7709999999999996E-2</v>
      </c>
      <c r="Z40" s="5">
        <v>8.8660000000000003E-2</v>
      </c>
      <c r="AA40" s="5">
        <v>9.0880000000000002E-2</v>
      </c>
      <c r="AB40" s="5">
        <v>9.3020000000000005E-2</v>
      </c>
      <c r="AC40" s="5">
        <v>9.4070000000000001E-2</v>
      </c>
      <c r="AD40" s="5">
        <v>9.3759999999999996E-2</v>
      </c>
      <c r="AE40" s="5">
        <v>8.8719999999999993E-2</v>
      </c>
      <c r="AF40" s="5">
        <v>8.5760000000000003E-2</v>
      </c>
      <c r="AG40" s="5">
        <v>8.4279999999999994E-2</v>
      </c>
      <c r="AH40" s="5">
        <v>8.2100000000000006E-2</v>
      </c>
      <c r="AI40" s="5">
        <v>8.2489999999999994E-2</v>
      </c>
      <c r="AJ40" s="5">
        <v>8.4570000000000006E-2</v>
      </c>
      <c r="AK40" s="5">
        <v>7.8909999999999994E-2</v>
      </c>
      <c r="AM40" s="4" t="s">
        <v>103</v>
      </c>
      <c r="AN40" s="4" t="s">
        <v>104</v>
      </c>
      <c r="AO40" s="5">
        <f t="shared" si="1"/>
        <v>6.3776666666666676E-2</v>
      </c>
      <c r="AP40" s="5">
        <f t="shared" si="2"/>
        <v>8.0945833333333314E-2</v>
      </c>
      <c r="AQ40" s="5">
        <f t="shared" si="3"/>
        <v>8.7141818181818195E-2</v>
      </c>
      <c r="AR40" s="6">
        <f>(AO40-AVERAGE(AO11:AO56))/_xlfn.STDEV.P(AO11:AO56)</f>
        <v>-1.3353375170215223</v>
      </c>
      <c r="AS40" s="6">
        <f t="shared" ref="AS40:AT40" si="32">(AP40-AVERAGE(AP11:AP56))/_xlfn.STDEV.P(AP11:AP56)</f>
        <v>-1.2498624612182936</v>
      </c>
      <c r="AT40" s="6">
        <f t="shared" si="32"/>
        <v>-1.4021847075434499</v>
      </c>
    </row>
    <row r="41" spans="1:46" ht="13.5" thickBot="1">
      <c r="A41" s="4" t="s">
        <v>105</v>
      </c>
      <c r="B41" s="4" t="s">
        <v>106</v>
      </c>
      <c r="C41" s="5">
        <v>4.7E-2</v>
      </c>
      <c r="D41" s="5">
        <v>4.7390000000000002E-2</v>
      </c>
      <c r="E41" s="5">
        <v>4.8829999999999998E-2</v>
      </c>
      <c r="F41" s="5">
        <v>4.8090000000000001E-2</v>
      </c>
      <c r="G41" s="5">
        <v>4.922E-2</v>
      </c>
      <c r="H41" s="5">
        <v>5.0360000000000002E-2</v>
      </c>
      <c r="I41" s="5">
        <v>5.0639999999999998E-2</v>
      </c>
      <c r="J41" s="5">
        <v>5.117E-2</v>
      </c>
      <c r="K41" s="5">
        <v>5.1319999999999998E-2</v>
      </c>
      <c r="L41" s="5">
        <v>5.135E-2</v>
      </c>
      <c r="M41" s="5">
        <v>5.2920000000000002E-2</v>
      </c>
      <c r="N41" s="5">
        <v>5.2400000000000002E-2</v>
      </c>
      <c r="O41" s="5">
        <v>5.2830000000000002E-2</v>
      </c>
      <c r="P41" s="5">
        <v>5.3949999999999998E-2</v>
      </c>
      <c r="Q41" s="5">
        <v>5.3719999999999997E-2</v>
      </c>
      <c r="R41" s="5">
        <v>5.3839999999999999E-2</v>
      </c>
      <c r="S41" s="5">
        <v>5.6140000000000002E-2</v>
      </c>
      <c r="T41" s="5">
        <v>6.3799999999999996E-2</v>
      </c>
      <c r="U41" s="5">
        <v>6.5989999999999993E-2</v>
      </c>
      <c r="V41" s="5">
        <v>6.7250000000000004E-2</v>
      </c>
      <c r="W41" s="5">
        <v>6.9190000000000002E-2</v>
      </c>
      <c r="X41" s="5">
        <v>7.1559999999999999E-2</v>
      </c>
      <c r="Y41" s="5">
        <v>7.2690000000000005E-2</v>
      </c>
      <c r="Z41" s="5">
        <v>7.3480000000000004E-2</v>
      </c>
      <c r="AA41" s="5">
        <v>7.46E-2</v>
      </c>
      <c r="AB41" s="5">
        <v>7.51E-2</v>
      </c>
      <c r="AC41" s="5">
        <v>7.664E-2</v>
      </c>
      <c r="AD41" s="5">
        <v>7.8130000000000005E-2</v>
      </c>
      <c r="AE41" s="5">
        <v>7.6369999999999993E-2</v>
      </c>
      <c r="AF41" s="5">
        <v>7.1410000000000001E-2</v>
      </c>
      <c r="AG41" s="5">
        <v>7.0800000000000002E-2</v>
      </c>
      <c r="AH41" s="5">
        <v>7.1110000000000007E-2</v>
      </c>
      <c r="AI41" s="5">
        <v>7.0169999999999996E-2</v>
      </c>
      <c r="AJ41" s="5">
        <v>7.0209999999999995E-2</v>
      </c>
      <c r="AK41" s="5">
        <v>6.3140000000000002E-2</v>
      </c>
      <c r="AM41" s="4" t="s">
        <v>105</v>
      </c>
      <c r="AN41" s="4" t="s">
        <v>106</v>
      </c>
      <c r="AO41" s="5">
        <f t="shared" si="1"/>
        <v>5.0057500000000005E-2</v>
      </c>
      <c r="AP41" s="5">
        <f t="shared" si="2"/>
        <v>6.2869999999999995E-2</v>
      </c>
      <c r="AQ41" s="5">
        <f t="shared" si="3"/>
        <v>7.2516363636363629E-2</v>
      </c>
      <c r="AR41" s="6">
        <f>(AO41-AVERAGE(AO11:AO56))/_xlfn.STDEV.P(AO11:AO56)</f>
        <v>-1.7488205526256317</v>
      </c>
      <c r="AS41" s="6">
        <f t="shared" ref="AS41:AT41" si="33">(AP41-AVERAGE(AP11:AP56))/_xlfn.STDEV.P(AP11:AP56)</f>
        <v>-1.6673568046285816</v>
      </c>
      <c r="AT41" s="6">
        <f t="shared" si="33"/>
        <v>-1.7173483900095809</v>
      </c>
    </row>
    <row r="42" spans="1:46" ht="13.5" thickBot="1">
      <c r="A42" s="4" t="s">
        <v>107</v>
      </c>
      <c r="B42" s="4" t="s">
        <v>108</v>
      </c>
      <c r="C42" s="5">
        <v>7.5620000000000007E-2</v>
      </c>
      <c r="D42" s="5">
        <v>7.8159999999999993E-2</v>
      </c>
      <c r="E42" s="5">
        <v>8.0269999999999994E-2</v>
      </c>
      <c r="F42" s="5">
        <v>8.2500000000000004E-2</v>
      </c>
      <c r="G42" s="5">
        <v>8.2830000000000001E-2</v>
      </c>
      <c r="H42" s="5">
        <v>8.5919999999999996E-2</v>
      </c>
      <c r="I42" s="5">
        <v>8.7459999999999996E-2</v>
      </c>
      <c r="J42" s="5">
        <v>8.931E-2</v>
      </c>
      <c r="K42" s="5">
        <v>9.3240000000000003E-2</v>
      </c>
      <c r="L42" s="5">
        <v>9.3009999999999995E-2</v>
      </c>
      <c r="M42" s="5">
        <v>9.7259999999999999E-2</v>
      </c>
      <c r="N42" s="5">
        <v>9.6259999999999998E-2</v>
      </c>
      <c r="O42" s="5">
        <v>9.5280000000000004E-2</v>
      </c>
      <c r="P42" s="5">
        <v>9.5130000000000006E-2</v>
      </c>
      <c r="Q42" s="5">
        <v>9.5759999999999998E-2</v>
      </c>
      <c r="R42" s="5">
        <v>9.6629999999999994E-2</v>
      </c>
      <c r="S42" s="5">
        <v>9.8350000000000007E-2</v>
      </c>
      <c r="T42" s="5">
        <v>0.11236</v>
      </c>
      <c r="U42" s="5">
        <v>0.11577</v>
      </c>
      <c r="V42" s="5">
        <v>0.12082</v>
      </c>
      <c r="W42" s="5">
        <v>0.12162000000000001</v>
      </c>
      <c r="X42" s="5">
        <v>0.12453</v>
      </c>
      <c r="Y42" s="5">
        <v>0.12159</v>
      </c>
      <c r="Z42" s="5">
        <v>0.12512999999999999</v>
      </c>
      <c r="AA42" s="5">
        <v>0.12761</v>
      </c>
      <c r="AB42" s="5">
        <v>0.13108</v>
      </c>
      <c r="AC42" s="5">
        <v>0.13105</v>
      </c>
      <c r="AD42" s="5">
        <v>0.13270000000000001</v>
      </c>
      <c r="AE42" s="5">
        <v>0.13531000000000001</v>
      </c>
      <c r="AF42" s="5">
        <v>0.12469</v>
      </c>
      <c r="AG42" s="5">
        <v>0.1236</v>
      </c>
      <c r="AH42" s="5">
        <v>0.12195</v>
      </c>
      <c r="AI42" s="5">
        <v>0.12253</v>
      </c>
      <c r="AJ42" s="5">
        <v>0.11856</v>
      </c>
      <c r="AK42" s="5">
        <v>0.10736999999999999</v>
      </c>
      <c r="AM42" s="4" t="s">
        <v>107</v>
      </c>
      <c r="AN42" s="4" t="s">
        <v>108</v>
      </c>
      <c r="AO42" s="5">
        <f t="shared" si="1"/>
        <v>8.6820000000000008E-2</v>
      </c>
      <c r="AP42" s="5">
        <f t="shared" si="2"/>
        <v>0.11024750000000001</v>
      </c>
      <c r="AQ42" s="5">
        <f t="shared" si="3"/>
        <v>0.12513181818181818</v>
      </c>
      <c r="AR42" s="6">
        <f>(AO42-AVERAGE(AO11:AO56))/_xlfn.STDEV.P(AO11:AO56)</f>
        <v>-0.6408326940533613</v>
      </c>
      <c r="AS42" s="6">
        <f t="shared" ref="AS42:AT42" si="34">(AP42-AVERAGE(AP11:AP56))/_xlfn.STDEV.P(AP11:AP56)</f>
        <v>-0.57308701965300957</v>
      </c>
      <c r="AT42" s="6">
        <f t="shared" si="34"/>
        <v>-0.58353881454387713</v>
      </c>
    </row>
    <row r="43" spans="1:46" ht="13.5" thickBot="1">
      <c r="A43" s="4" t="s">
        <v>109</v>
      </c>
      <c r="B43" s="4" t="s">
        <v>110</v>
      </c>
      <c r="C43" s="5">
        <v>9.1380000000000003E-2</v>
      </c>
      <c r="D43" s="5">
        <v>9.3410000000000007E-2</v>
      </c>
      <c r="E43" s="5">
        <v>9.3950000000000006E-2</v>
      </c>
      <c r="F43" s="5">
        <v>9.5659999999999995E-2</v>
      </c>
      <c r="G43" s="5">
        <v>9.7449999999999995E-2</v>
      </c>
      <c r="H43" s="5">
        <v>9.98E-2</v>
      </c>
      <c r="I43" s="5">
        <v>0.10034</v>
      </c>
      <c r="J43" s="5">
        <v>0.10007000000000001</v>
      </c>
      <c r="K43" s="5">
        <v>0.1004</v>
      </c>
      <c r="L43" s="5">
        <v>9.987E-2</v>
      </c>
      <c r="M43" s="5">
        <v>0.10221</v>
      </c>
      <c r="N43" s="5">
        <v>0.10199</v>
      </c>
      <c r="O43" s="5">
        <v>0.10323</v>
      </c>
      <c r="P43" s="5">
        <v>0.10427</v>
      </c>
      <c r="Q43" s="5">
        <v>0.10675999999999999</v>
      </c>
      <c r="R43" s="5">
        <v>0.10754</v>
      </c>
      <c r="S43" s="5">
        <v>0.11069</v>
      </c>
      <c r="T43" s="5">
        <v>0.11756</v>
      </c>
      <c r="U43" s="5">
        <v>0.1203</v>
      </c>
      <c r="V43" s="5">
        <v>0.12315</v>
      </c>
      <c r="W43" s="5">
        <v>0.12665000000000001</v>
      </c>
      <c r="X43" s="5">
        <v>0.13052</v>
      </c>
      <c r="Y43" s="5">
        <v>0.13100999999999999</v>
      </c>
      <c r="Z43" s="5">
        <v>0.13145000000000001</v>
      </c>
      <c r="AA43" s="5">
        <v>0.13347999999999999</v>
      </c>
      <c r="AB43" s="5">
        <v>0.13486000000000001</v>
      </c>
      <c r="AC43" s="5">
        <v>0.13644000000000001</v>
      </c>
      <c r="AD43" s="5">
        <v>0.14011000000000001</v>
      </c>
      <c r="AE43" s="5">
        <v>0.13847999999999999</v>
      </c>
      <c r="AF43" s="5">
        <v>0.13386000000000001</v>
      </c>
      <c r="AG43" s="5">
        <v>0.13347000000000001</v>
      </c>
      <c r="AH43" s="5">
        <v>0.13358999999999999</v>
      </c>
      <c r="AI43" s="5">
        <v>0.13402</v>
      </c>
      <c r="AJ43" s="5">
        <v>0.13220000000000001</v>
      </c>
      <c r="AK43" s="5">
        <v>0.12206</v>
      </c>
      <c r="AM43" s="4" t="s">
        <v>109</v>
      </c>
      <c r="AN43" s="4" t="s">
        <v>110</v>
      </c>
      <c r="AO43" s="5">
        <f t="shared" si="1"/>
        <v>9.8044166666666668E-2</v>
      </c>
      <c r="AP43" s="5">
        <f t="shared" si="2"/>
        <v>0.11776083333333333</v>
      </c>
      <c r="AQ43" s="5">
        <f t="shared" si="3"/>
        <v>0.13387000000000002</v>
      </c>
      <c r="AR43" s="6">
        <f>(AO43-AVERAGE(AO11:AO56))/_xlfn.STDEV.P(AO11:AO56)</f>
        <v>-0.30254665830339195</v>
      </c>
      <c r="AS43" s="6">
        <f t="shared" ref="AS43:AT43" si="35">(AP43-AVERAGE(AP11:AP56))/_xlfn.STDEV.P(AP11:AP56)</f>
        <v>-0.39955288106155906</v>
      </c>
      <c r="AT43" s="6">
        <f t="shared" si="35"/>
        <v>-0.39523987646180009</v>
      </c>
    </row>
    <row r="44" spans="1:46" ht="13.5" thickBot="1">
      <c r="A44" s="4" t="s">
        <v>111</v>
      </c>
      <c r="B44" s="4" t="s">
        <v>112</v>
      </c>
      <c r="C44" s="5">
        <v>7.5480000000000005E-2</v>
      </c>
      <c r="D44" s="5">
        <v>7.7429999999999999E-2</v>
      </c>
      <c r="E44" s="5">
        <v>7.6200000000000004E-2</v>
      </c>
      <c r="F44" s="5">
        <v>7.4389999999999998E-2</v>
      </c>
      <c r="G44" s="5">
        <v>7.4770000000000003E-2</v>
      </c>
      <c r="H44" s="5">
        <v>7.5560000000000002E-2</v>
      </c>
      <c r="I44" s="5">
        <v>7.5130000000000002E-2</v>
      </c>
      <c r="J44" s="5">
        <v>7.4969999999999995E-2</v>
      </c>
      <c r="K44" s="5">
        <v>7.5370000000000006E-2</v>
      </c>
      <c r="L44" s="5">
        <v>7.6200000000000004E-2</v>
      </c>
      <c r="M44" s="5">
        <v>7.6259999999999994E-2</v>
      </c>
      <c r="N44" s="5">
        <v>7.5929999999999997E-2</v>
      </c>
      <c r="O44" s="5">
        <v>7.5649999999999995E-2</v>
      </c>
      <c r="P44" s="5">
        <v>7.5079999999999994E-2</v>
      </c>
      <c r="Q44" s="5">
        <v>7.5819999999999999E-2</v>
      </c>
      <c r="R44" s="5">
        <v>7.5620000000000007E-2</v>
      </c>
      <c r="S44" s="5">
        <v>7.8340000000000007E-2</v>
      </c>
      <c r="T44" s="5">
        <v>8.9260000000000006E-2</v>
      </c>
      <c r="U44" s="5">
        <v>9.3859999999999999E-2</v>
      </c>
      <c r="V44" s="5">
        <v>9.715E-2</v>
      </c>
      <c r="W44" s="5">
        <v>0.10067</v>
      </c>
      <c r="X44" s="5">
        <v>0.10335</v>
      </c>
      <c r="Y44" s="5">
        <v>0.10630000000000001</v>
      </c>
      <c r="Z44" s="5">
        <v>0.10752</v>
      </c>
      <c r="AA44" s="5">
        <v>0.10928</v>
      </c>
      <c r="AB44" s="5">
        <v>0.11063000000000001</v>
      </c>
      <c r="AC44" s="5">
        <v>0.1123</v>
      </c>
      <c r="AD44" s="5">
        <v>0.11570999999999999</v>
      </c>
      <c r="AE44" s="5">
        <v>0.11623</v>
      </c>
      <c r="AF44" s="5">
        <v>0.10875</v>
      </c>
      <c r="AG44" s="5">
        <v>0.10630000000000001</v>
      </c>
      <c r="AH44" s="5">
        <v>0.10571999999999999</v>
      </c>
      <c r="AI44" s="5">
        <v>0.10324999999999999</v>
      </c>
      <c r="AJ44" s="5">
        <v>0.10231</v>
      </c>
      <c r="AK44" s="5">
        <v>9.4140000000000001E-2</v>
      </c>
      <c r="AM44" s="4" t="s">
        <v>111</v>
      </c>
      <c r="AN44" s="4" t="s">
        <v>112</v>
      </c>
      <c r="AO44" s="5">
        <f t="shared" si="1"/>
        <v>7.5640833333333338E-2</v>
      </c>
      <c r="AP44" s="5">
        <f t="shared" si="2"/>
        <v>8.9885000000000007E-2</v>
      </c>
      <c r="AQ44" s="5">
        <f t="shared" si="3"/>
        <v>0.10769272727272726</v>
      </c>
      <c r="AR44" s="6">
        <f>(AO44-AVERAGE(AO11:AO56))/_xlfn.STDEV.P(AO11:AO56)</f>
        <v>-0.97776247128892768</v>
      </c>
      <c r="AS44" s="6">
        <f t="shared" ref="AS44:AT44" si="36">(AP44-AVERAGE(AP11:AP56))/_xlfn.STDEV.P(AP11:AP56)</f>
        <v>-1.0433961008954786</v>
      </c>
      <c r="AT44" s="6">
        <f t="shared" si="36"/>
        <v>-0.95933350131338146</v>
      </c>
    </row>
    <row r="45" spans="1:46" ht="13.5" thickBot="1">
      <c r="A45" s="4" t="s">
        <v>113</v>
      </c>
      <c r="B45" s="4" t="s">
        <v>114</v>
      </c>
      <c r="C45" s="5">
        <v>7.5560000000000002E-2</v>
      </c>
      <c r="D45" s="5">
        <v>7.6399999999999996E-2</v>
      </c>
      <c r="E45" s="5">
        <v>7.6399999999999996E-2</v>
      </c>
      <c r="F45" s="5">
        <v>7.6609999999999998E-2</v>
      </c>
      <c r="G45" s="5">
        <v>7.7170000000000002E-2</v>
      </c>
      <c r="H45" s="5">
        <v>7.8140000000000001E-2</v>
      </c>
      <c r="I45" s="5">
        <v>7.8960000000000002E-2</v>
      </c>
      <c r="J45" s="5">
        <v>7.9229999999999995E-2</v>
      </c>
      <c r="K45" s="5">
        <v>8.0530000000000004E-2</v>
      </c>
      <c r="L45" s="5">
        <v>8.1589999999999996E-2</v>
      </c>
      <c r="M45" s="5">
        <v>8.2229999999999998E-2</v>
      </c>
      <c r="N45" s="5">
        <v>8.0939999999999998E-2</v>
      </c>
      <c r="O45" s="5">
        <v>8.14E-2</v>
      </c>
      <c r="P45" s="5">
        <v>8.2170000000000007E-2</v>
      </c>
      <c r="Q45" s="5">
        <v>8.4580000000000002E-2</v>
      </c>
      <c r="R45" s="5">
        <v>8.7679999999999994E-2</v>
      </c>
      <c r="S45" s="5">
        <v>9.1560000000000002E-2</v>
      </c>
      <c r="T45" s="5">
        <v>0.10682</v>
      </c>
      <c r="U45" s="5">
        <v>0.11039</v>
      </c>
      <c r="V45" s="5">
        <v>0.11441</v>
      </c>
      <c r="W45" s="5">
        <v>0.11906</v>
      </c>
      <c r="X45" s="5">
        <v>0.12146</v>
      </c>
      <c r="Y45" s="5">
        <v>0.12314</v>
      </c>
      <c r="Z45" s="5">
        <v>0.12485</v>
      </c>
      <c r="AA45" s="5">
        <v>0.12662999999999999</v>
      </c>
      <c r="AB45" s="5">
        <v>0.12870000000000001</v>
      </c>
      <c r="AC45" s="5">
        <v>0.12948000000000001</v>
      </c>
      <c r="AD45" s="5">
        <v>0.13192000000000001</v>
      </c>
      <c r="AE45" s="5">
        <v>0.13119</v>
      </c>
      <c r="AF45" s="5">
        <v>0.11927</v>
      </c>
      <c r="AG45" s="5">
        <v>0.11874999999999999</v>
      </c>
      <c r="AH45" s="5">
        <v>0.11883000000000001</v>
      </c>
      <c r="AI45" s="5">
        <v>0.11713</v>
      </c>
      <c r="AJ45" s="5">
        <v>0.11704000000000001</v>
      </c>
      <c r="AK45" s="5">
        <v>0.10915999999999999</v>
      </c>
      <c r="AM45" s="4" t="s">
        <v>113</v>
      </c>
      <c r="AN45" s="4" t="s">
        <v>114</v>
      </c>
      <c r="AO45" s="5">
        <f t="shared" si="1"/>
        <v>7.8646666666666656E-2</v>
      </c>
      <c r="AP45" s="5">
        <f t="shared" si="2"/>
        <v>0.10395999999999998</v>
      </c>
      <c r="AQ45" s="5">
        <f t="shared" si="3"/>
        <v>0.12255454545454546</v>
      </c>
      <c r="AR45" s="6">
        <f>(AO45-AVERAGE(AO11:AO56))/_xlfn.STDEV.P(AO11:AO56)</f>
        <v>-0.88716942570646917</v>
      </c>
      <c r="AS45" s="6">
        <f t="shared" ref="AS45:AT45" si="37">(AP45-AVERAGE(AP11:AP56))/_xlfn.STDEV.P(AP11:AP56)</f>
        <v>-0.71830830133806967</v>
      </c>
      <c r="AT45" s="6">
        <f t="shared" si="37"/>
        <v>-0.63907642268606246</v>
      </c>
    </row>
    <row r="46" spans="1:46" ht="13.5" thickBot="1">
      <c r="A46" s="4" t="s">
        <v>115</v>
      </c>
      <c r="B46" s="4" t="s">
        <v>116</v>
      </c>
      <c r="C46" s="5">
        <v>8.7609999999999993E-2</v>
      </c>
      <c r="D46" s="5">
        <v>8.9829999999999993E-2</v>
      </c>
      <c r="E46" s="5">
        <v>9.1139999999999999E-2</v>
      </c>
      <c r="F46" s="5">
        <v>8.9980000000000004E-2</v>
      </c>
      <c r="G46" s="5">
        <v>9.1240000000000002E-2</v>
      </c>
      <c r="H46" s="5">
        <v>9.239E-2</v>
      </c>
      <c r="I46" s="5">
        <v>9.3679999999999999E-2</v>
      </c>
      <c r="J46" s="5">
        <v>9.3939999999999996E-2</v>
      </c>
      <c r="K46" s="5">
        <v>9.4159999999999994E-2</v>
      </c>
      <c r="L46" s="5">
        <v>9.1649999999999995E-2</v>
      </c>
      <c r="M46" s="5">
        <v>9.2359999999999998E-2</v>
      </c>
      <c r="N46" s="5">
        <v>9.3350000000000002E-2</v>
      </c>
      <c r="O46" s="5">
        <v>9.357E-2</v>
      </c>
      <c r="P46" s="5">
        <v>9.5509999999999998E-2</v>
      </c>
      <c r="Q46" s="5">
        <v>9.7070000000000004E-2</v>
      </c>
      <c r="R46" s="5">
        <v>9.8350000000000007E-2</v>
      </c>
      <c r="S46" s="5">
        <v>0.10285999999999999</v>
      </c>
      <c r="T46" s="5">
        <v>0.11129</v>
      </c>
      <c r="U46" s="5">
        <v>0.11344</v>
      </c>
      <c r="V46" s="5">
        <v>0.11754000000000001</v>
      </c>
      <c r="W46" s="5">
        <v>0.11921</v>
      </c>
      <c r="X46" s="5">
        <v>0.12359000000000001</v>
      </c>
      <c r="Y46" s="5">
        <v>0.1245</v>
      </c>
      <c r="Z46" s="5">
        <v>0.12606000000000001</v>
      </c>
      <c r="AA46" s="5">
        <v>0.12765000000000001</v>
      </c>
      <c r="AB46" s="5">
        <v>0.12669</v>
      </c>
      <c r="AC46" s="5">
        <v>0.12722</v>
      </c>
      <c r="AD46" s="5">
        <v>0.12853999999999999</v>
      </c>
      <c r="AE46" s="5">
        <v>0.12742000000000001</v>
      </c>
      <c r="AF46" s="5">
        <v>0.12181</v>
      </c>
      <c r="AG46" s="5">
        <v>0.12106</v>
      </c>
      <c r="AH46" s="5">
        <v>0.11928999999999999</v>
      </c>
      <c r="AI46" s="5">
        <v>0.11994</v>
      </c>
      <c r="AJ46" s="5">
        <v>0.1182</v>
      </c>
      <c r="AK46" s="5">
        <v>0.10958</v>
      </c>
      <c r="AM46" s="4" t="s">
        <v>115</v>
      </c>
      <c r="AN46" s="4" t="s">
        <v>116</v>
      </c>
      <c r="AO46" s="5">
        <f t="shared" si="1"/>
        <v>9.1777499999999998E-2</v>
      </c>
      <c r="AP46" s="5">
        <f t="shared" si="2"/>
        <v>0.11024916666666668</v>
      </c>
      <c r="AQ46" s="5">
        <f t="shared" si="3"/>
        <v>0.12249090909090911</v>
      </c>
      <c r="AR46" s="6">
        <f>(AO46-AVERAGE(AO11:AO56))/_xlfn.STDEV.P(AO11:AO56)</f>
        <v>-0.49141821438326222</v>
      </c>
      <c r="AS46" s="6">
        <f t="shared" ref="AS46:AT46" si="38">(AP46-AVERAGE(AP11:AP56))/_xlfn.STDEV.P(AP11:AP56)</f>
        <v>-0.57304852494613479</v>
      </c>
      <c r="AT46" s="6">
        <f t="shared" si="38"/>
        <v>-0.64044772165253583</v>
      </c>
    </row>
    <row r="47" spans="1:46" ht="13.5" thickBot="1">
      <c r="A47" s="4" t="s">
        <v>117</v>
      </c>
      <c r="B47" s="4" t="s">
        <v>118</v>
      </c>
      <c r="C47" s="5">
        <v>7.5160000000000005E-2</v>
      </c>
      <c r="D47" s="5">
        <v>7.6100000000000001E-2</v>
      </c>
      <c r="E47" s="5">
        <v>7.6990000000000003E-2</v>
      </c>
      <c r="F47" s="5">
        <v>7.6600000000000001E-2</v>
      </c>
      <c r="G47" s="5">
        <v>7.7439999999999995E-2</v>
      </c>
      <c r="H47" s="5">
        <v>7.7979999999999994E-2</v>
      </c>
      <c r="I47" s="5">
        <v>7.8670000000000004E-2</v>
      </c>
      <c r="J47" s="5">
        <v>7.9320000000000002E-2</v>
      </c>
      <c r="K47" s="5">
        <v>8.0329999999999999E-2</v>
      </c>
      <c r="L47" s="5">
        <v>8.0869999999999997E-2</v>
      </c>
      <c r="M47" s="5">
        <v>8.115E-2</v>
      </c>
      <c r="N47" s="5">
        <v>8.2180000000000003E-2</v>
      </c>
      <c r="O47" s="5">
        <v>8.2839999999999997E-2</v>
      </c>
      <c r="P47" s="5">
        <v>8.3799999999999999E-2</v>
      </c>
      <c r="Q47" s="5">
        <v>8.5510000000000003E-2</v>
      </c>
      <c r="R47" s="5">
        <v>8.5510000000000003E-2</v>
      </c>
      <c r="S47" s="5">
        <v>8.7050000000000002E-2</v>
      </c>
      <c r="T47" s="5">
        <v>9.3710000000000002E-2</v>
      </c>
      <c r="U47" s="5">
        <v>9.5729999999999996E-2</v>
      </c>
      <c r="V47" s="5">
        <v>9.9129999999999996E-2</v>
      </c>
      <c r="W47" s="5">
        <v>0.10242</v>
      </c>
      <c r="X47" s="5">
        <v>0.10505</v>
      </c>
      <c r="Y47" s="5">
        <v>0.10732999999999999</v>
      </c>
      <c r="Z47" s="5">
        <v>0.10791000000000001</v>
      </c>
      <c r="AA47" s="5">
        <v>0.1091</v>
      </c>
      <c r="AB47" s="5">
        <v>0.10926</v>
      </c>
      <c r="AC47" s="5">
        <v>0.10975</v>
      </c>
      <c r="AD47" s="5">
        <v>0.11141</v>
      </c>
      <c r="AE47" s="5">
        <v>0.11230999999999999</v>
      </c>
      <c r="AF47" s="5">
        <v>0.1075</v>
      </c>
      <c r="AG47" s="5">
        <v>0.10804</v>
      </c>
      <c r="AH47" s="5">
        <v>0.10713</v>
      </c>
      <c r="AI47" s="5">
        <v>0.10625999999999999</v>
      </c>
      <c r="AJ47" s="5">
        <v>0.10446999999999999</v>
      </c>
      <c r="AK47" s="5">
        <v>9.511E-2</v>
      </c>
      <c r="AM47" s="4" t="s">
        <v>117</v>
      </c>
      <c r="AN47" s="4" t="s">
        <v>118</v>
      </c>
      <c r="AO47" s="5">
        <f t="shared" si="1"/>
        <v>7.8565833333333349E-2</v>
      </c>
      <c r="AP47" s="5">
        <f t="shared" si="2"/>
        <v>9.4665833333333324E-2</v>
      </c>
      <c r="AQ47" s="5">
        <f t="shared" si="3"/>
        <v>0.10730363636363638</v>
      </c>
      <c r="AR47" s="6">
        <f>(AO47-AVERAGE(AO11:AO56))/_xlfn.STDEV.P(AO11:AO56)</f>
        <v>-0.88960566785271133</v>
      </c>
      <c r="AS47" s="6">
        <f t="shared" ref="AS47:AT47" si="39">(AP47-AVERAGE(AP11:AP56))/_xlfn.STDEV.P(AP11:AP56)</f>
        <v>-0.93297403422520919</v>
      </c>
      <c r="AT47" s="6">
        <f t="shared" si="39"/>
        <v>-0.96771801499410592</v>
      </c>
    </row>
    <row r="48" spans="1:46" ht="13.5" thickBot="1">
      <c r="A48" s="4" t="s">
        <v>119</v>
      </c>
      <c r="B48" s="4" t="s">
        <v>120</v>
      </c>
      <c r="C48" s="5">
        <v>0.10578</v>
      </c>
      <c r="D48" s="5">
        <v>0.10857</v>
      </c>
      <c r="E48" s="5">
        <v>0.11142000000000001</v>
      </c>
      <c r="F48" s="5">
        <v>0.11262999999999999</v>
      </c>
      <c r="G48" s="5">
        <v>0.11684</v>
      </c>
      <c r="H48" s="5">
        <v>0.11859</v>
      </c>
      <c r="I48" s="5">
        <v>0.11849</v>
      </c>
      <c r="J48" s="5">
        <v>0.11763999999999999</v>
      </c>
      <c r="K48" s="5">
        <v>0.11772000000000001</v>
      </c>
      <c r="L48" s="5">
        <v>0.11495</v>
      </c>
      <c r="M48" s="5">
        <v>0.11259</v>
      </c>
      <c r="N48" s="5">
        <v>0.11149000000000001</v>
      </c>
      <c r="O48" s="5">
        <v>0.11137</v>
      </c>
      <c r="P48" s="5">
        <v>0.11203</v>
      </c>
      <c r="Q48" s="5">
        <v>0.11318</v>
      </c>
      <c r="R48" s="5">
        <v>0.11393</v>
      </c>
      <c r="S48" s="5">
        <v>0.11334</v>
      </c>
      <c r="T48" s="5">
        <v>0.11994</v>
      </c>
      <c r="U48" s="5">
        <v>0.12454</v>
      </c>
      <c r="V48" s="5">
        <v>0.12801000000000001</v>
      </c>
      <c r="W48" s="5">
        <v>0.13131999999999999</v>
      </c>
      <c r="X48" s="5">
        <v>0.13425999999999999</v>
      </c>
      <c r="Y48" s="5">
        <v>0.13764999999999999</v>
      </c>
      <c r="Z48" s="5">
        <v>0.14080999999999999</v>
      </c>
      <c r="AA48" s="5">
        <v>0.14080999999999999</v>
      </c>
      <c r="AB48" s="5">
        <v>0.14111000000000001</v>
      </c>
      <c r="AC48" s="5">
        <v>0.13950000000000001</v>
      </c>
      <c r="AD48" s="5">
        <v>0.13954</v>
      </c>
      <c r="AE48" s="5">
        <v>0.14097000000000001</v>
      </c>
      <c r="AF48" s="5">
        <v>0.13932</v>
      </c>
      <c r="AG48" s="5">
        <v>0.13850999999999999</v>
      </c>
      <c r="AH48" s="5">
        <v>0.13780999999999999</v>
      </c>
      <c r="AI48" s="5">
        <v>0.13558999999999999</v>
      </c>
      <c r="AJ48" s="5">
        <v>0.13524</v>
      </c>
      <c r="AK48" s="5">
        <v>0.12252</v>
      </c>
      <c r="AM48" s="4" t="s">
        <v>119</v>
      </c>
      <c r="AN48" s="4" t="s">
        <v>120</v>
      </c>
      <c r="AO48" s="5">
        <f t="shared" si="1"/>
        <v>0.11389250000000001</v>
      </c>
      <c r="AP48" s="5">
        <f t="shared" si="2"/>
        <v>0.12336500000000002</v>
      </c>
      <c r="AQ48" s="5">
        <f t="shared" si="3"/>
        <v>0.13735636363636367</v>
      </c>
      <c r="AR48" s="6">
        <f>(AO48-AVERAGE(AO11:AO56))/_xlfn.STDEV.P(AO11:AO56)</f>
        <v>0.17510749775072673</v>
      </c>
      <c r="AS48" s="6">
        <f t="shared" ref="AS48:AT48" si="40">(AP48-AVERAGE(AP11:AP56))/_xlfn.STDEV.P(AP11:AP56)</f>
        <v>-0.27011442919515366</v>
      </c>
      <c r="AT48" s="6">
        <f t="shared" si="40"/>
        <v>-0.32011228308427553</v>
      </c>
    </row>
    <row r="49" spans="1:46" ht="13.5" thickBot="1">
      <c r="A49" s="4" t="s">
        <v>121</v>
      </c>
      <c r="B49" s="4" t="s">
        <v>122</v>
      </c>
      <c r="C49" s="5">
        <v>7.2099999999999997E-2</v>
      </c>
      <c r="D49" s="5">
        <v>7.424E-2</v>
      </c>
      <c r="E49" s="5">
        <v>7.3779999999999998E-2</v>
      </c>
      <c r="F49" s="5">
        <v>7.0949999999999999E-2</v>
      </c>
      <c r="G49" s="5">
        <v>6.9650000000000004E-2</v>
      </c>
      <c r="H49" s="5">
        <v>6.9980000000000001E-2</v>
      </c>
      <c r="I49" s="5">
        <v>7.0370000000000002E-2</v>
      </c>
      <c r="J49" s="5">
        <v>7.0900000000000005E-2</v>
      </c>
      <c r="K49" s="5">
        <v>7.1980000000000002E-2</v>
      </c>
      <c r="L49" s="5">
        <v>7.3620000000000005E-2</v>
      </c>
      <c r="M49" s="5">
        <v>7.1859999999999993E-2</v>
      </c>
      <c r="N49" s="5">
        <v>6.9760000000000003E-2</v>
      </c>
      <c r="O49" s="5">
        <v>6.9900000000000004E-2</v>
      </c>
      <c r="P49" s="5">
        <v>6.9599999999999995E-2</v>
      </c>
      <c r="Q49" s="5">
        <v>7.3069999999999996E-2</v>
      </c>
      <c r="R49" s="5">
        <v>7.467E-2</v>
      </c>
      <c r="S49" s="5">
        <v>7.8520000000000006E-2</v>
      </c>
      <c r="T49" s="5">
        <v>8.6010000000000003E-2</v>
      </c>
      <c r="U49" s="5">
        <v>8.9749999999999996E-2</v>
      </c>
      <c r="V49" s="5">
        <v>9.3160000000000007E-2</v>
      </c>
      <c r="W49" s="5">
        <v>9.6119999999999997E-2</v>
      </c>
      <c r="X49" s="5">
        <v>9.8419999999999994E-2</v>
      </c>
      <c r="Y49" s="5">
        <v>9.8750000000000004E-2</v>
      </c>
      <c r="Z49" s="5">
        <v>9.8500000000000004E-2</v>
      </c>
      <c r="AA49" s="5">
        <v>9.9650000000000002E-2</v>
      </c>
      <c r="AB49" s="5">
        <v>9.9979999999999999E-2</v>
      </c>
      <c r="AC49" s="5">
        <v>9.9150000000000002E-2</v>
      </c>
      <c r="AD49" s="5">
        <v>0.10174999999999999</v>
      </c>
      <c r="AE49" s="5">
        <v>0.10152</v>
      </c>
      <c r="AF49" s="5">
        <v>9.6269999999999994E-2</v>
      </c>
      <c r="AG49" s="5">
        <v>9.4969999999999999E-2</v>
      </c>
      <c r="AH49" s="5">
        <v>9.2060000000000003E-2</v>
      </c>
      <c r="AI49" s="5">
        <v>9.1649999999999995E-2</v>
      </c>
      <c r="AJ49" s="5">
        <v>9.0179999999999996E-2</v>
      </c>
      <c r="AK49" s="5">
        <v>8.4470000000000003E-2</v>
      </c>
      <c r="AM49" s="4" t="s">
        <v>121</v>
      </c>
      <c r="AN49" s="4" t="s">
        <v>122</v>
      </c>
      <c r="AO49" s="5">
        <f t="shared" si="1"/>
        <v>7.1599166666666672E-2</v>
      </c>
      <c r="AP49" s="5">
        <f t="shared" si="2"/>
        <v>8.5539166666666666E-2</v>
      </c>
      <c r="AQ49" s="5">
        <f t="shared" si="3"/>
        <v>9.5604545454545456E-2</v>
      </c>
      <c r="AR49" s="6">
        <f>(AO49-AVERAGE(AO11:AO56))/_xlfn.STDEV.P(AO11:AO56)</f>
        <v>-1.099574578601078</v>
      </c>
      <c r="AS49" s="6">
        <f t="shared" ref="AS49:AT49" si="41">(AP49-AVERAGE(AP11:AP56))/_xlfn.STDEV.P(AP11:AP56)</f>
        <v>-1.1437710490714346</v>
      </c>
      <c r="AT49" s="6">
        <f t="shared" si="41"/>
        <v>-1.2198215349876813</v>
      </c>
    </row>
    <row r="50" spans="1:46" ht="13.5" thickBot="1">
      <c r="A50" s="4" t="s">
        <v>123</v>
      </c>
      <c r="B50" s="4" t="s">
        <v>124</v>
      </c>
      <c r="C50" s="5">
        <v>6.3780000000000003E-2</v>
      </c>
      <c r="D50" s="5">
        <v>6.4610000000000001E-2</v>
      </c>
      <c r="E50" s="5">
        <v>6.4670000000000005E-2</v>
      </c>
      <c r="F50" s="5">
        <v>6.3049999999999995E-2</v>
      </c>
      <c r="G50" s="5">
        <v>6.4259999999999998E-2</v>
      </c>
      <c r="H50" s="5">
        <v>6.4860000000000001E-2</v>
      </c>
      <c r="I50" s="5">
        <v>6.6170000000000007E-2</v>
      </c>
      <c r="J50" s="5">
        <v>6.6659999999999997E-2</v>
      </c>
      <c r="K50" s="5">
        <v>6.6780000000000006E-2</v>
      </c>
      <c r="L50" s="5">
        <v>6.5250000000000002E-2</v>
      </c>
      <c r="M50" s="5">
        <v>6.5490000000000007E-2</v>
      </c>
      <c r="N50" s="5">
        <v>6.5170000000000006E-2</v>
      </c>
      <c r="O50" s="5">
        <v>6.5699999999999995E-2</v>
      </c>
      <c r="P50" s="5">
        <v>6.5060000000000007E-2</v>
      </c>
      <c r="Q50" s="5">
        <v>6.6710000000000005E-2</v>
      </c>
      <c r="R50" s="5">
        <v>6.6989999999999994E-2</v>
      </c>
      <c r="S50" s="5">
        <v>7.0000000000000007E-2</v>
      </c>
      <c r="T50" s="5">
        <v>8.0560000000000007E-2</v>
      </c>
      <c r="U50" s="5">
        <v>8.2809999999999995E-2</v>
      </c>
      <c r="V50" s="5">
        <v>8.5099999999999995E-2</v>
      </c>
      <c r="W50" s="5">
        <v>8.9270000000000002E-2</v>
      </c>
      <c r="X50" s="5">
        <v>9.3219999999999997E-2</v>
      </c>
      <c r="Y50" s="5">
        <v>9.5930000000000001E-2</v>
      </c>
      <c r="Z50" s="5">
        <v>9.8049999999999998E-2</v>
      </c>
      <c r="AA50" s="5">
        <v>0.10149</v>
      </c>
      <c r="AB50" s="5">
        <v>0.10359</v>
      </c>
      <c r="AC50" s="5">
        <v>0.10391</v>
      </c>
      <c r="AD50" s="5">
        <v>0.10689</v>
      </c>
      <c r="AE50" s="5">
        <v>0.10686</v>
      </c>
      <c r="AF50" s="5">
        <v>9.8379999999999995E-2</v>
      </c>
      <c r="AG50" s="5">
        <v>9.8220000000000002E-2</v>
      </c>
      <c r="AH50" s="5">
        <v>9.6920000000000006E-2</v>
      </c>
      <c r="AI50" s="5">
        <v>9.3659999999999993E-2</v>
      </c>
      <c r="AJ50" s="5">
        <v>9.2730000000000007E-2</v>
      </c>
      <c r="AK50" s="5">
        <v>8.3940000000000001E-2</v>
      </c>
      <c r="AM50" s="4" t="s">
        <v>123</v>
      </c>
      <c r="AN50" s="4" t="s">
        <v>124</v>
      </c>
      <c r="AO50" s="5">
        <f t="shared" si="1"/>
        <v>6.5062500000000009E-2</v>
      </c>
      <c r="AP50" s="5">
        <f t="shared" si="2"/>
        <v>7.9949999999999979E-2</v>
      </c>
      <c r="AQ50" s="5">
        <f t="shared" si="3"/>
        <v>9.8780909090909086E-2</v>
      </c>
      <c r="AR50" s="6">
        <f>(AO50-AVERAGE(AO11:AO56))/_xlfn.STDEV.P(AO11:AO56)</f>
        <v>-1.296583685767368</v>
      </c>
      <c r="AS50" s="6">
        <f t="shared" ref="AS50:AT50" si="42">(AP50-AVERAGE(AP11:AP56))/_xlfn.STDEV.P(AP11:AP56)</f>
        <v>-1.2728630485759671</v>
      </c>
      <c r="AT50" s="6">
        <f t="shared" si="42"/>
        <v>-1.1513741265754076</v>
      </c>
    </row>
    <row r="51" spans="1:46" ht="13.5" thickBot="1">
      <c r="A51" s="4" t="s">
        <v>125</v>
      </c>
      <c r="B51" s="4" t="s">
        <v>126</v>
      </c>
      <c r="C51" s="5">
        <v>8.2180000000000003E-2</v>
      </c>
      <c r="D51" s="5">
        <v>8.3479999999999999E-2</v>
      </c>
      <c r="E51" s="5">
        <v>8.3960000000000007E-2</v>
      </c>
      <c r="F51" s="5">
        <v>8.5209999999999994E-2</v>
      </c>
      <c r="G51" s="5">
        <v>8.6970000000000006E-2</v>
      </c>
      <c r="H51" s="5">
        <v>8.8179999999999994E-2</v>
      </c>
      <c r="I51" s="5">
        <v>8.9029999999999998E-2</v>
      </c>
      <c r="J51" s="5">
        <v>8.9730000000000004E-2</v>
      </c>
      <c r="K51" s="5">
        <v>9.1130000000000003E-2</v>
      </c>
      <c r="L51" s="5">
        <v>9.1920000000000002E-2</v>
      </c>
      <c r="M51" s="5">
        <v>9.1649999999999995E-2</v>
      </c>
      <c r="N51" s="5">
        <v>9.1009999999999994E-2</v>
      </c>
      <c r="O51" s="5">
        <v>9.1020000000000004E-2</v>
      </c>
      <c r="P51" s="5">
        <v>9.1139999999999999E-2</v>
      </c>
      <c r="Q51" s="5">
        <v>9.2780000000000001E-2</v>
      </c>
      <c r="R51" s="5">
        <v>9.2249999999999999E-2</v>
      </c>
      <c r="S51" s="5">
        <v>9.4600000000000004E-2</v>
      </c>
      <c r="T51" s="5">
        <v>0.10181999999999999</v>
      </c>
      <c r="U51" s="5">
        <v>0.1036</v>
      </c>
      <c r="V51" s="5">
        <v>0.10553</v>
      </c>
      <c r="W51" s="5">
        <v>0.10698000000000001</v>
      </c>
      <c r="X51" s="5">
        <v>0.10942</v>
      </c>
      <c r="Y51" s="5">
        <v>0.11125</v>
      </c>
      <c r="Z51" s="5">
        <v>0.1128</v>
      </c>
      <c r="AA51" s="5">
        <v>0.11425</v>
      </c>
      <c r="AB51" s="5">
        <v>0.11629</v>
      </c>
      <c r="AC51" s="5">
        <v>0.11816</v>
      </c>
      <c r="AD51" s="5">
        <v>0.12058000000000001</v>
      </c>
      <c r="AE51" s="5">
        <v>0.12003999999999999</v>
      </c>
      <c r="AF51" s="5">
        <v>0.11472</v>
      </c>
      <c r="AG51" s="5">
        <v>0.11519</v>
      </c>
      <c r="AH51" s="5">
        <v>0.11597</v>
      </c>
      <c r="AI51" s="5">
        <v>0.11726</v>
      </c>
      <c r="AJ51" s="5">
        <v>0.11656999999999999</v>
      </c>
      <c r="AK51" s="5">
        <v>0.10674</v>
      </c>
      <c r="AM51" s="4" t="s">
        <v>125</v>
      </c>
      <c r="AN51" s="4" t="s">
        <v>126</v>
      </c>
      <c r="AO51" s="5">
        <f t="shared" si="1"/>
        <v>8.7870833333333342E-2</v>
      </c>
      <c r="AP51" s="5">
        <f t="shared" si="2"/>
        <v>0.10109916666666667</v>
      </c>
      <c r="AQ51" s="5">
        <f t="shared" si="3"/>
        <v>0.11597909090909093</v>
      </c>
      <c r="AR51" s="6">
        <f>(AO51-AVERAGE(AO11:AO56))/_xlfn.STDEV.P(AO11:AO56)</f>
        <v>-0.60916154615220219</v>
      </c>
      <c r="AS51" s="6">
        <f t="shared" ref="AS51:AT51" si="43">(AP51-AVERAGE(AP11:AP56))/_xlfn.STDEV.P(AP11:AP56)</f>
        <v>-0.7843844656886072</v>
      </c>
      <c r="AT51" s="6">
        <f t="shared" si="43"/>
        <v>-0.78077078589326754</v>
      </c>
    </row>
    <row r="52" spans="1:46" ht="13.5" thickBot="1">
      <c r="A52" s="4" t="s">
        <v>127</v>
      </c>
      <c r="B52" s="4" t="s">
        <v>128</v>
      </c>
      <c r="C52" s="5">
        <v>6.8070000000000006E-2</v>
      </c>
      <c r="D52" s="5">
        <v>6.8720000000000003E-2</v>
      </c>
      <c r="E52" s="5">
        <v>6.9070000000000006E-2</v>
      </c>
      <c r="F52" s="5">
        <v>7.0120000000000002E-2</v>
      </c>
      <c r="G52" s="5">
        <v>7.0169999999999996E-2</v>
      </c>
      <c r="H52" s="5">
        <v>7.041E-2</v>
      </c>
      <c r="I52" s="5">
        <v>7.1150000000000005E-2</v>
      </c>
      <c r="J52" s="5">
        <v>7.2470000000000007E-2</v>
      </c>
      <c r="K52" s="5">
        <v>7.2959999999999997E-2</v>
      </c>
      <c r="L52" s="5">
        <v>7.1069999999999994E-2</v>
      </c>
      <c r="M52" s="5">
        <v>7.1290000000000006E-2</v>
      </c>
      <c r="N52" s="5">
        <v>7.1540000000000006E-2</v>
      </c>
      <c r="O52" s="5">
        <v>7.1849999999999997E-2</v>
      </c>
      <c r="P52" s="5">
        <v>7.2029999999999997E-2</v>
      </c>
      <c r="Q52" s="5">
        <v>7.2709999999999997E-2</v>
      </c>
      <c r="R52" s="5">
        <v>7.1639999999999995E-2</v>
      </c>
      <c r="S52" s="5">
        <v>7.3419999999999999E-2</v>
      </c>
      <c r="T52" s="5">
        <v>7.9310000000000005E-2</v>
      </c>
      <c r="U52" s="5">
        <v>8.1049999999999997E-2</v>
      </c>
      <c r="V52" s="5">
        <v>8.2239999999999994E-2</v>
      </c>
      <c r="W52" s="5">
        <v>8.4080000000000002E-2</v>
      </c>
      <c r="X52" s="5">
        <v>8.6290000000000006E-2</v>
      </c>
      <c r="Y52" s="5">
        <v>8.6940000000000003E-2</v>
      </c>
      <c r="Z52" s="5">
        <v>8.7440000000000004E-2</v>
      </c>
      <c r="AA52" s="5">
        <v>8.8639999999999997E-2</v>
      </c>
      <c r="AB52" s="5">
        <v>8.967E-2</v>
      </c>
      <c r="AC52" s="5">
        <v>9.0609999999999996E-2</v>
      </c>
      <c r="AD52" s="5">
        <v>9.1359999999999997E-2</v>
      </c>
      <c r="AE52" s="5">
        <v>9.1800000000000007E-2</v>
      </c>
      <c r="AF52" s="5">
        <v>8.7569999999999995E-2</v>
      </c>
      <c r="AG52" s="5">
        <v>8.5959999999999995E-2</v>
      </c>
      <c r="AH52" s="5">
        <v>8.4830000000000003E-2</v>
      </c>
      <c r="AI52" s="5">
        <v>8.405E-2</v>
      </c>
      <c r="AJ52" s="5">
        <v>8.4080000000000002E-2</v>
      </c>
      <c r="AK52" s="5">
        <v>7.6700000000000004E-2</v>
      </c>
      <c r="AM52" s="4" t="s">
        <v>127</v>
      </c>
      <c r="AN52" s="4" t="s">
        <v>128</v>
      </c>
      <c r="AO52" s="5">
        <f t="shared" si="1"/>
        <v>7.0586666666666673E-2</v>
      </c>
      <c r="AP52" s="5">
        <f t="shared" si="2"/>
        <v>7.9083333333333325E-2</v>
      </c>
      <c r="AQ52" s="5">
        <f t="shared" si="3"/>
        <v>8.6842727272727266E-2</v>
      </c>
      <c r="AR52" s="6">
        <f>(AO52-AVERAGE(AO11:AO56))/_xlfn.STDEV.P(AO11:AO56)</f>
        <v>-1.1300903951751526</v>
      </c>
      <c r="AS52" s="6">
        <f t="shared" ref="AS52:AT52" si="44">(AP52-AVERAGE(AP11:AP56))/_xlfn.STDEV.P(AP11:AP56)</f>
        <v>-1.2928802961508457</v>
      </c>
      <c r="AT52" s="6">
        <f t="shared" si="44"/>
        <v>-1.4086298126858767</v>
      </c>
    </row>
    <row r="53" spans="1:46" ht="13.5" thickBot="1">
      <c r="A53" s="4" t="s">
        <v>129</v>
      </c>
      <c r="B53" s="4" t="s">
        <v>130</v>
      </c>
      <c r="C53" s="5">
        <v>5.237E-2</v>
      </c>
      <c r="D53" s="5">
        <v>5.3339999999999999E-2</v>
      </c>
      <c r="E53" s="5">
        <v>5.5480000000000002E-2</v>
      </c>
      <c r="F53" s="5">
        <v>5.4170000000000003E-2</v>
      </c>
      <c r="G53" s="5">
        <v>5.525E-2</v>
      </c>
      <c r="H53" s="5">
        <v>5.6430000000000001E-2</v>
      </c>
      <c r="I53" s="5">
        <v>5.6430000000000001E-2</v>
      </c>
      <c r="J53" s="5">
        <v>5.6390000000000003E-2</v>
      </c>
      <c r="K53" s="5">
        <v>5.67E-2</v>
      </c>
      <c r="L53" s="5">
        <v>5.7090000000000002E-2</v>
      </c>
      <c r="M53" s="5">
        <v>5.6869999999999997E-2</v>
      </c>
      <c r="N53" s="5">
        <v>5.6779999999999997E-2</v>
      </c>
      <c r="O53" s="5">
        <v>5.799E-2</v>
      </c>
      <c r="P53" s="5">
        <v>5.7209999999999997E-2</v>
      </c>
      <c r="Q53" s="5">
        <v>5.6899999999999999E-2</v>
      </c>
      <c r="R53" s="5">
        <v>5.7549999999999997E-2</v>
      </c>
      <c r="S53" s="5">
        <v>6.5839999999999996E-2</v>
      </c>
      <c r="T53" s="5">
        <v>7.3400000000000007E-2</v>
      </c>
      <c r="U53" s="5">
        <v>7.6219999999999996E-2</v>
      </c>
      <c r="V53" s="5">
        <v>7.9839999999999994E-2</v>
      </c>
      <c r="W53" s="5">
        <v>8.2619999999999999E-2</v>
      </c>
      <c r="X53" s="5">
        <v>8.4099999999999994E-2</v>
      </c>
      <c r="Y53" s="5">
        <v>8.4570000000000006E-2</v>
      </c>
      <c r="Z53" s="5">
        <v>8.5510000000000003E-2</v>
      </c>
      <c r="AA53" s="5">
        <v>8.6150000000000004E-2</v>
      </c>
      <c r="AB53" s="5">
        <v>8.7709999999999996E-2</v>
      </c>
      <c r="AC53" s="5">
        <v>8.8400000000000006E-2</v>
      </c>
      <c r="AD53" s="5">
        <v>8.9940000000000006E-2</v>
      </c>
      <c r="AE53" s="5">
        <v>8.4129999999999996E-2</v>
      </c>
      <c r="AF53" s="5">
        <v>7.868E-2</v>
      </c>
      <c r="AG53" s="5">
        <v>7.9689999999999997E-2</v>
      </c>
      <c r="AH53" s="5">
        <v>7.8899999999999998E-2</v>
      </c>
      <c r="AI53" s="5">
        <v>7.8130000000000005E-2</v>
      </c>
      <c r="AJ53" s="5">
        <v>7.9380000000000006E-2</v>
      </c>
      <c r="AK53" s="5">
        <v>7.4289999999999995E-2</v>
      </c>
      <c r="AM53" s="4" t="s">
        <v>129</v>
      </c>
      <c r="AN53" s="4" t="s">
        <v>130</v>
      </c>
      <c r="AO53" s="5">
        <f t="shared" si="1"/>
        <v>5.5608333333333336E-2</v>
      </c>
      <c r="AP53" s="5">
        <f t="shared" si="2"/>
        <v>7.1812500000000001E-2</v>
      </c>
      <c r="AQ53" s="5">
        <f t="shared" si="3"/>
        <v>8.2309090909090915E-2</v>
      </c>
      <c r="AR53" s="6">
        <f>(AO53-AVERAGE(AO11:AO56))/_xlfn.STDEV.P(AO11:AO56)</f>
        <v>-1.5815235532841403</v>
      </c>
      <c r="AS53" s="6">
        <f t="shared" ref="AS53:AT53" si="45">(AP53-AVERAGE(AP11:AP56))/_xlfn.STDEV.P(AP11:AP56)</f>
        <v>-1.4608134548920177</v>
      </c>
      <c r="AT53" s="6">
        <f t="shared" si="45"/>
        <v>-1.5063250690545111</v>
      </c>
    </row>
    <row r="54" spans="1:46" ht="13.5" thickBot="1">
      <c r="A54" s="4" t="s">
        <v>131</v>
      </c>
      <c r="B54" s="4" t="s">
        <v>132</v>
      </c>
      <c r="C54" s="5">
        <v>7.596E-2</v>
      </c>
      <c r="D54" s="5">
        <v>7.8170000000000003E-2</v>
      </c>
      <c r="E54" s="5">
        <v>7.8520000000000006E-2</v>
      </c>
      <c r="F54" s="5">
        <v>7.8560000000000005E-2</v>
      </c>
      <c r="G54" s="5">
        <v>7.9890000000000003E-2</v>
      </c>
      <c r="H54" s="5">
        <v>8.2589999999999997E-2</v>
      </c>
      <c r="I54" s="5">
        <v>8.3909999999999998E-2</v>
      </c>
      <c r="J54" s="5">
        <v>8.4089999999999998E-2</v>
      </c>
      <c r="K54" s="5">
        <v>8.5449999999999998E-2</v>
      </c>
      <c r="L54" s="5">
        <v>8.7239999999999998E-2</v>
      </c>
      <c r="M54" s="5">
        <v>8.5500000000000007E-2</v>
      </c>
      <c r="N54" s="5">
        <v>8.4309999999999996E-2</v>
      </c>
      <c r="O54" s="5">
        <v>8.5360000000000005E-2</v>
      </c>
      <c r="P54" s="5">
        <v>8.5449999999999998E-2</v>
      </c>
      <c r="Q54" s="5">
        <v>8.727E-2</v>
      </c>
      <c r="R54" s="5">
        <v>8.6989999999999998E-2</v>
      </c>
      <c r="S54" s="5">
        <v>8.8719999999999993E-2</v>
      </c>
      <c r="T54" s="5">
        <v>9.393E-2</v>
      </c>
      <c r="U54" s="5">
        <v>9.5269999999999994E-2</v>
      </c>
      <c r="V54" s="5">
        <v>9.647E-2</v>
      </c>
      <c r="W54" s="5">
        <v>9.8269999999999996E-2</v>
      </c>
      <c r="X54" s="5">
        <v>9.9269999999999997E-2</v>
      </c>
      <c r="Y54" s="5">
        <v>9.9690000000000001E-2</v>
      </c>
      <c r="Z54" s="5">
        <v>0.10198</v>
      </c>
      <c r="AA54" s="5">
        <v>0.10304000000000001</v>
      </c>
      <c r="AB54" s="5">
        <v>0.10335</v>
      </c>
      <c r="AC54" s="5">
        <v>0.10414</v>
      </c>
      <c r="AD54" s="5">
        <v>0.10625</v>
      </c>
      <c r="AE54" s="5">
        <v>0.10712000000000001</v>
      </c>
      <c r="AF54" s="5">
        <v>0.10309</v>
      </c>
      <c r="AG54" s="5">
        <v>0.10251</v>
      </c>
      <c r="AH54" s="5">
        <v>0.10223</v>
      </c>
      <c r="AI54" s="5">
        <v>0.10292</v>
      </c>
      <c r="AJ54" s="5">
        <v>0.10276</v>
      </c>
      <c r="AK54" s="5">
        <v>9.443E-2</v>
      </c>
      <c r="AM54" s="4" t="s">
        <v>131</v>
      </c>
      <c r="AN54" s="4" t="s">
        <v>132</v>
      </c>
      <c r="AO54" s="5">
        <f t="shared" si="1"/>
        <v>8.2015833333333329E-2</v>
      </c>
      <c r="AP54" s="5">
        <f t="shared" si="2"/>
        <v>9.3222499999999986E-2</v>
      </c>
      <c r="AQ54" s="5">
        <f t="shared" si="3"/>
        <v>0.10289454545454547</v>
      </c>
      <c r="AR54" s="6">
        <f>(AO54-AVERAGE(AO11:AO56))/_xlfn.STDEV.P(AO11:AO56)</f>
        <v>-0.78562584841512384</v>
      </c>
      <c r="AS54" s="6">
        <f t="shared" ref="AS54:AT54" si="46">(AP54-AVERAGE(AP11:AP56))/_xlfn.STDEV.P(AP11:AP56)</f>
        <v>-0.96631045037875773</v>
      </c>
      <c r="AT54" s="6">
        <f t="shared" si="46"/>
        <v>-1.062729443385499</v>
      </c>
    </row>
    <row r="55" spans="1:46" ht="13.5" thickBot="1">
      <c r="A55" s="4" t="s">
        <v>133</v>
      </c>
      <c r="B55" s="4" t="s">
        <v>134</v>
      </c>
      <c r="C55" s="5">
        <v>5.4899999999999997E-2</v>
      </c>
      <c r="D55" s="5">
        <v>5.57E-2</v>
      </c>
      <c r="E55" s="5">
        <v>5.688E-2</v>
      </c>
      <c r="F55" s="5">
        <v>5.6509999999999998E-2</v>
      </c>
      <c r="G55" s="5">
        <v>5.747E-2</v>
      </c>
      <c r="H55" s="5">
        <v>5.8369999999999998E-2</v>
      </c>
      <c r="I55" s="5">
        <v>5.9760000000000001E-2</v>
      </c>
      <c r="J55" s="5">
        <v>5.9670000000000001E-2</v>
      </c>
      <c r="K55" s="5">
        <v>5.9700000000000003E-2</v>
      </c>
      <c r="L55" s="5">
        <v>5.8860000000000003E-2</v>
      </c>
      <c r="M55" s="5">
        <v>5.8689999999999999E-2</v>
      </c>
      <c r="N55" s="5">
        <v>5.8529999999999999E-2</v>
      </c>
      <c r="O55" s="5">
        <v>5.9380000000000002E-2</v>
      </c>
      <c r="P55" s="5">
        <v>5.9360000000000003E-2</v>
      </c>
      <c r="Q55" s="5">
        <v>5.9240000000000001E-2</v>
      </c>
      <c r="R55" s="5">
        <v>5.953E-2</v>
      </c>
      <c r="S55" s="5">
        <v>6.1030000000000001E-2</v>
      </c>
      <c r="T55" s="5">
        <v>6.8330000000000002E-2</v>
      </c>
      <c r="U55" s="5">
        <v>6.9980000000000001E-2</v>
      </c>
      <c r="V55" s="5">
        <v>7.2989999999999999E-2</v>
      </c>
      <c r="W55" s="5">
        <v>7.5109999999999996E-2</v>
      </c>
      <c r="X55" s="5">
        <v>7.7880000000000005E-2</v>
      </c>
      <c r="Y55" s="5">
        <v>7.8750000000000001E-2</v>
      </c>
      <c r="Z55" s="5">
        <v>7.9579999999999998E-2</v>
      </c>
      <c r="AA55" s="5">
        <v>7.9810000000000006E-2</v>
      </c>
      <c r="AB55" s="5">
        <v>8.1680000000000003E-2</v>
      </c>
      <c r="AC55" s="5">
        <v>8.2720000000000002E-2</v>
      </c>
      <c r="AD55" s="5">
        <v>8.4529999999999994E-2</v>
      </c>
      <c r="AE55" s="5">
        <v>8.4659999999999999E-2</v>
      </c>
      <c r="AF55" s="5">
        <v>7.7840000000000006E-2</v>
      </c>
      <c r="AG55" s="5">
        <v>7.7609999999999998E-2</v>
      </c>
      <c r="AH55" s="5">
        <v>7.6259999999999994E-2</v>
      </c>
      <c r="AI55" s="5">
        <v>7.5689999999999993E-2</v>
      </c>
      <c r="AJ55" s="5">
        <v>7.4300000000000005E-2</v>
      </c>
      <c r="AK55" s="5">
        <v>6.8459999999999993E-2</v>
      </c>
      <c r="AM55" s="4" t="s">
        <v>133</v>
      </c>
      <c r="AN55" s="4" t="s">
        <v>134</v>
      </c>
      <c r="AO55" s="5">
        <f t="shared" si="1"/>
        <v>5.7919999999999999E-2</v>
      </c>
      <c r="AP55" s="5">
        <f t="shared" si="2"/>
        <v>6.8430000000000005E-2</v>
      </c>
      <c r="AQ55" s="5">
        <f t="shared" si="3"/>
        <v>7.8505454545454559E-2</v>
      </c>
      <c r="AR55" s="6">
        <f>(AO55-AVERAGE(AO11:AO56))/_xlfn.STDEV.P(AO11:AO56)</f>
        <v>-1.5118520510812734</v>
      </c>
      <c r="AS55" s="6">
        <f t="shared" ref="AS55:AT55" si="47">(AP55-AVERAGE(AP11:AP56))/_xlfn.STDEV.P(AP11:AP56)</f>
        <v>-1.5389384624943578</v>
      </c>
      <c r="AT55" s="6">
        <f t="shared" si="47"/>
        <v>-1.5882895672791684</v>
      </c>
    </row>
    <row r="56" spans="1:46" ht="13.5" thickBot="1">
      <c r="A56" s="4" t="s">
        <v>135</v>
      </c>
      <c r="B56" s="4" t="s">
        <v>136</v>
      </c>
      <c r="C56" s="5">
        <v>6.2260000000000003E-2</v>
      </c>
      <c r="D56" s="5">
        <v>6.4310000000000006E-2</v>
      </c>
      <c r="E56" s="5">
        <v>6.5559999999999993E-2</v>
      </c>
      <c r="F56" s="5">
        <v>6.4649999999999999E-2</v>
      </c>
      <c r="G56" s="5">
        <v>6.7159999999999997E-2</v>
      </c>
      <c r="H56" s="5">
        <v>6.9099999999999995E-2</v>
      </c>
      <c r="I56" s="5">
        <v>6.9900000000000004E-2</v>
      </c>
      <c r="J56" s="5">
        <v>7.1779999999999997E-2</v>
      </c>
      <c r="K56" s="5">
        <v>7.4139999999999998E-2</v>
      </c>
      <c r="L56" s="5">
        <v>7.4840000000000004E-2</v>
      </c>
      <c r="M56" s="5">
        <v>7.4459999999999998E-2</v>
      </c>
      <c r="N56" s="5">
        <v>7.5219999999999995E-2</v>
      </c>
      <c r="O56" s="5">
        <v>7.4889999999999998E-2</v>
      </c>
      <c r="P56" s="5">
        <v>7.492E-2</v>
      </c>
      <c r="Q56" s="5">
        <v>7.5770000000000004E-2</v>
      </c>
      <c r="R56" s="5">
        <v>7.6719999999999997E-2</v>
      </c>
      <c r="S56" s="5">
        <v>7.8549999999999995E-2</v>
      </c>
      <c r="T56" s="5">
        <v>8.4620000000000001E-2</v>
      </c>
      <c r="U56" s="5">
        <v>8.7510000000000004E-2</v>
      </c>
      <c r="V56" s="5">
        <v>8.967E-2</v>
      </c>
      <c r="W56" s="5">
        <v>9.1200000000000003E-2</v>
      </c>
      <c r="X56" s="5">
        <v>9.3939999999999996E-2</v>
      </c>
      <c r="Y56" s="5">
        <v>9.5979999999999996E-2</v>
      </c>
      <c r="Z56" s="5">
        <v>9.7659999999999997E-2</v>
      </c>
      <c r="AA56" s="5">
        <v>0.10111000000000001</v>
      </c>
      <c r="AB56" s="5">
        <v>0.10314</v>
      </c>
      <c r="AC56" s="5">
        <v>0.10433000000000001</v>
      </c>
      <c r="AD56" s="5">
        <v>0.10666</v>
      </c>
      <c r="AE56" s="5">
        <v>0.10892</v>
      </c>
      <c r="AF56" s="5">
        <v>0.1057</v>
      </c>
      <c r="AG56" s="5">
        <v>0.1051</v>
      </c>
      <c r="AH56" s="5">
        <v>0.10489999999999999</v>
      </c>
      <c r="AI56" s="5">
        <v>0.10428</v>
      </c>
      <c r="AJ56" s="5">
        <v>0.10274999999999999</v>
      </c>
      <c r="AK56" s="5">
        <v>9.4189999999999996E-2</v>
      </c>
      <c r="AM56" s="4" t="s">
        <v>135</v>
      </c>
      <c r="AN56" s="4" t="s">
        <v>136</v>
      </c>
      <c r="AO56" s="5">
        <f t="shared" si="1"/>
        <v>6.944833333333332E-2</v>
      </c>
      <c r="AP56" s="5">
        <f t="shared" si="2"/>
        <v>8.5119166666666676E-2</v>
      </c>
      <c r="AQ56" s="5">
        <f t="shared" si="3"/>
        <v>0.10373454545454544</v>
      </c>
      <c r="AR56" s="6">
        <f>(AO56-AVERAGE(AO11:AO56))/_xlfn.STDEV.P(AO11:AO56)</f>
        <v>-1.1643987124098745</v>
      </c>
      <c r="AS56" s="6">
        <f t="shared" ref="AS56:AT56" si="48">(AP56-AVERAGE(AP11:AP56))/_xlfn.STDEV.P(AP11:AP56)</f>
        <v>-1.1534717152038756</v>
      </c>
      <c r="AT56" s="6">
        <f t="shared" si="48"/>
        <v>-1.0446282970280467</v>
      </c>
    </row>
  </sheetData>
  <sheetProtection password="EDD0" sheet="1" objects="1" scenarios="1"/>
  <mergeCells count="6">
    <mergeCell ref="AM10:AN10"/>
    <mergeCell ref="A6:AK6"/>
    <mergeCell ref="A7:AK7"/>
    <mergeCell ref="A8:AK8"/>
    <mergeCell ref="A9:AK9"/>
    <mergeCell ref="A10:B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topLeftCell="C1" workbookViewId="0">
      <selection activeCell="A17" sqref="A17:XFD17"/>
    </sheetView>
  </sheetViews>
  <sheetFormatPr defaultRowHeight="12.75" customHeight="1"/>
  <cols>
    <col min="1" max="1" width="27.7109375" bestFit="1" customWidth="1"/>
    <col min="2" max="2" width="40.28515625" bestFit="1" customWidth="1"/>
    <col min="3" max="37" width="7.42578125" bestFit="1" customWidth="1"/>
    <col min="39" max="39" width="27.7109375" style="49" bestFit="1" customWidth="1"/>
    <col min="40" max="40" width="40.28515625" style="49" bestFit="1" customWidth="1"/>
  </cols>
  <sheetData>
    <row r="1" spans="1:46" ht="24" customHeight="1">
      <c r="A1" s="1" t="s">
        <v>0</v>
      </c>
      <c r="AM1" s="1" t="s">
        <v>0</v>
      </c>
    </row>
    <row r="2" spans="1:46">
      <c r="A2" s="2" t="s">
        <v>1</v>
      </c>
      <c r="B2" s="3" t="s">
        <v>2</v>
      </c>
      <c r="AM2" s="2" t="s">
        <v>1</v>
      </c>
      <c r="AN2" s="3" t="s">
        <v>2</v>
      </c>
    </row>
    <row r="3" spans="1:46">
      <c r="A3" s="2" t="s">
        <v>3</v>
      </c>
      <c r="B3" s="3" t="s">
        <v>4</v>
      </c>
      <c r="AM3" s="2" t="s">
        <v>3</v>
      </c>
      <c r="AN3" s="3" t="s">
        <v>4</v>
      </c>
    </row>
    <row r="4" spans="1:46">
      <c r="A4" s="2" t="s">
        <v>5</v>
      </c>
      <c r="B4" s="3" t="s">
        <v>6</v>
      </c>
      <c r="AM4" s="2" t="s">
        <v>5</v>
      </c>
      <c r="AN4" s="3" t="s">
        <v>6</v>
      </c>
    </row>
    <row r="5" spans="1:46">
      <c r="A5" s="270" t="s">
        <v>148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M5"/>
      <c r="AN5"/>
    </row>
    <row r="6" spans="1:46" ht="12.75" customHeight="1">
      <c r="A6" s="267"/>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M6"/>
      <c r="AN6"/>
    </row>
    <row r="7" spans="1:46" ht="13.5" thickBot="1">
      <c r="A7" s="271" t="s">
        <v>149</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M7"/>
      <c r="AN7"/>
    </row>
    <row r="8" spans="1:46" ht="13.5" thickBot="1">
      <c r="A8" s="273"/>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M8"/>
      <c r="AN8"/>
    </row>
    <row r="9" spans="1:46" ht="13.5" thickBot="1">
      <c r="A9" s="268" t="s">
        <v>150</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M9"/>
      <c r="AN9"/>
    </row>
    <row r="10" spans="1:46" ht="13.5" thickBot="1">
      <c r="A10" s="267"/>
      <c r="B10" s="267"/>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4" t="s">
        <v>26</v>
      </c>
      <c r="T10" s="4" t="s">
        <v>27</v>
      </c>
      <c r="U10" s="4" t="s">
        <v>28</v>
      </c>
      <c r="V10" s="4" t="s">
        <v>29</v>
      </c>
      <c r="W10" s="4" t="s">
        <v>30</v>
      </c>
      <c r="X10" s="4" t="s">
        <v>31</v>
      </c>
      <c r="Y10" s="4" t="s">
        <v>32</v>
      </c>
      <c r="Z10" s="4" t="s">
        <v>33</v>
      </c>
      <c r="AA10" s="4" t="s">
        <v>34</v>
      </c>
      <c r="AB10" s="4" t="s">
        <v>35</v>
      </c>
      <c r="AC10" s="4" t="s">
        <v>36</v>
      </c>
      <c r="AD10" s="4" t="s">
        <v>37</v>
      </c>
      <c r="AE10" s="4" t="s">
        <v>38</v>
      </c>
      <c r="AF10" s="4" t="s">
        <v>39</v>
      </c>
      <c r="AG10" s="4" t="s">
        <v>40</v>
      </c>
      <c r="AH10" s="4" t="s">
        <v>41</v>
      </c>
      <c r="AI10" s="4" t="s">
        <v>42</v>
      </c>
      <c r="AJ10" s="4" t="s">
        <v>43</v>
      </c>
      <c r="AK10" s="4" t="s">
        <v>44</v>
      </c>
      <c r="AM10" s="267"/>
      <c r="AN10" s="267"/>
      <c r="AO10" s="4">
        <v>2016</v>
      </c>
      <c r="AP10" s="4">
        <v>2017</v>
      </c>
      <c r="AQ10" s="4">
        <v>2018</v>
      </c>
      <c r="AR10" s="4">
        <v>2016</v>
      </c>
      <c r="AS10" s="4">
        <v>2017</v>
      </c>
      <c r="AT10" s="4">
        <v>2018</v>
      </c>
    </row>
    <row r="11" spans="1:46" ht="13.5" thickBot="1">
      <c r="A11" s="4" t="s">
        <v>45</v>
      </c>
      <c r="B11" s="4" t="s">
        <v>46</v>
      </c>
      <c r="C11" s="5">
        <v>7.1300000000000002E-2</v>
      </c>
      <c r="D11" s="5">
        <v>6.8140000000000006E-2</v>
      </c>
      <c r="E11" s="5">
        <v>6.9680000000000006E-2</v>
      </c>
      <c r="F11" s="5">
        <v>6.5890000000000004E-2</v>
      </c>
      <c r="G11" s="5">
        <v>6.7290000000000003E-2</v>
      </c>
      <c r="H11" s="5">
        <v>6.5540000000000001E-2</v>
      </c>
      <c r="I11" s="5">
        <v>6.1760000000000002E-2</v>
      </c>
      <c r="J11" s="5">
        <v>6.1449999999999998E-2</v>
      </c>
      <c r="K11" s="5">
        <v>6.2729999999999994E-2</v>
      </c>
      <c r="L11" s="5">
        <v>6.4100000000000004E-2</v>
      </c>
      <c r="M11" s="5">
        <v>6.1800000000000001E-2</v>
      </c>
      <c r="N11" s="5">
        <v>6.0659999999999999E-2</v>
      </c>
      <c r="O11" s="5">
        <v>6.4030000000000004E-2</v>
      </c>
      <c r="P11" s="5">
        <v>6.8180000000000004E-2</v>
      </c>
      <c r="Q11" s="5">
        <v>7.1110000000000007E-2</v>
      </c>
      <c r="R11" s="5">
        <v>7.1569999999999995E-2</v>
      </c>
      <c r="S11" s="5">
        <v>7.3120000000000004E-2</v>
      </c>
      <c r="T11" s="5">
        <v>8.004E-2</v>
      </c>
      <c r="U11" s="5">
        <v>8.3110000000000003E-2</v>
      </c>
      <c r="V11" s="5">
        <v>8.9289999999999994E-2</v>
      </c>
      <c r="W11" s="5">
        <v>9.0260000000000007E-2</v>
      </c>
      <c r="X11" s="5">
        <v>8.9660000000000004E-2</v>
      </c>
      <c r="Y11" s="5">
        <v>9.1899999999999996E-2</v>
      </c>
      <c r="Z11" s="5">
        <v>9.4759999999999997E-2</v>
      </c>
      <c r="AA11" s="5">
        <v>9.6379999999999993E-2</v>
      </c>
      <c r="AB11" s="5">
        <v>9.2799999999999994E-2</v>
      </c>
      <c r="AC11" s="5">
        <v>9.2369999999999994E-2</v>
      </c>
      <c r="AD11" s="5">
        <v>9.3869999999999995E-2</v>
      </c>
      <c r="AE11" s="5">
        <v>9.2840000000000006E-2</v>
      </c>
      <c r="AF11" s="5">
        <v>8.9609999999999995E-2</v>
      </c>
      <c r="AG11" s="5">
        <v>8.7970000000000007E-2</v>
      </c>
      <c r="AH11" s="5">
        <v>8.2559999999999995E-2</v>
      </c>
      <c r="AI11" s="5">
        <v>8.1549999999999997E-2</v>
      </c>
      <c r="AJ11" s="5">
        <v>8.4260000000000002E-2</v>
      </c>
      <c r="AK11" s="5">
        <v>7.7030000000000001E-2</v>
      </c>
      <c r="AM11" s="4" t="s">
        <v>45</v>
      </c>
      <c r="AN11" s="4" t="s">
        <v>46</v>
      </c>
      <c r="AO11" s="5">
        <f>AVERAGE(C11:N11)</f>
        <v>6.5028333333333341E-2</v>
      </c>
      <c r="AP11" s="5">
        <f>AVERAGE(O11:Z11)</f>
        <v>8.0585833333333315E-2</v>
      </c>
      <c r="AQ11" s="5">
        <f>AVERAGE(AA11:AK11)</f>
        <v>8.8294545454545459E-2</v>
      </c>
      <c r="AR11" s="6">
        <f>(AO11-AVERAGE(AO11:AO56))/_xlfn.STDEV.P(AO11:AO56)</f>
        <v>-0.19153259116044161</v>
      </c>
      <c r="AS11" s="6">
        <f t="shared" ref="AS11:AT11" si="0">(AP11-AVERAGE(AP11:AP56))/_xlfn.STDEV.P(AP11:AP56)</f>
        <v>-3.5026583466862687E-2</v>
      </c>
      <c r="AT11" s="6">
        <f t="shared" si="0"/>
        <v>-8.4446074792302497E-2</v>
      </c>
    </row>
    <row r="12" spans="1:46" ht="13.5" thickBot="1">
      <c r="A12" s="4" t="s">
        <v>47</v>
      </c>
      <c r="B12" s="4" t="s">
        <v>48</v>
      </c>
      <c r="C12" s="5">
        <v>9.6680000000000002E-2</v>
      </c>
      <c r="D12" s="5">
        <v>9.8589999999999997E-2</v>
      </c>
      <c r="E12" s="5">
        <v>0.10120999999999999</v>
      </c>
      <c r="F12" s="5">
        <v>0.10637000000000001</v>
      </c>
      <c r="G12" s="5">
        <v>0.12143</v>
      </c>
      <c r="H12" s="5">
        <v>0.12656000000000001</v>
      </c>
      <c r="I12" s="5">
        <v>0.13170999999999999</v>
      </c>
      <c r="J12" s="5">
        <v>0.13369</v>
      </c>
      <c r="K12" s="5">
        <v>0.13371</v>
      </c>
      <c r="L12" s="5">
        <v>0.13791999999999999</v>
      </c>
      <c r="M12" s="5">
        <v>0.13319</v>
      </c>
      <c r="N12" s="5">
        <v>0.13174</v>
      </c>
      <c r="O12" s="5">
        <v>0.12551999999999999</v>
      </c>
      <c r="P12" s="5">
        <v>0.12661</v>
      </c>
      <c r="Q12" s="5">
        <v>0.13149</v>
      </c>
      <c r="R12" s="5">
        <v>0.13281999999999999</v>
      </c>
      <c r="S12" s="5">
        <v>0.11928999999999999</v>
      </c>
      <c r="T12" s="5">
        <v>0.1206</v>
      </c>
      <c r="U12" s="5">
        <v>0.11748</v>
      </c>
      <c r="V12" s="5">
        <v>0.11624</v>
      </c>
      <c r="W12" s="5">
        <v>0.11283</v>
      </c>
      <c r="X12" s="5">
        <v>0.11651</v>
      </c>
      <c r="Y12" s="5">
        <v>0.11831</v>
      </c>
      <c r="Z12" s="5">
        <v>0.11498</v>
      </c>
      <c r="AA12" s="5">
        <v>0.12192</v>
      </c>
      <c r="AB12" s="5">
        <v>0.12855</v>
      </c>
      <c r="AC12" s="5">
        <v>0.1258</v>
      </c>
      <c r="AD12" s="5">
        <v>0.12368</v>
      </c>
      <c r="AE12" s="5">
        <v>0.13227</v>
      </c>
      <c r="AF12" s="5">
        <v>0.12934000000000001</v>
      </c>
      <c r="AG12" s="5">
        <v>0.13602</v>
      </c>
      <c r="AH12" s="5">
        <v>0.13741</v>
      </c>
      <c r="AI12" s="5">
        <v>0.13658999999999999</v>
      </c>
      <c r="AJ12" s="5">
        <v>0.12859000000000001</v>
      </c>
      <c r="AK12" s="5">
        <v>0.12102</v>
      </c>
      <c r="AM12" s="4" t="s">
        <v>47</v>
      </c>
      <c r="AN12" s="4" t="s">
        <v>48</v>
      </c>
      <c r="AO12" s="5">
        <f t="shared" ref="AO12:AO56" si="1">AVERAGE(C12:N12)</f>
        <v>0.12106666666666666</v>
      </c>
      <c r="AP12" s="5">
        <f t="shared" ref="AP12:AP56" si="2">AVERAGE(O12:Z12)</f>
        <v>0.12105666666666669</v>
      </c>
      <c r="AQ12" s="5">
        <f t="shared" ref="AQ12:AQ56" si="3">AVERAGE(AA12:AK12)</f>
        <v>0.1291990909090909</v>
      </c>
      <c r="AR12" s="6">
        <f>(AO12-AVERAGE(AO11:AO56))/_xlfn.STDEV.P(AO11:AO56)</f>
        <v>1.1532316010743906</v>
      </c>
      <c r="AS12" s="6">
        <f t="shared" ref="AS12:AT12" si="4">(AP12-AVERAGE(AP11:AP56))/_xlfn.STDEV.P(AP11:AP56)</f>
        <v>0.77610483905370153</v>
      </c>
      <c r="AT12" s="6">
        <f t="shared" si="4"/>
        <v>0.74369017381761438</v>
      </c>
    </row>
    <row r="13" spans="1:46" ht="13.5" thickBot="1">
      <c r="A13" s="4" t="s">
        <v>49</v>
      </c>
      <c r="B13" s="4" t="s">
        <v>50</v>
      </c>
      <c r="C13" s="5">
        <v>0.11378000000000001</v>
      </c>
      <c r="D13" s="5">
        <v>0.11319</v>
      </c>
      <c r="E13" s="5">
        <v>0.11039</v>
      </c>
      <c r="F13" s="5">
        <v>0.11706</v>
      </c>
      <c r="G13" s="5">
        <v>0.10847</v>
      </c>
      <c r="H13" s="5">
        <v>0.10920000000000001</v>
      </c>
      <c r="I13" s="5">
        <v>0.11534</v>
      </c>
      <c r="J13" s="5">
        <v>0.11443</v>
      </c>
      <c r="K13" s="5">
        <v>0.11172</v>
      </c>
      <c r="L13" s="5">
        <v>0.11434999999999999</v>
      </c>
      <c r="M13" s="5">
        <v>0.10693</v>
      </c>
      <c r="N13" s="5">
        <v>0.10546999999999999</v>
      </c>
      <c r="O13" s="5">
        <v>0.10421999999999999</v>
      </c>
      <c r="P13" s="5">
        <v>9.9559999999999996E-2</v>
      </c>
      <c r="Q13" s="5">
        <v>9.9690000000000001E-2</v>
      </c>
      <c r="R13" s="5">
        <v>0.11088000000000001</v>
      </c>
      <c r="S13" s="5">
        <v>0.11237999999999999</v>
      </c>
      <c r="T13" s="5">
        <v>0.11853</v>
      </c>
      <c r="U13" s="5">
        <v>0.11193</v>
      </c>
      <c r="V13" s="5">
        <v>0.11333</v>
      </c>
      <c r="W13" s="5">
        <v>0.12298000000000001</v>
      </c>
      <c r="X13" s="5">
        <v>0.13300999999999999</v>
      </c>
      <c r="Y13" s="5">
        <v>0.13780999999999999</v>
      </c>
      <c r="Z13" s="5">
        <v>0.14393</v>
      </c>
      <c r="AA13" s="5">
        <v>0.1482</v>
      </c>
      <c r="AB13" s="5">
        <v>0.15634000000000001</v>
      </c>
      <c r="AC13" s="5">
        <v>0.17097999999999999</v>
      </c>
      <c r="AD13" s="5">
        <v>0.15894</v>
      </c>
      <c r="AE13" s="5">
        <v>0.15398999999999999</v>
      </c>
      <c r="AF13" s="5">
        <v>0.15089</v>
      </c>
      <c r="AG13" s="5">
        <v>0.16675999999999999</v>
      </c>
      <c r="AH13" s="5">
        <v>0.17230000000000001</v>
      </c>
      <c r="AI13" s="5">
        <v>0.17810000000000001</v>
      </c>
      <c r="AJ13" s="5">
        <v>0.16381999999999999</v>
      </c>
      <c r="AK13" s="5">
        <v>0.15714</v>
      </c>
      <c r="AM13" s="4" t="s">
        <v>49</v>
      </c>
      <c r="AN13" s="4" t="s">
        <v>50</v>
      </c>
      <c r="AO13" s="5">
        <f t="shared" si="1"/>
        <v>0.11169416666666665</v>
      </c>
      <c r="AP13" s="5">
        <f t="shared" si="2"/>
        <v>0.11735416666666669</v>
      </c>
      <c r="AQ13" s="5">
        <f t="shared" si="3"/>
        <v>0.16158727272727272</v>
      </c>
      <c r="AR13" s="6">
        <f>(AO13-AVERAGE(AO11:AO56))/_xlfn.STDEV.P(AO11:AO56)</f>
        <v>0.92831766016987338</v>
      </c>
      <c r="AS13" s="6">
        <f t="shared" ref="AS13:AT13" si="5">(AP13-AVERAGE(AP11:AP56))/_xlfn.STDEV.P(AP11:AP56)</f>
        <v>0.70189796352072797</v>
      </c>
      <c r="AT13" s="6">
        <f t="shared" si="5"/>
        <v>1.3994077008589636</v>
      </c>
    </row>
    <row r="14" spans="1:46" ht="13.5" thickBot="1">
      <c r="A14" s="4" t="s">
        <v>51</v>
      </c>
      <c r="B14" s="4" t="s">
        <v>52</v>
      </c>
      <c r="C14" s="5">
        <v>6.5049999999999997E-2</v>
      </c>
      <c r="D14" s="5">
        <v>6.6809999999999994E-2</v>
      </c>
      <c r="E14" s="5">
        <v>6.7799999999999999E-2</v>
      </c>
      <c r="F14" s="5">
        <v>6.479E-2</v>
      </c>
      <c r="G14" s="5">
        <v>6.5310000000000007E-2</v>
      </c>
      <c r="H14" s="5">
        <v>7.349E-2</v>
      </c>
      <c r="I14" s="5">
        <v>7.3340000000000002E-2</v>
      </c>
      <c r="J14" s="5">
        <v>7.4329999999999993E-2</v>
      </c>
      <c r="K14" s="5">
        <v>7.6170000000000002E-2</v>
      </c>
      <c r="L14" s="5">
        <v>7.6410000000000006E-2</v>
      </c>
      <c r="M14" s="5">
        <v>8.0460000000000004E-2</v>
      </c>
      <c r="N14" s="5">
        <v>7.8899999999999998E-2</v>
      </c>
      <c r="O14" s="5">
        <v>8.4220000000000003E-2</v>
      </c>
      <c r="P14" s="5">
        <v>8.9349999999999999E-2</v>
      </c>
      <c r="Q14" s="5">
        <v>9.0999999999999998E-2</v>
      </c>
      <c r="R14" s="5">
        <v>9.3950000000000006E-2</v>
      </c>
      <c r="S14" s="5">
        <v>0.10205</v>
      </c>
      <c r="T14" s="5">
        <v>0.10271</v>
      </c>
      <c r="U14" s="5">
        <v>0.11260000000000001</v>
      </c>
      <c r="V14" s="5">
        <v>0.11686000000000001</v>
      </c>
      <c r="W14" s="5">
        <v>0.11743000000000001</v>
      </c>
      <c r="X14" s="5">
        <v>0.12295</v>
      </c>
      <c r="Y14" s="5">
        <v>0.12305000000000001</v>
      </c>
      <c r="Z14" s="5">
        <v>0.12786</v>
      </c>
      <c r="AA14" s="5">
        <v>0.12962000000000001</v>
      </c>
      <c r="AB14" s="5">
        <v>0.12689</v>
      </c>
      <c r="AC14" s="5">
        <v>0.13070999999999999</v>
      </c>
      <c r="AD14" s="5">
        <v>0.13597999999999999</v>
      </c>
      <c r="AE14" s="5">
        <v>0.13064999999999999</v>
      </c>
      <c r="AF14" s="5">
        <v>0.12531</v>
      </c>
      <c r="AG14" s="5">
        <v>0.12368999999999999</v>
      </c>
      <c r="AH14" s="5">
        <v>0.12381</v>
      </c>
      <c r="AI14" s="5">
        <v>0.13213</v>
      </c>
      <c r="AJ14" s="5">
        <v>0.1333</v>
      </c>
      <c r="AK14" s="5">
        <v>0.12526999999999999</v>
      </c>
      <c r="AM14" s="4" t="s">
        <v>51</v>
      </c>
      <c r="AN14" s="4" t="s">
        <v>52</v>
      </c>
      <c r="AO14" s="5">
        <f t="shared" si="1"/>
        <v>7.1904999999999983E-2</v>
      </c>
      <c r="AP14" s="5">
        <f t="shared" si="2"/>
        <v>0.1070025</v>
      </c>
      <c r="AQ14" s="5">
        <f t="shared" si="3"/>
        <v>0.1288509090909091</v>
      </c>
      <c r="AR14" s="6">
        <f>(AO14-AVERAGE(AO11:AO56))/_xlfn.STDEV.P(AO11:AO56)</f>
        <v>-2.6511710895120239E-2</v>
      </c>
      <c r="AS14" s="6">
        <f t="shared" ref="AS14:AT14" si="6">(AP14-AVERAGE(AP11:AP56))/_xlfn.STDEV.P(AP11:AP56)</f>
        <v>0.4944260283709192</v>
      </c>
      <c r="AT14" s="6">
        <f t="shared" si="6"/>
        <v>0.73664103095246081</v>
      </c>
    </row>
    <row r="15" spans="1:46" ht="13.5" thickBot="1">
      <c r="A15" s="4" t="s">
        <v>53</v>
      </c>
      <c r="B15" s="4" t="s">
        <v>54</v>
      </c>
      <c r="C15" s="5">
        <v>0.18221000000000001</v>
      </c>
      <c r="D15" s="5">
        <v>0.18668000000000001</v>
      </c>
      <c r="E15" s="5">
        <v>0.19220000000000001</v>
      </c>
      <c r="F15" s="5">
        <v>0.18651000000000001</v>
      </c>
      <c r="G15" s="5">
        <v>0.18839</v>
      </c>
      <c r="H15" s="5">
        <v>0.18726000000000001</v>
      </c>
      <c r="I15" s="5">
        <v>0.19336</v>
      </c>
      <c r="J15" s="5">
        <v>0.19883000000000001</v>
      </c>
      <c r="K15" s="5">
        <v>0.19252</v>
      </c>
      <c r="L15" s="5">
        <v>0.20041999999999999</v>
      </c>
      <c r="M15" s="5">
        <v>0.20432</v>
      </c>
      <c r="N15" s="5">
        <v>0.19758999999999999</v>
      </c>
      <c r="O15" s="5">
        <v>0.19997000000000001</v>
      </c>
      <c r="P15" s="5">
        <v>0.20469000000000001</v>
      </c>
      <c r="Q15" s="5">
        <v>0.20663000000000001</v>
      </c>
      <c r="R15" s="5">
        <v>0.20324999999999999</v>
      </c>
      <c r="S15" s="5">
        <v>0.20929</v>
      </c>
      <c r="T15" s="5">
        <v>0.22333</v>
      </c>
      <c r="U15" s="5">
        <v>0.20865</v>
      </c>
      <c r="V15" s="5">
        <v>0.19449</v>
      </c>
      <c r="W15" s="5">
        <v>0.20474999999999999</v>
      </c>
      <c r="X15" s="5">
        <v>0.19223999999999999</v>
      </c>
      <c r="Y15" s="5">
        <v>0.19001999999999999</v>
      </c>
      <c r="Z15" s="5">
        <v>0.19527</v>
      </c>
      <c r="AA15" s="5">
        <v>0.19336999999999999</v>
      </c>
      <c r="AB15" s="5">
        <v>0.20138</v>
      </c>
      <c r="AC15" s="5">
        <v>0.20696000000000001</v>
      </c>
      <c r="AD15" s="5">
        <v>0.21126</v>
      </c>
      <c r="AE15" s="5">
        <v>0.20391000000000001</v>
      </c>
      <c r="AF15" s="5">
        <v>0.20455999999999999</v>
      </c>
      <c r="AG15" s="5">
        <v>0.20643</v>
      </c>
      <c r="AH15" s="5">
        <v>0.21870999999999999</v>
      </c>
      <c r="AI15" s="5">
        <v>0.23086000000000001</v>
      </c>
      <c r="AJ15" s="5">
        <v>0.24490000000000001</v>
      </c>
      <c r="AK15" s="5">
        <v>0.22735</v>
      </c>
      <c r="AM15" s="4" t="s">
        <v>53</v>
      </c>
      <c r="AN15" s="4" t="s">
        <v>54</v>
      </c>
      <c r="AO15" s="5">
        <f t="shared" si="1"/>
        <v>0.19252416666666669</v>
      </c>
      <c r="AP15" s="5">
        <f t="shared" si="2"/>
        <v>0.20271500000000001</v>
      </c>
      <c r="AQ15" s="5">
        <f t="shared" si="3"/>
        <v>0.21360818181818181</v>
      </c>
      <c r="AR15" s="6">
        <f>(AO15-AVERAGE(AO11:AO56))/_xlfn.STDEV.P(AO11:AO56)</f>
        <v>2.8680129221930404</v>
      </c>
      <c r="AS15" s="6">
        <f t="shared" ref="AS15:AT15" si="7">(AP15-AVERAGE(AP11:AP56))/_xlfn.STDEV.P(AP11:AP56)</f>
        <v>2.4127313827125092</v>
      </c>
      <c r="AT15" s="6">
        <f t="shared" si="7"/>
        <v>2.4526011791166651</v>
      </c>
    </row>
    <row r="16" spans="1:46" ht="13.5" thickBot="1">
      <c r="A16" s="4" t="s">
        <v>55</v>
      </c>
      <c r="B16" s="4" t="s">
        <v>56</v>
      </c>
      <c r="C16" s="5">
        <v>0.15679000000000001</v>
      </c>
      <c r="D16" s="5">
        <v>0.16070999999999999</v>
      </c>
      <c r="E16" s="5">
        <v>0.16333</v>
      </c>
      <c r="F16" s="5">
        <v>0.16261</v>
      </c>
      <c r="G16" s="5">
        <v>0.16949</v>
      </c>
      <c r="H16" s="5">
        <v>0.18332000000000001</v>
      </c>
      <c r="I16" s="5">
        <v>0.1903</v>
      </c>
      <c r="J16" s="5">
        <v>0.19846</v>
      </c>
      <c r="K16" s="5">
        <v>0.19423000000000001</v>
      </c>
      <c r="L16" s="5">
        <v>0.19242999999999999</v>
      </c>
      <c r="M16" s="5">
        <v>0.20288999999999999</v>
      </c>
      <c r="N16" s="5">
        <v>0.20757999999999999</v>
      </c>
      <c r="O16" s="5">
        <v>0.20565</v>
      </c>
      <c r="P16" s="5">
        <v>0.20780999999999999</v>
      </c>
      <c r="Q16" s="5">
        <v>0.20709</v>
      </c>
      <c r="R16" s="5">
        <v>0.21906999999999999</v>
      </c>
      <c r="S16" s="5">
        <v>0.22170000000000001</v>
      </c>
      <c r="T16" s="5">
        <v>0.21564</v>
      </c>
      <c r="U16" s="5">
        <v>0.21435000000000001</v>
      </c>
      <c r="V16" s="5">
        <v>0.20630999999999999</v>
      </c>
      <c r="W16" s="5">
        <v>0.21095</v>
      </c>
      <c r="X16" s="5">
        <v>0.20841000000000001</v>
      </c>
      <c r="Y16" s="5">
        <v>0.19907</v>
      </c>
      <c r="Z16" s="5">
        <v>0.19341</v>
      </c>
      <c r="AA16" s="5">
        <v>0.19497999999999999</v>
      </c>
      <c r="AB16" s="5">
        <v>0.18887000000000001</v>
      </c>
      <c r="AC16" s="5">
        <v>0.19908000000000001</v>
      </c>
      <c r="AD16" s="5">
        <v>0.18684000000000001</v>
      </c>
      <c r="AE16" s="5">
        <v>0.18321000000000001</v>
      </c>
      <c r="AF16" s="5">
        <v>0.18115000000000001</v>
      </c>
      <c r="AG16" s="5">
        <v>0.17579</v>
      </c>
      <c r="AH16" s="5">
        <v>0.19305</v>
      </c>
      <c r="AI16" s="5">
        <v>0.19861000000000001</v>
      </c>
      <c r="AJ16" s="5">
        <v>0.19972000000000001</v>
      </c>
      <c r="AK16" s="5">
        <v>0.18137</v>
      </c>
      <c r="AM16" s="4" t="s">
        <v>55</v>
      </c>
      <c r="AN16" s="4" t="s">
        <v>56</v>
      </c>
      <c r="AO16" s="5">
        <f t="shared" si="1"/>
        <v>0.18184500000000001</v>
      </c>
      <c r="AP16" s="5">
        <f t="shared" si="2"/>
        <v>0.20912166666666665</v>
      </c>
      <c r="AQ16" s="5">
        <f t="shared" si="3"/>
        <v>0.18933363636363634</v>
      </c>
      <c r="AR16" s="6">
        <f>(AO16-AVERAGE(AO11:AO56))/_xlfn.STDEV.P(AO11:AO56)</f>
        <v>2.6117426143161495</v>
      </c>
      <c r="AS16" s="6">
        <f t="shared" ref="AS16:AT16" si="8">(AP16-AVERAGE(AP11:AP56))/_xlfn.STDEV.P(AP11:AP56)</f>
        <v>2.541136167564523</v>
      </c>
      <c r="AT16" s="6">
        <f t="shared" si="8"/>
        <v>1.9611489264134312</v>
      </c>
    </row>
    <row r="17" spans="1:46" ht="13.5" thickBot="1">
      <c r="A17" s="4" t="s">
        <v>57</v>
      </c>
      <c r="B17" s="4" t="s">
        <v>58</v>
      </c>
      <c r="C17" s="5">
        <v>0.10172</v>
      </c>
      <c r="D17" s="5">
        <v>0.10531</v>
      </c>
      <c r="E17" s="5">
        <v>0.10996</v>
      </c>
      <c r="F17" s="5">
        <v>0.10514999999999999</v>
      </c>
      <c r="G17" s="5">
        <v>0.10829999999999999</v>
      </c>
      <c r="H17" s="5">
        <v>0.11137</v>
      </c>
      <c r="I17" s="5">
        <v>0.11075</v>
      </c>
      <c r="J17" s="5">
        <v>0.11119999999999999</v>
      </c>
      <c r="K17" s="5">
        <v>0.11278000000000001</v>
      </c>
      <c r="L17" s="5">
        <v>0.11437</v>
      </c>
      <c r="M17" s="5">
        <v>0.11304</v>
      </c>
      <c r="N17" s="5">
        <v>0.11058</v>
      </c>
      <c r="O17" s="5">
        <v>0.10922999999999999</v>
      </c>
      <c r="P17" s="5">
        <v>0.10976</v>
      </c>
      <c r="Q17" s="5">
        <v>0.10872</v>
      </c>
      <c r="R17" s="5">
        <v>0.11015</v>
      </c>
      <c r="S17" s="5">
        <v>0.11117</v>
      </c>
      <c r="T17" s="5">
        <v>0.11858</v>
      </c>
      <c r="U17" s="5">
        <v>0.11994</v>
      </c>
      <c r="V17" s="5">
        <v>0.12028999999999999</v>
      </c>
      <c r="W17" s="5">
        <v>0.12349</v>
      </c>
      <c r="X17" s="5">
        <v>0.12723000000000001</v>
      </c>
      <c r="Y17" s="5">
        <v>0.12595000000000001</v>
      </c>
      <c r="Z17" s="5">
        <v>0.12795999999999999</v>
      </c>
      <c r="AA17" s="5">
        <v>0.12714</v>
      </c>
      <c r="AB17" s="5">
        <v>0.12859999999999999</v>
      </c>
      <c r="AC17" s="5">
        <v>0.12870999999999999</v>
      </c>
      <c r="AD17" s="5">
        <v>0.12941</v>
      </c>
      <c r="AE17" s="5">
        <v>0.13417000000000001</v>
      </c>
      <c r="AF17" s="5">
        <v>0.13449</v>
      </c>
      <c r="AG17" s="5">
        <v>0.13869000000000001</v>
      </c>
      <c r="AH17" s="5">
        <v>0.13511999999999999</v>
      </c>
      <c r="AI17" s="5">
        <v>0.13256999999999999</v>
      </c>
      <c r="AJ17" s="5">
        <v>0.13222999999999999</v>
      </c>
      <c r="AK17" s="5">
        <v>0.12988</v>
      </c>
      <c r="AM17" s="4" t="s">
        <v>57</v>
      </c>
      <c r="AN17" s="4" t="s">
        <v>58</v>
      </c>
      <c r="AO17" s="5">
        <f t="shared" si="1"/>
        <v>0.10954416666666665</v>
      </c>
      <c r="AP17" s="5">
        <f t="shared" si="2"/>
        <v>0.11770583333333334</v>
      </c>
      <c r="AQ17" s="5">
        <f t="shared" si="3"/>
        <v>0.13191</v>
      </c>
      <c r="AR17" s="6">
        <f>(AO17-AVERAGE(AO11:AO56))/_xlfn.STDEV.P(AO11:AO56)</f>
        <v>0.87672363798318764</v>
      </c>
      <c r="AS17" s="6">
        <f t="shared" ref="AS17:AT17" si="9">(AP17-AVERAGE(AP11:AP56))/_xlfn.STDEV.P(AP11:AP56)</f>
        <v>0.7089461970284735</v>
      </c>
      <c r="AT17" s="6">
        <f t="shared" si="9"/>
        <v>0.79857410077293778</v>
      </c>
    </row>
    <row r="18" spans="1:46" ht="13.5" thickBot="1">
      <c r="A18" s="4" t="s">
        <v>59</v>
      </c>
      <c r="B18" s="4" t="s">
        <v>60</v>
      </c>
      <c r="C18" s="5">
        <v>0.16253000000000001</v>
      </c>
      <c r="D18" s="5">
        <v>0.16631000000000001</v>
      </c>
      <c r="E18" s="5">
        <v>0.16259999999999999</v>
      </c>
      <c r="F18" s="5">
        <v>0.16777</v>
      </c>
      <c r="G18" s="5">
        <v>0.16075999999999999</v>
      </c>
      <c r="H18" s="5">
        <v>0.16455</v>
      </c>
      <c r="I18" s="5">
        <v>0.16400999999999999</v>
      </c>
      <c r="J18" s="5">
        <v>0.17715</v>
      </c>
      <c r="K18" s="5">
        <v>0.18035000000000001</v>
      </c>
      <c r="L18" s="5">
        <v>0.18623999999999999</v>
      </c>
      <c r="M18" s="5">
        <v>0.20568</v>
      </c>
      <c r="N18" s="5">
        <v>0.20487</v>
      </c>
      <c r="O18" s="5">
        <v>0.21412999999999999</v>
      </c>
      <c r="P18" s="5">
        <v>0.22695000000000001</v>
      </c>
      <c r="Q18" s="5">
        <v>0.24110999999999999</v>
      </c>
      <c r="R18" s="5">
        <v>0.24920999999999999</v>
      </c>
      <c r="S18" s="5">
        <v>0.28075</v>
      </c>
      <c r="T18" s="5">
        <v>0.29791000000000001</v>
      </c>
      <c r="U18" s="5">
        <v>0.32188</v>
      </c>
      <c r="V18" s="5">
        <v>0.31474000000000002</v>
      </c>
      <c r="W18" s="5">
        <v>0.32695999999999997</v>
      </c>
      <c r="X18" s="5">
        <v>0.32649</v>
      </c>
      <c r="Y18" s="5">
        <v>0.31290000000000001</v>
      </c>
      <c r="Z18" s="5">
        <v>0.31673000000000001</v>
      </c>
      <c r="AA18" s="5">
        <v>0.32582</v>
      </c>
      <c r="AB18" s="5">
        <v>0.32128000000000001</v>
      </c>
      <c r="AC18" s="5">
        <v>0.31347999999999998</v>
      </c>
      <c r="AD18" s="5">
        <v>0.32024000000000002</v>
      </c>
      <c r="AE18" s="5">
        <v>0.30277999999999999</v>
      </c>
      <c r="AF18" s="5">
        <v>0.29975000000000002</v>
      </c>
      <c r="AG18" s="5">
        <v>0.27661000000000002</v>
      </c>
      <c r="AH18" s="5">
        <v>0.27104</v>
      </c>
      <c r="AI18" s="5">
        <v>0.25652999999999998</v>
      </c>
      <c r="AJ18" s="5">
        <v>0.24651000000000001</v>
      </c>
      <c r="AK18" s="5">
        <v>0.22924</v>
      </c>
      <c r="AM18" s="4" t="s">
        <v>59</v>
      </c>
      <c r="AN18" s="4" t="s">
        <v>60</v>
      </c>
      <c r="AO18" s="5">
        <f t="shared" si="1"/>
        <v>0.175235</v>
      </c>
      <c r="AP18" s="5">
        <f t="shared" si="2"/>
        <v>0.28581333333333336</v>
      </c>
      <c r="AQ18" s="5">
        <f t="shared" si="3"/>
        <v>0.2875709090909091</v>
      </c>
      <c r="AR18" s="6">
        <f>(AO18-AVERAGE(AO11:AO56))/_xlfn.STDEV.P(AO11:AO56)</f>
        <v>2.453120992616618</v>
      </c>
      <c r="AS18" s="6">
        <f t="shared" ref="AS18:AT18" si="10">(AP18-AVERAGE(AP11:AP56))/_xlfn.STDEV.P(AP11:AP56)</f>
        <v>4.0782189394077744</v>
      </c>
      <c r="AT18" s="6">
        <f t="shared" si="10"/>
        <v>3.9500194933883459</v>
      </c>
    </row>
    <row r="19" spans="1:46" ht="13.5" thickBot="1">
      <c r="A19" s="4" t="s">
        <v>61</v>
      </c>
      <c r="B19" s="4" t="s">
        <v>62</v>
      </c>
      <c r="C19" s="5">
        <v>8.7040000000000006E-2</v>
      </c>
      <c r="D19" s="5">
        <v>8.8660000000000003E-2</v>
      </c>
      <c r="E19" s="5">
        <v>8.9760000000000006E-2</v>
      </c>
      <c r="F19" s="5">
        <v>8.8359999999999994E-2</v>
      </c>
      <c r="G19" s="5">
        <v>8.9010000000000006E-2</v>
      </c>
      <c r="H19" s="5">
        <v>9.0590000000000004E-2</v>
      </c>
      <c r="I19" s="5">
        <v>9.1560000000000002E-2</v>
      </c>
      <c r="J19" s="5">
        <v>9.3039999999999998E-2</v>
      </c>
      <c r="K19" s="5">
        <v>9.5170000000000005E-2</v>
      </c>
      <c r="L19" s="5">
        <v>9.0249999999999997E-2</v>
      </c>
      <c r="M19" s="5">
        <v>8.9730000000000004E-2</v>
      </c>
      <c r="N19" s="5">
        <v>8.8480000000000003E-2</v>
      </c>
      <c r="O19" s="5">
        <v>8.7179999999999994E-2</v>
      </c>
      <c r="P19" s="5">
        <v>8.4830000000000003E-2</v>
      </c>
      <c r="Q19" s="5">
        <v>8.5349999999999995E-2</v>
      </c>
      <c r="R19" s="5">
        <v>9.0480000000000005E-2</v>
      </c>
      <c r="S19" s="5">
        <v>9.085E-2</v>
      </c>
      <c r="T19" s="5">
        <v>9.4670000000000004E-2</v>
      </c>
      <c r="U19" s="5">
        <v>9.0660000000000004E-2</v>
      </c>
      <c r="V19" s="5">
        <v>9.0300000000000005E-2</v>
      </c>
      <c r="W19" s="5">
        <v>8.8800000000000004E-2</v>
      </c>
      <c r="X19" s="5">
        <v>9.4719999999999999E-2</v>
      </c>
      <c r="Y19" s="5">
        <v>9.6129999999999993E-2</v>
      </c>
      <c r="Z19" s="5">
        <v>9.9430000000000004E-2</v>
      </c>
      <c r="AA19" s="5">
        <v>9.9860000000000004E-2</v>
      </c>
      <c r="AB19" s="5">
        <v>0.10342999999999999</v>
      </c>
      <c r="AC19" s="5">
        <v>0.10528</v>
      </c>
      <c r="AD19" s="5">
        <v>0.11076</v>
      </c>
      <c r="AE19" s="5">
        <v>0.11289</v>
      </c>
      <c r="AF19" s="5">
        <v>0.11178</v>
      </c>
      <c r="AG19" s="5">
        <v>0.11817</v>
      </c>
      <c r="AH19" s="5">
        <v>0.1187</v>
      </c>
      <c r="AI19" s="5">
        <v>0.12042</v>
      </c>
      <c r="AJ19" s="5">
        <v>0.11876</v>
      </c>
      <c r="AK19" s="5">
        <v>0.10750999999999999</v>
      </c>
      <c r="AM19" s="4" t="s">
        <v>61</v>
      </c>
      <c r="AN19" s="4" t="s">
        <v>62</v>
      </c>
      <c r="AO19" s="5">
        <f t="shared" si="1"/>
        <v>9.0137499999999995E-2</v>
      </c>
      <c r="AP19" s="5">
        <f t="shared" si="2"/>
        <v>9.1116666666666665E-2</v>
      </c>
      <c r="AQ19" s="5">
        <f t="shared" si="3"/>
        <v>0.11159636363636363</v>
      </c>
      <c r="AR19" s="6">
        <f>(AO19-AVERAGE(AO11:AO56))/_xlfn.STDEV.P(AO11:AO56)</f>
        <v>0.41101759585778591</v>
      </c>
      <c r="AS19" s="6">
        <f t="shared" ref="AS19:AT19" si="11">(AP19-AVERAGE(AP11:AP56))/_xlfn.STDEV.P(AP11:AP56)</f>
        <v>0.17603627633736621</v>
      </c>
      <c r="AT19" s="6">
        <f t="shared" si="11"/>
        <v>0.38731275006311222</v>
      </c>
    </row>
    <row r="20" spans="1:46" ht="13.5" thickBot="1">
      <c r="A20" s="4" t="s">
        <v>63</v>
      </c>
      <c r="B20" s="4" t="s">
        <v>64</v>
      </c>
      <c r="C20" s="5">
        <v>6.6070000000000004E-2</v>
      </c>
      <c r="D20" s="5">
        <v>6.3320000000000001E-2</v>
      </c>
      <c r="E20" s="5">
        <v>6.3390000000000002E-2</v>
      </c>
      <c r="F20" s="5">
        <v>5.8400000000000001E-2</v>
      </c>
      <c r="G20" s="5">
        <v>6.0979999999999999E-2</v>
      </c>
      <c r="H20" s="5">
        <v>5.7959999999999998E-2</v>
      </c>
      <c r="I20" s="5">
        <v>5.7829999999999999E-2</v>
      </c>
      <c r="J20" s="5">
        <v>5.9639999999999999E-2</v>
      </c>
      <c r="K20" s="5">
        <v>6.2560000000000004E-2</v>
      </c>
      <c r="L20" s="5">
        <v>6.4689999999999998E-2</v>
      </c>
      <c r="M20" s="5">
        <v>6.6710000000000005E-2</v>
      </c>
      <c r="N20" s="5">
        <v>6.787E-2</v>
      </c>
      <c r="O20" s="5">
        <v>7.0190000000000002E-2</v>
      </c>
      <c r="P20" s="5">
        <v>7.2470000000000007E-2</v>
      </c>
      <c r="Q20" s="5">
        <v>7.739E-2</v>
      </c>
      <c r="R20" s="5">
        <v>8.1180000000000002E-2</v>
      </c>
      <c r="S20" s="5">
        <v>8.6269999999999999E-2</v>
      </c>
      <c r="T20" s="5">
        <v>9.6180000000000002E-2</v>
      </c>
      <c r="U20" s="5">
        <v>9.6949999999999995E-2</v>
      </c>
      <c r="V20" s="5">
        <v>0.10077999999999999</v>
      </c>
      <c r="W20" s="5">
        <v>0.10045999999999999</v>
      </c>
      <c r="X20" s="5">
        <v>0.10746</v>
      </c>
      <c r="Y20" s="5">
        <v>0.11192000000000001</v>
      </c>
      <c r="Z20" s="5">
        <v>0.11734</v>
      </c>
      <c r="AA20" s="5">
        <v>0.11910999999999999</v>
      </c>
      <c r="AB20" s="5">
        <v>0.11928</v>
      </c>
      <c r="AC20" s="5">
        <v>0.11944</v>
      </c>
      <c r="AD20" s="5">
        <v>0.12021999999999999</v>
      </c>
      <c r="AE20" s="5">
        <v>0.11541</v>
      </c>
      <c r="AF20" s="5">
        <v>0.11257</v>
      </c>
      <c r="AG20" s="5">
        <v>0.11897000000000001</v>
      </c>
      <c r="AH20" s="5">
        <v>0.12137000000000001</v>
      </c>
      <c r="AI20" s="5">
        <v>0.12689</v>
      </c>
      <c r="AJ20" s="5">
        <v>0.12762999999999999</v>
      </c>
      <c r="AK20" s="5">
        <v>0.10839</v>
      </c>
      <c r="AM20" s="4" t="s">
        <v>63</v>
      </c>
      <c r="AN20" s="4" t="s">
        <v>64</v>
      </c>
      <c r="AO20" s="5">
        <f t="shared" si="1"/>
        <v>6.2451666666666662E-2</v>
      </c>
      <c r="AP20" s="5">
        <f t="shared" si="2"/>
        <v>9.3215833333333331E-2</v>
      </c>
      <c r="AQ20" s="5">
        <f t="shared" si="3"/>
        <v>0.11902545454545453</v>
      </c>
      <c r="AR20" s="6">
        <f>(AO20-AVERAGE(AO11:AO56))/_xlfn.STDEV.P(AO11:AO56)</f>
        <v>-0.25336542705239234</v>
      </c>
      <c r="AS20" s="6">
        <f t="shared" ref="AS20:AT20" si="12">(AP20-AVERAGE(AP11:AP56))/_xlfn.STDEV.P(AP11:AP56)</f>
        <v>0.21810855170706245</v>
      </c>
      <c r="AT20" s="6">
        <f t="shared" si="12"/>
        <v>0.5377190046167345</v>
      </c>
    </row>
    <row r="21" spans="1:46" ht="13.5" thickBot="1">
      <c r="A21" s="4" t="s">
        <v>65</v>
      </c>
      <c r="B21" s="4" t="s">
        <v>66</v>
      </c>
      <c r="C21" s="5">
        <v>8.9130000000000001E-2</v>
      </c>
      <c r="D21" s="5">
        <v>9.1740000000000002E-2</v>
      </c>
      <c r="E21" s="5">
        <v>9.2869999999999994E-2</v>
      </c>
      <c r="F21" s="5">
        <v>9.5299999999999996E-2</v>
      </c>
      <c r="G21" s="5">
        <v>9.6000000000000002E-2</v>
      </c>
      <c r="H21" s="5">
        <v>9.7820000000000004E-2</v>
      </c>
      <c r="I21" s="5">
        <v>9.9529999999999993E-2</v>
      </c>
      <c r="J21" s="5">
        <v>0.10048</v>
      </c>
      <c r="K21" s="5">
        <v>0.1026</v>
      </c>
      <c r="L21" s="5">
        <v>0.10098</v>
      </c>
      <c r="M21" s="5">
        <v>9.5869999999999997E-2</v>
      </c>
      <c r="N21" s="5">
        <v>9.3170000000000003E-2</v>
      </c>
      <c r="O21" s="5">
        <v>8.7690000000000004E-2</v>
      </c>
      <c r="P21" s="5">
        <v>8.3970000000000003E-2</v>
      </c>
      <c r="Q21" s="5">
        <v>8.5019999999999998E-2</v>
      </c>
      <c r="R21" s="5">
        <v>8.2849999999999993E-2</v>
      </c>
      <c r="S21" s="5">
        <v>8.0670000000000006E-2</v>
      </c>
      <c r="T21" s="5">
        <v>8.4320000000000006E-2</v>
      </c>
      <c r="U21" s="5">
        <v>8.3059999999999995E-2</v>
      </c>
      <c r="V21" s="5">
        <v>8.1559999999999994E-2</v>
      </c>
      <c r="W21" s="5">
        <v>8.0860000000000001E-2</v>
      </c>
      <c r="X21" s="5">
        <v>8.2530000000000006E-2</v>
      </c>
      <c r="Y21" s="5">
        <v>8.5569999999999993E-2</v>
      </c>
      <c r="Z21" s="5">
        <v>8.6860000000000007E-2</v>
      </c>
      <c r="AA21" s="5">
        <v>9.1539999999999996E-2</v>
      </c>
      <c r="AB21" s="5">
        <v>9.3670000000000003E-2</v>
      </c>
      <c r="AC21" s="5">
        <v>9.2600000000000002E-2</v>
      </c>
      <c r="AD21" s="5">
        <v>9.4109999999999999E-2</v>
      </c>
      <c r="AE21" s="5">
        <v>9.8400000000000001E-2</v>
      </c>
      <c r="AF21" s="5">
        <v>9.2160000000000006E-2</v>
      </c>
      <c r="AG21" s="5">
        <v>8.8859999999999995E-2</v>
      </c>
      <c r="AH21" s="5">
        <v>9.1719999999999996E-2</v>
      </c>
      <c r="AI21" s="5">
        <v>8.5019999999999998E-2</v>
      </c>
      <c r="AJ21" s="5">
        <v>8.3809999999999996E-2</v>
      </c>
      <c r="AK21" s="5">
        <v>7.4370000000000006E-2</v>
      </c>
      <c r="AM21" s="4" t="s">
        <v>65</v>
      </c>
      <c r="AN21" s="4" t="s">
        <v>66</v>
      </c>
      <c r="AO21" s="5">
        <f t="shared" si="1"/>
        <v>9.6290833333333326E-2</v>
      </c>
      <c r="AP21" s="5">
        <f t="shared" si="2"/>
        <v>8.3746666666666678E-2</v>
      </c>
      <c r="AQ21" s="5">
        <f t="shared" si="3"/>
        <v>8.9660000000000017E-2</v>
      </c>
      <c r="AR21" s="6">
        <f>(AO21-AVERAGE(AO11:AO56))/_xlfn.STDEV.P(AO11:AO56)</f>
        <v>0.55868048726340103</v>
      </c>
      <c r="AS21" s="6">
        <f t="shared" ref="AS21:AT21" si="13">(AP21-AVERAGE(AP11:AP56))/_xlfn.STDEV.P(AP11:AP56)</f>
        <v>2.832400822716646E-2</v>
      </c>
      <c r="AT21" s="6">
        <f t="shared" si="13"/>
        <v>-5.6801655514335886E-2</v>
      </c>
    </row>
    <row r="22" spans="1:46" ht="13.5" thickBot="1">
      <c r="A22" s="4" t="s">
        <v>67</v>
      </c>
      <c r="B22" s="4" t="s">
        <v>68</v>
      </c>
      <c r="C22" s="5">
        <v>6.8529999999999994E-2</v>
      </c>
      <c r="D22" s="5">
        <v>6.8519999999999998E-2</v>
      </c>
      <c r="E22" s="5">
        <v>6.9500000000000006E-2</v>
      </c>
      <c r="F22" s="5">
        <v>6.6860000000000003E-2</v>
      </c>
      <c r="G22" s="5">
        <v>6.9379999999999997E-2</v>
      </c>
      <c r="H22" s="5">
        <v>7.3179999999999995E-2</v>
      </c>
      <c r="I22" s="5">
        <v>7.2819999999999996E-2</v>
      </c>
      <c r="J22" s="5">
        <v>7.2109999999999994E-2</v>
      </c>
      <c r="K22" s="5">
        <v>7.0930000000000007E-2</v>
      </c>
      <c r="L22" s="5">
        <v>7.0690000000000003E-2</v>
      </c>
      <c r="M22" s="5">
        <v>6.9839999999999999E-2</v>
      </c>
      <c r="N22" s="5">
        <v>6.9849999999999995E-2</v>
      </c>
      <c r="O22" s="5">
        <v>7.084E-2</v>
      </c>
      <c r="P22" s="5">
        <v>7.2700000000000001E-2</v>
      </c>
      <c r="Q22" s="5">
        <v>7.4079999999999993E-2</v>
      </c>
      <c r="R22" s="5">
        <v>7.2389999999999996E-2</v>
      </c>
      <c r="S22" s="5">
        <v>7.1470000000000006E-2</v>
      </c>
      <c r="T22" s="5">
        <v>7.4679999999999996E-2</v>
      </c>
      <c r="U22" s="5">
        <v>7.6490000000000002E-2</v>
      </c>
      <c r="V22" s="5">
        <v>7.5600000000000001E-2</v>
      </c>
      <c r="W22" s="5">
        <v>7.6550000000000007E-2</v>
      </c>
      <c r="X22" s="5">
        <v>7.8009999999999996E-2</v>
      </c>
      <c r="Y22" s="5">
        <v>7.6480000000000006E-2</v>
      </c>
      <c r="Z22" s="5">
        <v>7.4520000000000003E-2</v>
      </c>
      <c r="AA22" s="5">
        <v>7.2080000000000005E-2</v>
      </c>
      <c r="AB22" s="5">
        <v>7.0959999999999995E-2</v>
      </c>
      <c r="AC22" s="5">
        <v>6.812E-2</v>
      </c>
      <c r="AD22" s="5">
        <v>7.2020000000000001E-2</v>
      </c>
      <c r="AE22" s="5">
        <v>7.3789999999999994E-2</v>
      </c>
      <c r="AF22" s="5">
        <v>6.9610000000000005E-2</v>
      </c>
      <c r="AG22" s="5">
        <v>6.7849999999999994E-2</v>
      </c>
      <c r="AH22" s="5">
        <v>7.0260000000000003E-2</v>
      </c>
      <c r="AI22" s="5">
        <v>6.9070000000000006E-2</v>
      </c>
      <c r="AJ22" s="5">
        <v>6.5509999999999999E-2</v>
      </c>
      <c r="AK22" s="5">
        <v>6.4380000000000007E-2</v>
      </c>
      <c r="AM22" s="4" t="s">
        <v>67</v>
      </c>
      <c r="AN22" s="4" t="s">
        <v>68</v>
      </c>
      <c r="AO22" s="5">
        <f t="shared" si="1"/>
        <v>7.0184166666666672E-2</v>
      </c>
      <c r="AP22" s="5">
        <f t="shared" si="2"/>
        <v>7.4484166666666671E-2</v>
      </c>
      <c r="AQ22" s="5">
        <f t="shared" si="3"/>
        <v>6.9422727272727261E-2</v>
      </c>
      <c r="AR22" s="6">
        <f>(AO22-AVERAGE(AO11:AO56))/_xlfn.STDEV.P(AO11:AO56)</f>
        <v>-6.7806926327486361E-2</v>
      </c>
      <c r="AS22" s="6">
        <f t="shared" ref="AS22:AT22" si="14">(AP22-AVERAGE(AP11:AP56))/_xlfn.STDEV.P(AP11:AP56)</f>
        <v>-0.15731844541879397</v>
      </c>
      <c r="AT22" s="6">
        <f t="shared" si="14"/>
        <v>-0.46651698011274439</v>
      </c>
    </row>
    <row r="23" spans="1:46" ht="13.5" thickBot="1">
      <c r="A23" s="4" t="s">
        <v>69</v>
      </c>
      <c r="B23" s="4" t="s">
        <v>70</v>
      </c>
      <c r="C23" s="5">
        <v>0.17355999999999999</v>
      </c>
      <c r="D23" s="5">
        <v>0.17379</v>
      </c>
      <c r="E23" s="5">
        <v>0.17014000000000001</v>
      </c>
      <c r="F23" s="5">
        <v>0.16239999999999999</v>
      </c>
      <c r="G23" s="5">
        <v>0.15640000000000001</v>
      </c>
      <c r="H23" s="5">
        <v>0.15296999999999999</v>
      </c>
      <c r="I23" s="5">
        <v>0.14707999999999999</v>
      </c>
      <c r="J23" s="5">
        <v>0.14479</v>
      </c>
      <c r="K23" s="5">
        <v>0.13925999999999999</v>
      </c>
      <c r="L23" s="5">
        <v>0.13849</v>
      </c>
      <c r="M23" s="5">
        <v>0.13611000000000001</v>
      </c>
      <c r="N23" s="5">
        <v>0.13739999999999999</v>
      </c>
      <c r="O23" s="5">
        <v>0.13405</v>
      </c>
      <c r="P23" s="5">
        <v>0.13463</v>
      </c>
      <c r="Q23" s="5">
        <v>0.13439000000000001</v>
      </c>
      <c r="R23" s="5">
        <v>0.13667000000000001</v>
      </c>
      <c r="S23" s="5">
        <v>0.13519</v>
      </c>
      <c r="T23" s="5">
        <v>0.13591</v>
      </c>
      <c r="U23" s="5">
        <v>0.13786999999999999</v>
      </c>
      <c r="V23" s="5">
        <v>0.14433000000000001</v>
      </c>
      <c r="W23" s="5">
        <v>0.14509</v>
      </c>
      <c r="X23" s="5">
        <v>0.14673</v>
      </c>
      <c r="Y23" s="5">
        <v>0.14499000000000001</v>
      </c>
      <c r="Z23" s="5">
        <v>0.14383000000000001</v>
      </c>
      <c r="AA23" s="5">
        <v>0.14831</v>
      </c>
      <c r="AB23" s="5">
        <v>0.14732999999999999</v>
      </c>
      <c r="AC23" s="5">
        <v>0.15826999999999999</v>
      </c>
      <c r="AD23" s="5">
        <v>0.15786</v>
      </c>
      <c r="AE23" s="5">
        <v>0.15112999999999999</v>
      </c>
      <c r="AF23" s="5">
        <v>0.15079999999999999</v>
      </c>
      <c r="AG23" s="5">
        <v>0.15337999999999999</v>
      </c>
      <c r="AH23" s="5">
        <v>0.15740000000000001</v>
      </c>
      <c r="AI23" s="5">
        <v>0.15537999999999999</v>
      </c>
      <c r="AJ23" s="5">
        <v>0.15487999999999999</v>
      </c>
      <c r="AK23" s="5">
        <v>0.14544000000000001</v>
      </c>
      <c r="AM23" s="4" t="s">
        <v>69</v>
      </c>
      <c r="AN23" s="4" t="s">
        <v>70</v>
      </c>
      <c r="AO23" s="5">
        <f t="shared" si="1"/>
        <v>0.15269916666666666</v>
      </c>
      <c r="AP23" s="5">
        <f t="shared" si="2"/>
        <v>0.13947333333333334</v>
      </c>
      <c r="AQ23" s="5">
        <f t="shared" si="3"/>
        <v>0.15274363636363636</v>
      </c>
      <c r="AR23" s="6">
        <f>(AO23-AVERAGE(AO11:AO56))/_xlfn.STDEV.P(AO11:AO56)</f>
        <v>1.9123236507582682</v>
      </c>
      <c r="AS23" s="6">
        <f t="shared" ref="AS23:AT23" si="15">(AP23-AVERAGE(AP11:AP56))/_xlfn.STDEV.P(AP11:AP56)</f>
        <v>1.1452184895778328</v>
      </c>
      <c r="AT23" s="6">
        <f t="shared" si="15"/>
        <v>1.2203631530986065</v>
      </c>
    </row>
    <row r="24" spans="1:46" ht="13.5" thickBot="1">
      <c r="A24" s="4" t="s">
        <v>71</v>
      </c>
      <c r="B24" s="4" t="s">
        <v>72</v>
      </c>
      <c r="C24" s="5">
        <v>3.3700000000000001E-2</v>
      </c>
      <c r="D24" s="5">
        <v>3.6229999999999998E-2</v>
      </c>
      <c r="E24" s="5">
        <v>3.7359999999999997E-2</v>
      </c>
      <c r="F24" s="5">
        <v>4.0829999999999998E-2</v>
      </c>
      <c r="G24" s="5">
        <v>4.2950000000000002E-2</v>
      </c>
      <c r="H24" s="5">
        <v>4.4049999999999999E-2</v>
      </c>
      <c r="I24" s="5">
        <v>4.3740000000000001E-2</v>
      </c>
      <c r="J24" s="5">
        <v>4.5499999999999999E-2</v>
      </c>
      <c r="K24" s="5">
        <v>4.8399999999999999E-2</v>
      </c>
      <c r="L24" s="5">
        <v>5.3260000000000002E-2</v>
      </c>
      <c r="M24" s="5">
        <v>5.5079999999999997E-2</v>
      </c>
      <c r="N24" s="5">
        <v>5.4789999999999998E-2</v>
      </c>
      <c r="O24" s="5">
        <v>5.5829999999999998E-2</v>
      </c>
      <c r="P24" s="5">
        <v>5.611E-2</v>
      </c>
      <c r="Q24" s="5">
        <v>5.8720000000000001E-2</v>
      </c>
      <c r="R24" s="5">
        <v>5.8930000000000003E-2</v>
      </c>
      <c r="S24" s="5">
        <v>6.019E-2</v>
      </c>
      <c r="T24" s="5">
        <v>6.6540000000000002E-2</v>
      </c>
      <c r="U24" s="5">
        <v>6.898E-2</v>
      </c>
      <c r="V24" s="5">
        <v>7.0800000000000002E-2</v>
      </c>
      <c r="W24" s="5">
        <v>7.152E-2</v>
      </c>
      <c r="X24" s="5">
        <v>7.1830000000000005E-2</v>
      </c>
      <c r="Y24" s="5">
        <v>7.1499999999999994E-2</v>
      </c>
      <c r="Z24" s="5">
        <v>7.2559999999999999E-2</v>
      </c>
      <c r="AA24" s="5">
        <v>7.3859999999999995E-2</v>
      </c>
      <c r="AB24" s="5">
        <v>7.4679999999999996E-2</v>
      </c>
      <c r="AC24" s="5">
        <v>7.177E-2</v>
      </c>
      <c r="AD24" s="5">
        <v>7.0129999999999998E-2</v>
      </c>
      <c r="AE24" s="5">
        <v>7.0879999999999999E-2</v>
      </c>
      <c r="AF24" s="5">
        <v>6.6720000000000002E-2</v>
      </c>
      <c r="AG24" s="5">
        <v>6.7080000000000001E-2</v>
      </c>
      <c r="AH24" s="5">
        <v>6.694E-2</v>
      </c>
      <c r="AI24" s="5">
        <v>6.5379999999999994E-2</v>
      </c>
      <c r="AJ24" s="5">
        <v>6.2990000000000004E-2</v>
      </c>
      <c r="AK24" s="5">
        <v>5.8000000000000003E-2</v>
      </c>
      <c r="AM24" s="4" t="s">
        <v>71</v>
      </c>
      <c r="AN24" s="4" t="s">
        <v>72</v>
      </c>
      <c r="AO24" s="5">
        <f t="shared" si="1"/>
        <v>4.4657499999999996E-2</v>
      </c>
      <c r="AP24" s="5">
        <f t="shared" si="2"/>
        <v>6.5292500000000003E-2</v>
      </c>
      <c r="AQ24" s="5">
        <f t="shared" si="3"/>
        <v>6.803909090909091E-2</v>
      </c>
      <c r="AR24" s="6">
        <f>(AO24-AVERAGE(AO11:AO56))/_xlfn.STDEV.P(AO11:AO56)</f>
        <v>-0.68037595253778005</v>
      </c>
      <c r="AS24" s="6">
        <f t="shared" ref="AS24:AT24" si="16">(AP24-AVERAGE(AP11:AP56))/_xlfn.STDEV.P(AP11:AP56)</f>
        <v>-0.34154123117812302</v>
      </c>
      <c r="AT24" s="6">
        <f t="shared" si="16"/>
        <v>-0.49452950084580988</v>
      </c>
    </row>
    <row r="25" spans="1:46" ht="13.5" thickBot="1">
      <c r="A25" s="4" t="s">
        <v>73</v>
      </c>
      <c r="B25" s="4" t="s">
        <v>74</v>
      </c>
      <c r="C25" s="5">
        <v>4.7500000000000001E-2</v>
      </c>
      <c r="D25" s="5">
        <v>4.9029999999999997E-2</v>
      </c>
      <c r="E25" s="5">
        <v>5.0279999999999998E-2</v>
      </c>
      <c r="F25" s="5">
        <v>4.7669999999999997E-2</v>
      </c>
      <c r="G25" s="5">
        <v>4.9209999999999997E-2</v>
      </c>
      <c r="H25" s="5">
        <v>5.1540000000000002E-2</v>
      </c>
      <c r="I25" s="5">
        <v>5.3310000000000003E-2</v>
      </c>
      <c r="J25" s="5">
        <v>5.4789999999999998E-2</v>
      </c>
      <c r="K25" s="5">
        <v>5.6349999999999997E-2</v>
      </c>
      <c r="L25" s="5">
        <v>5.8189999999999999E-2</v>
      </c>
      <c r="M25" s="5">
        <v>5.7079999999999999E-2</v>
      </c>
      <c r="N25" s="5">
        <v>5.4649999999999997E-2</v>
      </c>
      <c r="O25" s="5">
        <v>5.0590000000000003E-2</v>
      </c>
      <c r="P25" s="5">
        <v>5.1720000000000002E-2</v>
      </c>
      <c r="Q25" s="5">
        <v>5.4129999999999998E-2</v>
      </c>
      <c r="R25" s="5">
        <v>5.6829999999999999E-2</v>
      </c>
      <c r="S25" s="5">
        <v>5.8790000000000002E-2</v>
      </c>
      <c r="T25" s="5">
        <v>6.2630000000000005E-2</v>
      </c>
      <c r="U25" s="5">
        <v>6.4699999999999994E-2</v>
      </c>
      <c r="V25" s="5">
        <v>6.6449999999999995E-2</v>
      </c>
      <c r="W25" s="5">
        <v>6.7110000000000003E-2</v>
      </c>
      <c r="X25" s="5">
        <v>6.8000000000000005E-2</v>
      </c>
      <c r="Y25" s="5">
        <v>6.9790000000000005E-2</v>
      </c>
      <c r="Z25" s="5">
        <v>7.2090000000000001E-2</v>
      </c>
      <c r="AA25" s="5">
        <v>7.3160000000000003E-2</v>
      </c>
      <c r="AB25" s="5">
        <v>7.5079999999999994E-2</v>
      </c>
      <c r="AC25" s="5">
        <v>7.6410000000000006E-2</v>
      </c>
      <c r="AD25" s="5">
        <v>7.8149999999999997E-2</v>
      </c>
      <c r="AE25" s="5">
        <v>7.7700000000000005E-2</v>
      </c>
      <c r="AF25" s="5">
        <v>7.8100000000000003E-2</v>
      </c>
      <c r="AG25" s="5">
        <v>8.1280000000000005E-2</v>
      </c>
      <c r="AH25" s="5">
        <v>8.3460000000000006E-2</v>
      </c>
      <c r="AI25" s="5">
        <v>8.763E-2</v>
      </c>
      <c r="AJ25" s="5">
        <v>9.1179999999999997E-2</v>
      </c>
      <c r="AK25" s="5">
        <v>8.7429999999999994E-2</v>
      </c>
      <c r="AM25" s="4" t="s">
        <v>73</v>
      </c>
      <c r="AN25" s="4" t="s">
        <v>74</v>
      </c>
      <c r="AO25" s="5">
        <f t="shared" si="1"/>
        <v>5.2466666666666668E-2</v>
      </c>
      <c r="AP25" s="5">
        <f t="shared" si="2"/>
        <v>6.1902500000000006E-2</v>
      </c>
      <c r="AQ25" s="5">
        <f t="shared" si="3"/>
        <v>8.0870909090909091E-2</v>
      </c>
      <c r="AR25" s="6">
        <f>(AO25-AVERAGE(AO11:AO56))/_xlfn.STDEV.P(AO11:AO56)</f>
        <v>-0.49297766497520945</v>
      </c>
      <c r="AS25" s="6">
        <f t="shared" ref="AS25:AT25" si="17">(AP25-AVERAGE(AP11:AP56))/_xlfn.STDEV.P(AP11:AP56)</f>
        <v>-0.40948486603478212</v>
      </c>
      <c r="AT25" s="6">
        <f t="shared" si="17"/>
        <v>-0.2347418989093952</v>
      </c>
    </row>
    <row r="26" spans="1:46" ht="13.5" thickBot="1">
      <c r="A26" s="4" t="s">
        <v>75</v>
      </c>
      <c r="B26" s="4" t="s">
        <v>76</v>
      </c>
      <c r="C26" s="5">
        <v>8.3629999999999996E-2</v>
      </c>
      <c r="D26" s="5">
        <v>8.3040000000000003E-2</v>
      </c>
      <c r="E26" s="5">
        <v>8.5650000000000004E-2</v>
      </c>
      <c r="F26" s="5">
        <v>8.5989999999999997E-2</v>
      </c>
      <c r="G26" s="5">
        <v>8.7429999999999994E-2</v>
      </c>
      <c r="H26" s="5">
        <v>9.11E-2</v>
      </c>
      <c r="I26" s="5">
        <v>9.0389999999999998E-2</v>
      </c>
      <c r="J26" s="5">
        <v>9.3670000000000003E-2</v>
      </c>
      <c r="K26" s="5">
        <v>9.3200000000000005E-2</v>
      </c>
      <c r="L26" s="5">
        <v>9.5649999999999999E-2</v>
      </c>
      <c r="M26" s="5">
        <v>9.4570000000000001E-2</v>
      </c>
      <c r="N26" s="5">
        <v>9.6670000000000006E-2</v>
      </c>
      <c r="O26" s="5">
        <v>9.4670000000000004E-2</v>
      </c>
      <c r="P26" s="5">
        <v>9.826E-2</v>
      </c>
      <c r="Q26" s="5">
        <v>0.10142</v>
      </c>
      <c r="R26" s="5">
        <v>0.10376000000000001</v>
      </c>
      <c r="S26" s="5">
        <v>0.10508000000000001</v>
      </c>
      <c r="T26" s="5">
        <v>0.11138000000000001</v>
      </c>
      <c r="U26" s="5">
        <v>0.11561</v>
      </c>
      <c r="V26" s="5">
        <v>0.11569</v>
      </c>
      <c r="W26" s="5">
        <v>0.12101000000000001</v>
      </c>
      <c r="X26" s="5">
        <v>0.12554999999999999</v>
      </c>
      <c r="Y26" s="5">
        <v>0.13256999999999999</v>
      </c>
      <c r="Z26" s="5">
        <v>0.13425000000000001</v>
      </c>
      <c r="AA26" s="5">
        <v>0.13957</v>
      </c>
      <c r="AB26" s="5">
        <v>0.13750999999999999</v>
      </c>
      <c r="AC26" s="5">
        <v>0.13438</v>
      </c>
      <c r="AD26" s="5">
        <v>0.13952999999999999</v>
      </c>
      <c r="AE26" s="5">
        <v>0.14077000000000001</v>
      </c>
      <c r="AF26" s="5">
        <v>0.13464999999999999</v>
      </c>
      <c r="AG26" s="5">
        <v>0.13289999999999999</v>
      </c>
      <c r="AH26" s="5">
        <v>0.13142000000000001</v>
      </c>
      <c r="AI26" s="5">
        <v>0.12609000000000001</v>
      </c>
      <c r="AJ26" s="5">
        <v>0.12033000000000001</v>
      </c>
      <c r="AK26" s="5">
        <v>0.10761999999999999</v>
      </c>
      <c r="AM26" s="4" t="s">
        <v>75</v>
      </c>
      <c r="AN26" s="4" t="s">
        <v>76</v>
      </c>
      <c r="AO26" s="5">
        <f t="shared" si="1"/>
        <v>9.008250000000001E-2</v>
      </c>
      <c r="AP26" s="5">
        <f t="shared" si="2"/>
        <v>0.11327083333333333</v>
      </c>
      <c r="AQ26" s="5">
        <f t="shared" si="3"/>
        <v>0.13134272727272728</v>
      </c>
      <c r="AR26" s="6">
        <f>(AO26-AVERAGE(AO11:AO56))/_xlfn.STDEV.P(AO11:AO56)</f>
        <v>0.40969774877859194</v>
      </c>
      <c r="AS26" s="6">
        <f t="shared" ref="AS26:AT26" si="18">(AP26-AVERAGE(AP11:AP56))/_xlfn.STDEV.P(AP11:AP56)</f>
        <v>0.62005828535021867</v>
      </c>
      <c r="AT26" s="6">
        <f t="shared" si="18"/>
        <v>0.78708933537383607</v>
      </c>
    </row>
    <row r="27" spans="1:46" ht="13.5" thickBot="1">
      <c r="A27" s="4" t="s">
        <v>77</v>
      </c>
      <c r="B27" s="4" t="s">
        <v>78</v>
      </c>
      <c r="C27" s="5">
        <v>7.1540000000000006E-2</v>
      </c>
      <c r="D27" s="5">
        <v>7.3099999999999998E-2</v>
      </c>
      <c r="E27" s="5">
        <v>7.2720000000000007E-2</v>
      </c>
      <c r="F27" s="5">
        <v>7.3289999999999994E-2</v>
      </c>
      <c r="G27" s="5">
        <v>7.5999999999999998E-2</v>
      </c>
      <c r="H27" s="5">
        <v>7.6179999999999998E-2</v>
      </c>
      <c r="I27" s="5">
        <v>7.5889999999999999E-2</v>
      </c>
      <c r="J27" s="5">
        <v>7.8229999999999994E-2</v>
      </c>
      <c r="K27" s="5">
        <v>7.7770000000000006E-2</v>
      </c>
      <c r="L27" s="5">
        <v>8.3330000000000001E-2</v>
      </c>
      <c r="M27" s="5">
        <v>8.9450000000000002E-2</v>
      </c>
      <c r="N27" s="5">
        <v>9.4570000000000001E-2</v>
      </c>
      <c r="O27" s="5">
        <v>0.10187</v>
      </c>
      <c r="P27" s="5">
        <v>0.10857</v>
      </c>
      <c r="Q27" s="5">
        <v>0.11537</v>
      </c>
      <c r="R27" s="5">
        <v>0.12035999999999999</v>
      </c>
      <c r="S27" s="5">
        <v>0.12543000000000001</v>
      </c>
      <c r="T27" s="5">
        <v>0.13477</v>
      </c>
      <c r="U27" s="5">
        <v>0.14152999999999999</v>
      </c>
      <c r="V27" s="5">
        <v>0.14452000000000001</v>
      </c>
      <c r="W27" s="5">
        <v>0.15095</v>
      </c>
      <c r="X27" s="5">
        <v>0.15598000000000001</v>
      </c>
      <c r="Y27" s="5">
        <v>0.1575</v>
      </c>
      <c r="Z27" s="5">
        <v>0.15981000000000001</v>
      </c>
      <c r="AA27" s="5">
        <v>0.16122</v>
      </c>
      <c r="AB27" s="5">
        <v>0.15870999999999999</v>
      </c>
      <c r="AC27" s="5">
        <v>0.15556</v>
      </c>
      <c r="AD27" s="5">
        <v>0.15634000000000001</v>
      </c>
      <c r="AE27" s="5">
        <v>0.15951000000000001</v>
      </c>
      <c r="AF27" s="5">
        <v>0.15833</v>
      </c>
      <c r="AG27" s="5">
        <v>0.15786</v>
      </c>
      <c r="AH27" s="5">
        <v>0.15626000000000001</v>
      </c>
      <c r="AI27" s="5">
        <v>0.15493000000000001</v>
      </c>
      <c r="AJ27" s="5">
        <v>0.14877000000000001</v>
      </c>
      <c r="AK27" s="5">
        <v>0.13314000000000001</v>
      </c>
      <c r="AM27" s="4" t="s">
        <v>77</v>
      </c>
      <c r="AN27" s="4" t="s">
        <v>78</v>
      </c>
      <c r="AO27" s="5">
        <f t="shared" si="1"/>
        <v>7.8505833333333344E-2</v>
      </c>
      <c r="AP27" s="5">
        <f t="shared" si="2"/>
        <v>0.13472166666666666</v>
      </c>
      <c r="AQ27" s="5">
        <f t="shared" si="3"/>
        <v>0.15460272727272731</v>
      </c>
      <c r="AR27" s="6">
        <f>(AO27-AVERAGE(AO11:AO56))/_xlfn.STDEV.P(AO11:AO56)</f>
        <v>0.13188993629121284</v>
      </c>
      <c r="AS27" s="6">
        <f t="shared" ref="AS27:AT27" si="19">(AP27-AVERAGE(AP11:AP56))/_xlfn.STDEV.P(AP11:AP56)</f>
        <v>1.0499838273475792</v>
      </c>
      <c r="AT27" s="6">
        <f t="shared" si="19"/>
        <v>1.2580015268825229</v>
      </c>
    </row>
    <row r="28" spans="1:46" ht="13.5" thickBot="1">
      <c r="A28" s="4" t="s">
        <v>79</v>
      </c>
      <c r="B28" s="4" t="s">
        <v>80</v>
      </c>
      <c r="C28" s="5">
        <v>7.0959999999999995E-2</v>
      </c>
      <c r="D28" s="5">
        <v>7.4079999999999993E-2</v>
      </c>
      <c r="E28" s="5">
        <v>7.5980000000000006E-2</v>
      </c>
      <c r="F28" s="5">
        <v>7.6149999999999995E-2</v>
      </c>
      <c r="G28" s="5">
        <v>7.6189999999999994E-2</v>
      </c>
      <c r="H28" s="5">
        <v>8.1309999999999993E-2</v>
      </c>
      <c r="I28" s="5">
        <v>8.2919999999999994E-2</v>
      </c>
      <c r="J28" s="5">
        <v>8.2710000000000006E-2</v>
      </c>
      <c r="K28" s="5">
        <v>7.8969999999999999E-2</v>
      </c>
      <c r="L28" s="5">
        <v>8.2699999999999996E-2</v>
      </c>
      <c r="M28" s="5">
        <v>7.6380000000000003E-2</v>
      </c>
      <c r="N28" s="5">
        <v>7.8799999999999995E-2</v>
      </c>
      <c r="O28" s="5">
        <v>8.301E-2</v>
      </c>
      <c r="P28" s="5">
        <v>8.6249999999999993E-2</v>
      </c>
      <c r="Q28" s="5">
        <v>8.7910000000000002E-2</v>
      </c>
      <c r="R28" s="5">
        <v>9.1600000000000001E-2</v>
      </c>
      <c r="S28" s="5">
        <v>0.10017</v>
      </c>
      <c r="T28" s="5">
        <v>0.10505</v>
      </c>
      <c r="U28" s="5">
        <v>0.10975</v>
      </c>
      <c r="V28" s="5">
        <v>0.11319</v>
      </c>
      <c r="W28" s="5">
        <v>0.11545999999999999</v>
      </c>
      <c r="X28" s="5">
        <v>0.11661000000000001</v>
      </c>
      <c r="Y28" s="5">
        <v>0.12096</v>
      </c>
      <c r="Z28" s="5">
        <v>0.11941</v>
      </c>
      <c r="AA28" s="5">
        <v>0.11670999999999999</v>
      </c>
      <c r="AB28" s="5">
        <v>0.11854000000000001</v>
      </c>
      <c r="AC28" s="5">
        <v>0.11842</v>
      </c>
      <c r="AD28" s="5">
        <v>0.11536</v>
      </c>
      <c r="AE28" s="5">
        <v>0.11174000000000001</v>
      </c>
      <c r="AF28" s="5">
        <v>0.1123</v>
      </c>
      <c r="AG28" s="5">
        <v>0.10764</v>
      </c>
      <c r="AH28" s="5">
        <v>0.10410999999999999</v>
      </c>
      <c r="AI28" s="5">
        <v>0.11296</v>
      </c>
      <c r="AJ28" s="5">
        <v>0.11122</v>
      </c>
      <c r="AK28" s="5">
        <v>0.11896</v>
      </c>
      <c r="AM28" s="4" t="s">
        <v>79</v>
      </c>
      <c r="AN28" s="4" t="s">
        <v>80</v>
      </c>
      <c r="AO28" s="5">
        <f t="shared" si="1"/>
        <v>7.8095833333333337E-2</v>
      </c>
      <c r="AP28" s="5">
        <f t="shared" si="2"/>
        <v>0.10411416666666667</v>
      </c>
      <c r="AQ28" s="5">
        <f t="shared" si="3"/>
        <v>0.11345090909090909</v>
      </c>
      <c r="AR28" s="6">
        <f>(AO28-AVERAGE(AO11:AO56))/_xlfn.STDEV.P(AO11:AO56)</f>
        <v>0.12205107624630981</v>
      </c>
      <c r="AS28" s="6">
        <f t="shared" ref="AS28:AT28" si="20">(AP28-AVERAGE(AP11:AP56))/_xlfn.STDEV.P(AP11:AP56)</f>
        <v>0.43653698254663698</v>
      </c>
      <c r="AT28" s="6">
        <f t="shared" si="20"/>
        <v>0.42485909848325298</v>
      </c>
    </row>
    <row r="29" spans="1:46" ht="13.5" thickBot="1">
      <c r="A29" s="4" t="s">
        <v>81</v>
      </c>
      <c r="B29" s="4" t="s">
        <v>82</v>
      </c>
      <c r="C29" s="5">
        <v>8.5690000000000002E-2</v>
      </c>
      <c r="D29" s="5">
        <v>8.5930000000000006E-2</v>
      </c>
      <c r="E29" s="5">
        <v>8.6529999999999996E-2</v>
      </c>
      <c r="F29" s="5">
        <v>8.5000000000000006E-2</v>
      </c>
      <c r="G29" s="5">
        <v>8.8400000000000006E-2</v>
      </c>
      <c r="H29" s="5">
        <v>9.1929999999999998E-2</v>
      </c>
      <c r="I29" s="5">
        <v>9.1499999999999998E-2</v>
      </c>
      <c r="J29" s="5">
        <v>9.0130000000000002E-2</v>
      </c>
      <c r="K29" s="5">
        <v>8.9319999999999997E-2</v>
      </c>
      <c r="L29" s="5">
        <v>8.9469999999999994E-2</v>
      </c>
      <c r="M29" s="5">
        <v>8.9020000000000002E-2</v>
      </c>
      <c r="N29" s="5">
        <v>8.5529999999999995E-2</v>
      </c>
      <c r="O29" s="5">
        <v>8.7410000000000002E-2</v>
      </c>
      <c r="P29" s="5">
        <v>8.8039999999999993E-2</v>
      </c>
      <c r="Q29" s="5">
        <v>8.9190000000000005E-2</v>
      </c>
      <c r="R29" s="5">
        <v>8.2820000000000005E-2</v>
      </c>
      <c r="S29" s="5">
        <v>8.1259999999999999E-2</v>
      </c>
      <c r="T29" s="5">
        <v>7.6550000000000007E-2</v>
      </c>
      <c r="U29" s="5">
        <v>7.5149999999999995E-2</v>
      </c>
      <c r="V29" s="5">
        <v>7.9060000000000005E-2</v>
      </c>
      <c r="W29" s="5">
        <v>7.8890000000000002E-2</v>
      </c>
      <c r="X29" s="5">
        <v>7.9049999999999995E-2</v>
      </c>
      <c r="Y29" s="5">
        <v>8.0579999999999999E-2</v>
      </c>
      <c r="Z29" s="5">
        <v>8.0640000000000003E-2</v>
      </c>
      <c r="AA29" s="5">
        <v>7.7210000000000001E-2</v>
      </c>
      <c r="AB29" s="5">
        <v>7.8270000000000006E-2</v>
      </c>
      <c r="AC29" s="5">
        <v>0.08</v>
      </c>
      <c r="AD29" s="5">
        <v>8.7760000000000005E-2</v>
      </c>
      <c r="AE29" s="5">
        <v>9.1120000000000007E-2</v>
      </c>
      <c r="AF29" s="5">
        <v>9.5369999999999996E-2</v>
      </c>
      <c r="AG29" s="5">
        <v>9.9909999999999999E-2</v>
      </c>
      <c r="AH29" s="5">
        <v>9.8309999999999995E-2</v>
      </c>
      <c r="AI29" s="5">
        <v>0.1014</v>
      </c>
      <c r="AJ29" s="5">
        <v>9.9360000000000004E-2</v>
      </c>
      <c r="AK29" s="5">
        <v>9.0219999999999995E-2</v>
      </c>
      <c r="AM29" s="4" t="s">
        <v>81</v>
      </c>
      <c r="AN29" s="4" t="s">
        <v>82</v>
      </c>
      <c r="AO29" s="5">
        <f t="shared" si="1"/>
        <v>8.8204166666666653E-2</v>
      </c>
      <c r="AP29" s="5">
        <f t="shared" si="2"/>
        <v>8.1553333333333325E-2</v>
      </c>
      <c r="AQ29" s="5">
        <f t="shared" si="3"/>
        <v>9.0811818181818174E-2</v>
      </c>
      <c r="AR29" s="6">
        <f>(AO29-AVERAGE(AO11:AO56))/_xlfn.STDEV.P(AO11:AO56)</f>
        <v>0.36462297125580467</v>
      </c>
      <c r="AS29" s="6">
        <f t="shared" ref="AS29:AT29" si="21">(AP29-AVERAGE(AP11:AP56))/_xlfn.STDEV.P(AP11:AP56)</f>
        <v>-1.563559033299295E-2</v>
      </c>
      <c r="AT29" s="6">
        <f t="shared" si="21"/>
        <v>-3.3482428333788228E-2</v>
      </c>
    </row>
    <row r="30" spans="1:46" ht="13.5" thickBot="1">
      <c r="A30" s="4" t="s">
        <v>83</v>
      </c>
      <c r="B30" s="4" t="s">
        <v>84</v>
      </c>
      <c r="C30" s="5">
        <v>8.788E-2</v>
      </c>
      <c r="D30" s="5">
        <v>9.0719999999999995E-2</v>
      </c>
      <c r="E30" s="5">
        <v>8.8969999999999994E-2</v>
      </c>
      <c r="F30" s="5">
        <v>8.7609999999999993E-2</v>
      </c>
      <c r="G30" s="5">
        <v>8.8789999999999994E-2</v>
      </c>
      <c r="H30" s="5">
        <v>8.8590000000000002E-2</v>
      </c>
      <c r="I30" s="5">
        <v>9.0719999999999995E-2</v>
      </c>
      <c r="J30" s="5">
        <v>9.3030000000000002E-2</v>
      </c>
      <c r="K30" s="5">
        <v>9.01E-2</v>
      </c>
      <c r="L30" s="5">
        <v>8.6480000000000001E-2</v>
      </c>
      <c r="M30" s="5">
        <v>8.763E-2</v>
      </c>
      <c r="N30" s="5">
        <v>8.6230000000000001E-2</v>
      </c>
      <c r="O30" s="5">
        <v>8.337E-2</v>
      </c>
      <c r="P30" s="5">
        <v>7.9719999999999999E-2</v>
      </c>
      <c r="Q30" s="5">
        <v>7.6619999999999994E-2</v>
      </c>
      <c r="R30" s="5">
        <v>7.3700000000000002E-2</v>
      </c>
      <c r="S30" s="5">
        <v>7.6689999999999994E-2</v>
      </c>
      <c r="T30" s="5">
        <v>9.0499999999999997E-2</v>
      </c>
      <c r="U30" s="5">
        <v>9.1859999999999997E-2</v>
      </c>
      <c r="V30" s="5">
        <v>9.869E-2</v>
      </c>
      <c r="W30" s="5">
        <v>0.10070999999999999</v>
      </c>
      <c r="X30" s="5">
        <v>0.10406</v>
      </c>
      <c r="Y30" s="5">
        <v>9.9339999999999998E-2</v>
      </c>
      <c r="Z30" s="5">
        <v>9.955E-2</v>
      </c>
      <c r="AA30" s="5">
        <v>9.7960000000000005E-2</v>
      </c>
      <c r="AB30" s="5">
        <v>9.8629999999999995E-2</v>
      </c>
      <c r="AC30" s="5">
        <v>0.10503999999999999</v>
      </c>
      <c r="AD30" s="5">
        <v>0.10619000000000001</v>
      </c>
      <c r="AE30" s="5">
        <v>0.10793</v>
      </c>
      <c r="AF30" s="5">
        <v>9.4799999999999995E-2</v>
      </c>
      <c r="AG30" s="5">
        <v>9.6269999999999994E-2</v>
      </c>
      <c r="AH30" s="5">
        <v>8.7419999999999998E-2</v>
      </c>
      <c r="AI30" s="5">
        <v>9.2060000000000003E-2</v>
      </c>
      <c r="AJ30" s="5">
        <v>8.8160000000000002E-2</v>
      </c>
      <c r="AK30" s="5">
        <v>8.2530000000000006E-2</v>
      </c>
      <c r="AM30" s="4" t="s">
        <v>83</v>
      </c>
      <c r="AN30" s="4" t="s">
        <v>84</v>
      </c>
      <c r="AO30" s="5">
        <f t="shared" si="1"/>
        <v>8.8895833333333327E-2</v>
      </c>
      <c r="AP30" s="5">
        <f t="shared" si="2"/>
        <v>8.956749999999998E-2</v>
      </c>
      <c r="AQ30" s="5">
        <f t="shared" si="3"/>
        <v>9.6089999999999995E-2</v>
      </c>
      <c r="AR30" s="6">
        <f>(AO30-AVERAGE(AO11:AO56))/_xlfn.STDEV.P(AO11:AO56)</f>
        <v>0.38122104816082392</v>
      </c>
      <c r="AS30" s="6">
        <f t="shared" ref="AS30:AT30" si="22">(AP30-AVERAGE(AP11:AP56))/_xlfn.STDEV.P(AP11:AP56)</f>
        <v>0.144987304557983</v>
      </c>
      <c r="AT30" s="6">
        <f t="shared" si="22"/>
        <v>7.3377424081573051E-2</v>
      </c>
    </row>
    <row r="31" spans="1:46" ht="13.5" thickBot="1">
      <c r="A31" s="4" t="s">
        <v>85</v>
      </c>
      <c r="B31" s="4" t="s">
        <v>86</v>
      </c>
      <c r="C31" s="5">
        <v>0.12565999999999999</v>
      </c>
      <c r="D31" s="5">
        <v>0.13388</v>
      </c>
      <c r="E31" s="5">
        <v>0.13589999999999999</v>
      </c>
      <c r="F31" s="5">
        <v>0.12916</v>
      </c>
      <c r="G31" s="5">
        <v>0.12645000000000001</v>
      </c>
      <c r="H31" s="5">
        <v>0.12275999999999999</v>
      </c>
      <c r="I31" s="5">
        <v>0.11834</v>
      </c>
      <c r="J31" s="5">
        <v>0.12286</v>
      </c>
      <c r="K31" s="5">
        <v>0.11905</v>
      </c>
      <c r="L31" s="5">
        <v>0.11751</v>
      </c>
      <c r="M31" s="5">
        <v>0.10786999999999999</v>
      </c>
      <c r="N31" s="5">
        <v>0.10584</v>
      </c>
      <c r="O31" s="5">
        <v>0.10193000000000001</v>
      </c>
      <c r="P31" s="5">
        <v>9.7960000000000005E-2</v>
      </c>
      <c r="Q31" s="5">
        <v>9.5740000000000006E-2</v>
      </c>
      <c r="R31" s="5">
        <v>8.9679999999999996E-2</v>
      </c>
      <c r="S31" s="5">
        <v>8.9459999999999998E-2</v>
      </c>
      <c r="T31" s="5">
        <v>9.2439999999999994E-2</v>
      </c>
      <c r="U31" s="5">
        <v>9.0120000000000006E-2</v>
      </c>
      <c r="V31" s="5">
        <v>8.7599999999999997E-2</v>
      </c>
      <c r="W31" s="5">
        <v>8.7870000000000004E-2</v>
      </c>
      <c r="X31" s="5">
        <v>8.5120000000000001E-2</v>
      </c>
      <c r="Y31" s="5">
        <v>8.6220000000000005E-2</v>
      </c>
      <c r="Z31" s="5">
        <v>8.1729999999999997E-2</v>
      </c>
      <c r="AA31" s="5">
        <v>8.5610000000000006E-2</v>
      </c>
      <c r="AB31" s="5">
        <v>8.4129999999999996E-2</v>
      </c>
      <c r="AC31" s="5">
        <v>8.1970000000000001E-2</v>
      </c>
      <c r="AD31" s="5">
        <v>9.0789999999999996E-2</v>
      </c>
      <c r="AE31" s="5">
        <v>9.5960000000000004E-2</v>
      </c>
      <c r="AF31" s="5">
        <v>9.536E-2</v>
      </c>
      <c r="AG31" s="5">
        <v>9.9970000000000003E-2</v>
      </c>
      <c r="AH31" s="5">
        <v>0.10453</v>
      </c>
      <c r="AI31" s="5">
        <v>0.10545</v>
      </c>
      <c r="AJ31" s="5">
        <v>0.10842</v>
      </c>
      <c r="AK31" s="5">
        <v>0.10604</v>
      </c>
      <c r="AM31" s="4" t="s">
        <v>85</v>
      </c>
      <c r="AN31" s="4" t="s">
        <v>86</v>
      </c>
      <c r="AO31" s="5">
        <f t="shared" si="1"/>
        <v>0.12210666666666666</v>
      </c>
      <c r="AP31" s="5">
        <f t="shared" si="2"/>
        <v>9.0489166666666676E-2</v>
      </c>
      <c r="AQ31" s="5">
        <f t="shared" si="3"/>
        <v>9.6202727272727273E-2</v>
      </c>
      <c r="AR31" s="6">
        <f>(AO31-AVERAGE(AO11:AO56))/_xlfn.STDEV.P(AO11:AO56)</f>
        <v>1.1781887094809735</v>
      </c>
      <c r="AS31" s="6">
        <f t="shared" ref="AS31:AT31" si="23">(AP31-AVERAGE(AP11:AP56))/_xlfn.STDEV.P(AP11:AP56)</f>
        <v>0.16345968905932701</v>
      </c>
      <c r="AT31" s="6">
        <f t="shared" si="23"/>
        <v>7.5659653103189561E-2</v>
      </c>
    </row>
    <row r="32" spans="1:46" ht="13.5" thickBot="1">
      <c r="A32" s="4" t="s">
        <v>87</v>
      </c>
      <c r="B32" s="4" t="s">
        <v>88</v>
      </c>
      <c r="C32" s="5">
        <v>6.0249999999999998E-2</v>
      </c>
      <c r="D32" s="5">
        <v>6.105E-2</v>
      </c>
      <c r="E32" s="5">
        <v>5.978E-2</v>
      </c>
      <c r="F32" s="5">
        <v>5.688E-2</v>
      </c>
      <c r="G32" s="5">
        <v>5.6030000000000003E-2</v>
      </c>
      <c r="H32" s="5">
        <v>5.6000000000000001E-2</v>
      </c>
      <c r="I32" s="5">
        <v>5.7270000000000001E-2</v>
      </c>
      <c r="J32" s="5">
        <v>5.4809999999999998E-2</v>
      </c>
      <c r="K32" s="5">
        <v>5.4890000000000001E-2</v>
      </c>
      <c r="L32" s="5">
        <v>5.3089999999999998E-2</v>
      </c>
      <c r="M32" s="5">
        <v>5.1920000000000001E-2</v>
      </c>
      <c r="N32" s="5">
        <v>5.0430000000000003E-2</v>
      </c>
      <c r="O32" s="5">
        <v>5.0250000000000003E-2</v>
      </c>
      <c r="P32" s="5">
        <v>4.6989999999999997E-2</v>
      </c>
      <c r="Q32" s="5">
        <v>4.6879999999999998E-2</v>
      </c>
      <c r="R32" s="5">
        <v>4.5350000000000001E-2</v>
      </c>
      <c r="S32" s="5">
        <v>4.7690000000000003E-2</v>
      </c>
      <c r="T32" s="5">
        <v>4.99E-2</v>
      </c>
      <c r="U32" s="5">
        <v>5.1950000000000003E-2</v>
      </c>
      <c r="V32" s="5">
        <v>5.4510000000000003E-2</v>
      </c>
      <c r="W32" s="5">
        <v>5.5210000000000002E-2</v>
      </c>
      <c r="X32" s="5">
        <v>5.5960000000000003E-2</v>
      </c>
      <c r="Y32" s="5">
        <v>5.9229999999999998E-2</v>
      </c>
      <c r="Z32" s="5">
        <v>6.0380000000000003E-2</v>
      </c>
      <c r="AA32" s="5">
        <v>5.8189999999999999E-2</v>
      </c>
      <c r="AB32" s="5">
        <v>6.0990000000000003E-2</v>
      </c>
      <c r="AC32" s="5">
        <v>6.1280000000000001E-2</v>
      </c>
      <c r="AD32" s="5">
        <v>6.6250000000000003E-2</v>
      </c>
      <c r="AE32" s="5">
        <v>6.7919999999999994E-2</v>
      </c>
      <c r="AF32" s="5">
        <v>6.7419999999999994E-2</v>
      </c>
      <c r="AG32" s="5">
        <v>6.6430000000000003E-2</v>
      </c>
      <c r="AH32" s="5">
        <v>6.454E-2</v>
      </c>
      <c r="AI32" s="5">
        <v>6.7580000000000001E-2</v>
      </c>
      <c r="AJ32" s="5">
        <v>6.9860000000000005E-2</v>
      </c>
      <c r="AK32" s="5">
        <v>6.3950000000000007E-2</v>
      </c>
      <c r="AM32" s="4" t="s">
        <v>87</v>
      </c>
      <c r="AN32" s="4" t="s">
        <v>88</v>
      </c>
      <c r="AO32" s="5">
        <f t="shared" si="1"/>
        <v>5.6033333333333324E-2</v>
      </c>
      <c r="AP32" s="5">
        <f t="shared" si="2"/>
        <v>5.2024999999999995E-2</v>
      </c>
      <c r="AQ32" s="5">
        <f t="shared" si="3"/>
        <v>6.4946363636363635E-2</v>
      </c>
      <c r="AR32" s="6">
        <f>(AO32-AVERAGE(AO11:AO56))/_xlfn.STDEV.P(AO11:AO56)</f>
        <v>-0.40738758165776207</v>
      </c>
      <c r="AS32" s="6">
        <f t="shared" ref="AS32:AT32" si="24">(AP32-AVERAGE(AP11:AP56))/_xlfn.STDEV.P(AP11:AP56)</f>
        <v>-0.60745337733172944</v>
      </c>
      <c r="AT32" s="6">
        <f t="shared" si="24"/>
        <v>-0.55714355835822105</v>
      </c>
    </row>
    <row r="33" spans="1:46" ht="13.5" thickBot="1">
      <c r="A33" s="4" t="s">
        <v>89</v>
      </c>
      <c r="B33" s="4" t="s">
        <v>90</v>
      </c>
      <c r="C33" s="5">
        <v>0.10904999999999999</v>
      </c>
      <c r="D33" s="5">
        <v>0.11244</v>
      </c>
      <c r="E33" s="5">
        <v>0.11619</v>
      </c>
      <c r="F33" s="5">
        <v>0.11765</v>
      </c>
      <c r="G33" s="5">
        <v>0.11745</v>
      </c>
      <c r="H33" s="5">
        <v>0.11819</v>
      </c>
      <c r="I33" s="5">
        <v>0.11611</v>
      </c>
      <c r="J33" s="5">
        <v>0.11261</v>
      </c>
      <c r="K33" s="5">
        <v>0.11236</v>
      </c>
      <c r="L33" s="5">
        <v>0.10653</v>
      </c>
      <c r="M33" s="5">
        <v>9.7900000000000001E-2</v>
      </c>
      <c r="N33" s="5">
        <v>9.4109999999999999E-2</v>
      </c>
      <c r="O33" s="5">
        <v>9.5640000000000003E-2</v>
      </c>
      <c r="P33" s="5">
        <v>9.665E-2</v>
      </c>
      <c r="Q33" s="5">
        <v>9.4829999999999998E-2</v>
      </c>
      <c r="R33" s="5">
        <v>9.9159999999999998E-2</v>
      </c>
      <c r="S33" s="5">
        <v>0.10166</v>
      </c>
      <c r="T33" s="5">
        <v>0.10172</v>
      </c>
      <c r="U33" s="5">
        <v>0.10199</v>
      </c>
      <c r="V33" s="5">
        <v>0.10256999999999999</v>
      </c>
      <c r="W33" s="5">
        <v>0.10501000000000001</v>
      </c>
      <c r="X33" s="5">
        <v>0.11207</v>
      </c>
      <c r="Y33" s="5">
        <v>0.11372</v>
      </c>
      <c r="Z33" s="5">
        <v>0.11513</v>
      </c>
      <c r="AA33" s="5">
        <v>0.11395</v>
      </c>
      <c r="AB33" s="5">
        <v>0.11330999999999999</v>
      </c>
      <c r="AC33" s="5">
        <v>0.11218</v>
      </c>
      <c r="AD33" s="5">
        <v>0.10713</v>
      </c>
      <c r="AE33" s="5">
        <v>0.10809000000000001</v>
      </c>
      <c r="AF33" s="5">
        <v>0.10758</v>
      </c>
      <c r="AG33" s="5">
        <v>0.10747</v>
      </c>
      <c r="AH33" s="5">
        <v>0.10833</v>
      </c>
      <c r="AI33" s="5">
        <v>0.10193000000000001</v>
      </c>
      <c r="AJ33" s="5">
        <v>9.7379999999999994E-2</v>
      </c>
      <c r="AK33" s="5">
        <v>9.0700000000000003E-2</v>
      </c>
      <c r="AM33" s="4" t="s">
        <v>89</v>
      </c>
      <c r="AN33" s="4" t="s">
        <v>90</v>
      </c>
      <c r="AO33" s="5">
        <f t="shared" si="1"/>
        <v>0.11088250000000001</v>
      </c>
      <c r="AP33" s="5">
        <f t="shared" si="2"/>
        <v>0.10334583333333336</v>
      </c>
      <c r="AQ33" s="5">
        <f t="shared" si="3"/>
        <v>0.10618636363636362</v>
      </c>
      <c r="AR33" s="6">
        <f>(AO33-AVERAGE(AO11:AO56))/_xlfn.STDEV.P(AO11:AO56)</f>
        <v>0.90883991691024923</v>
      </c>
      <c r="AS33" s="6">
        <f t="shared" ref="AS33:AT33" si="25">(AP33-AVERAGE(AP11:AP56))/_xlfn.STDEV.P(AP11:AP56)</f>
        <v>0.42113776147047222</v>
      </c>
      <c r="AT33" s="6">
        <f t="shared" si="25"/>
        <v>0.27778416209828</v>
      </c>
    </row>
    <row r="34" spans="1:46" ht="13.5" thickBot="1">
      <c r="A34" s="4" t="s">
        <v>91</v>
      </c>
      <c r="B34" s="4" t="s">
        <v>92</v>
      </c>
      <c r="C34" s="5">
        <v>4.9180000000000001E-2</v>
      </c>
      <c r="D34" s="5">
        <v>5.2639999999999999E-2</v>
      </c>
      <c r="E34" s="5">
        <v>5.262E-2</v>
      </c>
      <c r="F34" s="5">
        <v>5.1529999999999999E-2</v>
      </c>
      <c r="G34" s="5">
        <v>5.407E-2</v>
      </c>
      <c r="H34" s="5">
        <v>5.534E-2</v>
      </c>
      <c r="I34" s="5">
        <v>5.5620000000000003E-2</v>
      </c>
      <c r="J34" s="5">
        <v>5.6860000000000001E-2</v>
      </c>
      <c r="K34" s="5">
        <v>5.7820000000000003E-2</v>
      </c>
      <c r="L34" s="5">
        <v>5.9060000000000001E-2</v>
      </c>
      <c r="M34" s="5">
        <v>5.5829999999999998E-2</v>
      </c>
      <c r="N34" s="5">
        <v>5.3830000000000003E-2</v>
      </c>
      <c r="O34" s="5">
        <v>5.4300000000000001E-2</v>
      </c>
      <c r="P34" s="5">
        <v>5.3760000000000002E-2</v>
      </c>
      <c r="Q34" s="5">
        <v>5.3580000000000003E-2</v>
      </c>
      <c r="R34" s="5">
        <v>5.484E-2</v>
      </c>
      <c r="S34" s="5">
        <v>5.5980000000000002E-2</v>
      </c>
      <c r="T34" s="5">
        <v>6.1499999999999999E-2</v>
      </c>
      <c r="U34" s="5">
        <v>6.386E-2</v>
      </c>
      <c r="V34" s="5">
        <v>6.497E-2</v>
      </c>
      <c r="W34" s="5">
        <v>6.6860000000000003E-2</v>
      </c>
      <c r="X34" s="5">
        <v>6.9819999999999993E-2</v>
      </c>
      <c r="Y34" s="5">
        <v>7.102E-2</v>
      </c>
      <c r="Z34" s="5">
        <v>7.3080000000000006E-2</v>
      </c>
      <c r="AA34" s="5">
        <v>7.4050000000000005E-2</v>
      </c>
      <c r="AB34" s="5">
        <v>7.3130000000000001E-2</v>
      </c>
      <c r="AC34" s="5">
        <v>7.6579999999999995E-2</v>
      </c>
      <c r="AD34" s="5">
        <v>7.8189999999999996E-2</v>
      </c>
      <c r="AE34" s="5">
        <v>7.4579999999999994E-2</v>
      </c>
      <c r="AF34" s="5">
        <v>7.0239999999999997E-2</v>
      </c>
      <c r="AG34" s="5">
        <v>6.7879999999999996E-2</v>
      </c>
      <c r="AH34" s="5">
        <v>6.7669999999999994E-2</v>
      </c>
      <c r="AI34" s="5">
        <v>6.794E-2</v>
      </c>
      <c r="AJ34" s="5">
        <v>6.4610000000000001E-2</v>
      </c>
      <c r="AK34" s="5">
        <v>5.9589999999999997E-2</v>
      </c>
      <c r="AM34" s="4" t="s">
        <v>91</v>
      </c>
      <c r="AN34" s="4" t="s">
        <v>92</v>
      </c>
      <c r="AO34" s="5">
        <f t="shared" si="1"/>
        <v>5.4533333333333343E-2</v>
      </c>
      <c r="AP34" s="5">
        <f t="shared" si="2"/>
        <v>6.1964166666666674E-2</v>
      </c>
      <c r="AQ34" s="5">
        <f t="shared" si="3"/>
        <v>7.0405454545454563E-2</v>
      </c>
      <c r="AR34" s="6">
        <f>(AO34-AVERAGE(AO11:AO56))/_xlfn.STDEV.P(AO11:AO56)</f>
        <v>-0.44338341109033302</v>
      </c>
      <c r="AS34" s="6">
        <f t="shared" ref="AS34:AT34" si="26">(AP34-AVERAGE(AP11:AP56))/_xlfn.STDEV.P(AP11:AP56)</f>
        <v>-0.40824891987465606</v>
      </c>
      <c r="AT34" s="6">
        <f t="shared" si="26"/>
        <v>-0.44662109646462023</v>
      </c>
    </row>
    <row r="35" spans="1:46" ht="13.5" thickBot="1">
      <c r="A35" s="4" t="s">
        <v>93</v>
      </c>
      <c r="B35" s="4" t="s">
        <v>94</v>
      </c>
      <c r="C35" s="5">
        <v>0.10876</v>
      </c>
      <c r="D35" s="5">
        <v>0.10927000000000001</v>
      </c>
      <c r="E35" s="5">
        <v>0.10715</v>
      </c>
      <c r="F35" s="5">
        <v>9.6060000000000006E-2</v>
      </c>
      <c r="G35" s="5">
        <v>9.3759999999999996E-2</v>
      </c>
      <c r="H35" s="5">
        <v>9.1480000000000006E-2</v>
      </c>
      <c r="I35" s="5">
        <v>9.2090000000000005E-2</v>
      </c>
      <c r="J35" s="5">
        <v>9.1090000000000004E-2</v>
      </c>
      <c r="K35" s="5">
        <v>9.0740000000000001E-2</v>
      </c>
      <c r="L35" s="5">
        <v>8.7389999999999995E-2</v>
      </c>
      <c r="M35" s="5">
        <v>8.4629999999999997E-2</v>
      </c>
      <c r="N35" s="5">
        <v>8.3540000000000003E-2</v>
      </c>
      <c r="O35" s="5">
        <v>8.1809999999999994E-2</v>
      </c>
      <c r="P35" s="5">
        <v>7.8039999999999998E-2</v>
      </c>
      <c r="Q35" s="5">
        <v>7.4459999999999998E-2</v>
      </c>
      <c r="R35" s="5">
        <v>7.7350000000000002E-2</v>
      </c>
      <c r="S35" s="5">
        <v>0.08</v>
      </c>
      <c r="T35" s="5">
        <v>8.4620000000000001E-2</v>
      </c>
      <c r="U35" s="5">
        <v>8.3979999999999999E-2</v>
      </c>
      <c r="V35" s="5">
        <v>8.4470000000000003E-2</v>
      </c>
      <c r="W35" s="5">
        <v>8.2640000000000005E-2</v>
      </c>
      <c r="X35" s="5">
        <v>8.6629999999999999E-2</v>
      </c>
      <c r="Y35" s="5">
        <v>8.4559999999999996E-2</v>
      </c>
      <c r="Z35" s="5">
        <v>8.3909999999999998E-2</v>
      </c>
      <c r="AA35" s="5">
        <v>8.7110000000000007E-2</v>
      </c>
      <c r="AB35" s="5">
        <v>8.8099999999999998E-2</v>
      </c>
      <c r="AC35" s="5">
        <v>8.9179999999999995E-2</v>
      </c>
      <c r="AD35" s="5">
        <v>8.6110000000000006E-2</v>
      </c>
      <c r="AE35" s="5">
        <v>8.2070000000000004E-2</v>
      </c>
      <c r="AF35" s="5">
        <v>7.5120000000000006E-2</v>
      </c>
      <c r="AG35" s="5">
        <v>7.4249999999999997E-2</v>
      </c>
      <c r="AH35" s="5">
        <v>7.3469999999999994E-2</v>
      </c>
      <c r="AI35" s="5">
        <v>7.3050000000000004E-2</v>
      </c>
      <c r="AJ35" s="5">
        <v>6.9409999999999999E-2</v>
      </c>
      <c r="AK35" s="5">
        <v>6.6400000000000001E-2</v>
      </c>
      <c r="AM35" s="4" t="s">
        <v>93</v>
      </c>
      <c r="AN35" s="4" t="s">
        <v>94</v>
      </c>
      <c r="AO35" s="5">
        <f t="shared" si="1"/>
        <v>9.4663333333333335E-2</v>
      </c>
      <c r="AP35" s="5">
        <f t="shared" si="2"/>
        <v>8.1872500000000001E-2</v>
      </c>
      <c r="AQ35" s="5">
        <f t="shared" si="3"/>
        <v>7.8570000000000015E-2</v>
      </c>
      <c r="AR35" s="6">
        <f>(AO35-AVERAGE(AO11:AO56))/_xlfn.STDEV.P(AO11:AO56)</f>
        <v>0.51962501232906133</v>
      </c>
      <c r="AS35" s="6">
        <f t="shared" ref="AS35:AT35" si="27">(AP35-AVERAGE(AP11:AP56))/_xlfn.STDEV.P(AP11:AP56)</f>
        <v>-9.2387338555836047E-3</v>
      </c>
      <c r="AT35" s="6">
        <f t="shared" si="27"/>
        <v>-0.28132513805222631</v>
      </c>
    </row>
    <row r="36" spans="1:46" ht="13.5" thickBot="1">
      <c r="A36" s="4" t="s">
        <v>95</v>
      </c>
      <c r="B36" s="4" t="s">
        <v>96</v>
      </c>
      <c r="C36" s="5">
        <v>9.7470000000000001E-2</v>
      </c>
      <c r="D36" s="5">
        <v>9.4729999999999995E-2</v>
      </c>
      <c r="E36" s="5">
        <v>9.3619999999999995E-2</v>
      </c>
      <c r="F36" s="5">
        <v>9.1850000000000001E-2</v>
      </c>
      <c r="G36" s="5">
        <v>9.0759999999999993E-2</v>
      </c>
      <c r="H36" s="5">
        <v>9.1859999999999997E-2</v>
      </c>
      <c r="I36" s="5">
        <v>9.0340000000000004E-2</v>
      </c>
      <c r="J36" s="5">
        <v>9.1509999999999994E-2</v>
      </c>
      <c r="K36" s="5">
        <v>9.1700000000000004E-2</v>
      </c>
      <c r="L36" s="5">
        <v>9.1999999999999998E-2</v>
      </c>
      <c r="M36" s="5">
        <v>9.1329999999999995E-2</v>
      </c>
      <c r="N36" s="5">
        <v>9.0630000000000002E-2</v>
      </c>
      <c r="O36" s="5">
        <v>8.9660000000000004E-2</v>
      </c>
      <c r="P36" s="5">
        <v>8.7809999999999999E-2</v>
      </c>
      <c r="Q36" s="5">
        <v>8.7970000000000007E-2</v>
      </c>
      <c r="R36" s="5">
        <v>8.6019999999999999E-2</v>
      </c>
      <c r="S36" s="5">
        <v>8.3449999999999996E-2</v>
      </c>
      <c r="T36" s="5">
        <v>8.5389999999999994E-2</v>
      </c>
      <c r="U36" s="5">
        <v>8.4260000000000002E-2</v>
      </c>
      <c r="V36" s="5">
        <v>8.3030000000000007E-2</v>
      </c>
      <c r="W36" s="5">
        <v>8.1309999999999993E-2</v>
      </c>
      <c r="X36" s="5">
        <v>8.3919999999999995E-2</v>
      </c>
      <c r="Y36" s="5">
        <v>8.1259999999999999E-2</v>
      </c>
      <c r="Z36" s="5">
        <v>8.2460000000000006E-2</v>
      </c>
      <c r="AA36" s="5">
        <v>8.5419999999999996E-2</v>
      </c>
      <c r="AB36" s="5">
        <v>8.7290000000000006E-2</v>
      </c>
      <c r="AC36" s="5">
        <v>8.9450000000000002E-2</v>
      </c>
      <c r="AD36" s="5">
        <v>8.9450000000000002E-2</v>
      </c>
      <c r="AE36" s="5">
        <v>8.838E-2</v>
      </c>
      <c r="AF36" s="5">
        <v>8.8289999999999993E-2</v>
      </c>
      <c r="AG36" s="5">
        <v>8.9620000000000005E-2</v>
      </c>
      <c r="AH36" s="5">
        <v>9.2799999999999994E-2</v>
      </c>
      <c r="AI36" s="5">
        <v>9.2850000000000002E-2</v>
      </c>
      <c r="AJ36" s="5">
        <v>8.931E-2</v>
      </c>
      <c r="AK36" s="5">
        <v>8.2299999999999998E-2</v>
      </c>
      <c r="AM36" s="4" t="s">
        <v>95</v>
      </c>
      <c r="AN36" s="4" t="s">
        <v>96</v>
      </c>
      <c r="AO36" s="5">
        <f t="shared" si="1"/>
        <v>9.2316666666666658E-2</v>
      </c>
      <c r="AP36" s="5">
        <f t="shared" si="2"/>
        <v>8.4711666666666671E-2</v>
      </c>
      <c r="AQ36" s="5">
        <f t="shared" si="3"/>
        <v>8.86509090909091E-2</v>
      </c>
      <c r="AR36" s="6">
        <f>(AO36-AVERAGE(AO11:AO56))/_xlfn.STDEV.P(AO11:AO56)</f>
        <v>0.46331153695010485</v>
      </c>
      <c r="AS36" s="6">
        <f t="shared" ref="AS36:AT36" si="28">(AP36-AVERAGE(AP11:AP56))/_xlfn.STDEV.P(AP11:AP56)</f>
        <v>4.7664895435625354E-2</v>
      </c>
      <c r="AT36" s="6">
        <f t="shared" si="28"/>
        <v>-7.7231286272353802E-2</v>
      </c>
    </row>
    <row r="37" spans="1:46" ht="13.5" thickBot="1">
      <c r="A37" s="4" t="s">
        <v>97</v>
      </c>
      <c r="B37" s="4" t="s">
        <v>98</v>
      </c>
      <c r="C37" s="5">
        <v>6.0580000000000002E-2</v>
      </c>
      <c r="D37" s="5">
        <v>6.3039999999999999E-2</v>
      </c>
      <c r="E37" s="5">
        <v>6.5449999999999994E-2</v>
      </c>
      <c r="F37" s="5">
        <v>6.3839999999999994E-2</v>
      </c>
      <c r="G37" s="5">
        <v>6.4560000000000006E-2</v>
      </c>
      <c r="H37" s="5">
        <v>6.4610000000000001E-2</v>
      </c>
      <c r="I37" s="5">
        <v>6.6430000000000003E-2</v>
      </c>
      <c r="J37" s="5">
        <v>6.7519999999999997E-2</v>
      </c>
      <c r="K37" s="5">
        <v>6.9139999999999993E-2</v>
      </c>
      <c r="L37" s="5">
        <v>7.2410000000000002E-2</v>
      </c>
      <c r="M37" s="5">
        <v>7.0470000000000005E-2</v>
      </c>
      <c r="N37" s="5">
        <v>6.8239999999999995E-2</v>
      </c>
      <c r="O37" s="5">
        <v>6.3170000000000004E-2</v>
      </c>
      <c r="P37" s="5">
        <v>6.0789999999999997E-2</v>
      </c>
      <c r="Q37" s="5">
        <v>5.9790000000000003E-2</v>
      </c>
      <c r="R37" s="5">
        <v>5.9670000000000001E-2</v>
      </c>
      <c r="S37" s="5">
        <v>6.114E-2</v>
      </c>
      <c r="T37" s="5">
        <v>6.9029999999999994E-2</v>
      </c>
      <c r="U37" s="5">
        <v>7.3580000000000007E-2</v>
      </c>
      <c r="V37" s="5">
        <v>7.2800000000000004E-2</v>
      </c>
      <c r="W37" s="5">
        <v>7.3590000000000003E-2</v>
      </c>
      <c r="X37" s="5">
        <v>7.2599999999999998E-2</v>
      </c>
      <c r="Y37" s="5">
        <v>7.306E-2</v>
      </c>
      <c r="Z37" s="5">
        <v>7.3700000000000002E-2</v>
      </c>
      <c r="AA37" s="5">
        <v>7.4690000000000006E-2</v>
      </c>
      <c r="AB37" s="5">
        <v>7.6340000000000005E-2</v>
      </c>
      <c r="AC37" s="5">
        <v>7.8490000000000004E-2</v>
      </c>
      <c r="AD37" s="5">
        <v>8.0250000000000002E-2</v>
      </c>
      <c r="AE37" s="5">
        <v>8.0850000000000005E-2</v>
      </c>
      <c r="AF37" s="5">
        <v>7.6869999999999994E-2</v>
      </c>
      <c r="AG37" s="5">
        <v>7.4609999999999996E-2</v>
      </c>
      <c r="AH37" s="5">
        <v>7.5270000000000004E-2</v>
      </c>
      <c r="AI37" s="5">
        <v>7.6990000000000003E-2</v>
      </c>
      <c r="AJ37" s="5">
        <v>7.4639999999999998E-2</v>
      </c>
      <c r="AK37" s="5">
        <v>6.9459999999999994E-2</v>
      </c>
      <c r="AM37" s="4" t="s">
        <v>97</v>
      </c>
      <c r="AN37" s="4" t="s">
        <v>98</v>
      </c>
      <c r="AO37" s="5">
        <f t="shared" si="1"/>
        <v>6.63575E-2</v>
      </c>
      <c r="AP37" s="5">
        <f t="shared" si="2"/>
        <v>6.7743333333333336E-2</v>
      </c>
      <c r="AQ37" s="5">
        <f t="shared" si="3"/>
        <v>7.6223636363636368E-2</v>
      </c>
      <c r="AR37" s="6">
        <f>(AO37-AVERAGE(AO11:AO56))/_xlfn.STDEV.P(AO11:AO56)</f>
        <v>-0.15963628674657987</v>
      </c>
      <c r="AS37" s="6">
        <f t="shared" ref="AS37:AT37" si="29">(AP37-AVERAGE(AP11:AP56))/_xlfn.STDEV.P(AP11:AP56)</f>
        <v>-0.29242072230068089</v>
      </c>
      <c r="AT37" s="6">
        <f t="shared" si="29"/>
        <v>-0.3288286308328065</v>
      </c>
    </row>
    <row r="38" spans="1:46" ht="13.5" thickBot="1">
      <c r="A38" s="4" t="s">
        <v>99</v>
      </c>
      <c r="B38" s="4" t="s">
        <v>100</v>
      </c>
      <c r="C38" s="5">
        <v>4.4380000000000003E-2</v>
      </c>
      <c r="D38" s="5">
        <v>4.4740000000000002E-2</v>
      </c>
      <c r="E38" s="5">
        <v>4.6179999999999999E-2</v>
      </c>
      <c r="F38" s="5">
        <v>4.7870000000000003E-2</v>
      </c>
      <c r="G38" s="5">
        <v>4.7199999999999999E-2</v>
      </c>
      <c r="H38" s="5">
        <v>4.8320000000000002E-2</v>
      </c>
      <c r="I38" s="5">
        <v>5.1029999999999999E-2</v>
      </c>
      <c r="J38" s="5">
        <v>5.2010000000000001E-2</v>
      </c>
      <c r="K38" s="5">
        <v>5.1990000000000001E-2</v>
      </c>
      <c r="L38" s="5">
        <v>5.3449999999999998E-2</v>
      </c>
      <c r="M38" s="5">
        <v>5.781E-2</v>
      </c>
      <c r="N38" s="5">
        <v>5.7230000000000003E-2</v>
      </c>
      <c r="O38" s="5">
        <v>5.6919999999999998E-2</v>
      </c>
      <c r="P38" s="5">
        <v>5.9229999999999998E-2</v>
      </c>
      <c r="Q38" s="5">
        <v>6.148E-2</v>
      </c>
      <c r="R38" s="5">
        <v>6.4000000000000001E-2</v>
      </c>
      <c r="S38" s="5">
        <v>6.8349999999999994E-2</v>
      </c>
      <c r="T38" s="5">
        <v>7.3859999999999995E-2</v>
      </c>
      <c r="U38" s="5">
        <v>7.3480000000000004E-2</v>
      </c>
      <c r="V38" s="5">
        <v>7.8030000000000002E-2</v>
      </c>
      <c r="W38" s="5">
        <v>7.9350000000000004E-2</v>
      </c>
      <c r="X38" s="5">
        <v>8.0360000000000001E-2</v>
      </c>
      <c r="Y38" s="5">
        <v>7.6109999999999997E-2</v>
      </c>
      <c r="Z38" s="5">
        <v>7.757E-2</v>
      </c>
      <c r="AA38" s="5">
        <v>7.8149999999999997E-2</v>
      </c>
      <c r="AB38" s="5">
        <v>7.7780000000000002E-2</v>
      </c>
      <c r="AC38" s="5">
        <v>7.9329999999999998E-2</v>
      </c>
      <c r="AD38" s="5">
        <v>8.1229999999999997E-2</v>
      </c>
      <c r="AE38" s="5">
        <v>7.9390000000000002E-2</v>
      </c>
      <c r="AF38" s="5">
        <v>7.8950000000000006E-2</v>
      </c>
      <c r="AG38" s="5">
        <v>7.8179999999999999E-2</v>
      </c>
      <c r="AH38" s="5">
        <v>7.6679999999999998E-2</v>
      </c>
      <c r="AI38" s="5">
        <v>7.7280000000000001E-2</v>
      </c>
      <c r="AJ38" s="5">
        <v>7.7410000000000007E-2</v>
      </c>
      <c r="AK38" s="5">
        <v>7.3039999999999994E-2</v>
      </c>
      <c r="AM38" s="4" t="s">
        <v>99</v>
      </c>
      <c r="AN38" s="4" t="s">
        <v>100</v>
      </c>
      <c r="AO38" s="5">
        <f t="shared" si="1"/>
        <v>5.0184166666666669E-2</v>
      </c>
      <c r="AP38" s="5">
        <f t="shared" si="2"/>
        <v>7.0728333333333337E-2</v>
      </c>
      <c r="AQ38" s="5">
        <f t="shared" si="3"/>
        <v>7.794727272727274E-2</v>
      </c>
      <c r="AR38" s="6">
        <f>(AO38-AVERAGE(AO11:AO56))/_xlfn.STDEV.P(AO11:AO56)</f>
        <v>-0.5477513187617723</v>
      </c>
      <c r="AS38" s="6">
        <f t="shared" ref="AS38:AT38" si="30">(AP38-AVERAGE(AP11:AP56))/_xlfn.STDEV.P(AP11:AP56)</f>
        <v>-0.23259424736052525</v>
      </c>
      <c r="AT38" s="6">
        <f t="shared" si="30"/>
        <v>-0.29393261288938144</v>
      </c>
    </row>
    <row r="39" spans="1:46" ht="13.5" thickBot="1">
      <c r="A39" s="4" t="s">
        <v>101</v>
      </c>
      <c r="B39" s="4" t="s">
        <v>102</v>
      </c>
      <c r="C39" s="5">
        <v>3.5749999999999997E-2</v>
      </c>
      <c r="D39" s="5">
        <v>3.5560000000000001E-2</v>
      </c>
      <c r="E39" s="5">
        <v>3.5920000000000001E-2</v>
      </c>
      <c r="F39" s="5">
        <v>3.5430000000000003E-2</v>
      </c>
      <c r="G39" s="5">
        <v>3.5970000000000002E-2</v>
      </c>
      <c r="H39" s="5">
        <v>3.6790000000000003E-2</v>
      </c>
      <c r="I39" s="5">
        <v>3.7499999999999999E-2</v>
      </c>
      <c r="J39" s="5">
        <v>3.8339999999999999E-2</v>
      </c>
      <c r="K39" s="5">
        <v>3.8039999999999997E-2</v>
      </c>
      <c r="L39" s="5">
        <v>3.8519999999999999E-2</v>
      </c>
      <c r="M39" s="5">
        <v>4.2729999999999997E-2</v>
      </c>
      <c r="N39" s="5">
        <v>4.1090000000000002E-2</v>
      </c>
      <c r="O39" s="5">
        <v>4.0099999999999997E-2</v>
      </c>
      <c r="P39" s="5">
        <v>4.054E-2</v>
      </c>
      <c r="Q39" s="5">
        <v>4.104E-2</v>
      </c>
      <c r="R39" s="5">
        <v>4.0849999999999997E-2</v>
      </c>
      <c r="S39" s="5">
        <v>4.6420000000000003E-2</v>
      </c>
      <c r="T39" s="5">
        <v>5.323E-2</v>
      </c>
      <c r="U39" s="5">
        <v>5.5129999999999998E-2</v>
      </c>
      <c r="V39" s="5">
        <v>5.7200000000000001E-2</v>
      </c>
      <c r="W39" s="5">
        <v>5.9220000000000002E-2</v>
      </c>
      <c r="X39" s="5">
        <v>6.0319999999999999E-2</v>
      </c>
      <c r="Y39" s="5">
        <v>5.8529999999999999E-2</v>
      </c>
      <c r="Z39" s="5">
        <v>5.9679999999999997E-2</v>
      </c>
      <c r="AA39" s="5">
        <v>6.13E-2</v>
      </c>
      <c r="AB39" s="5">
        <v>6.2649999999999997E-2</v>
      </c>
      <c r="AC39" s="5">
        <v>6.4579999999999999E-2</v>
      </c>
      <c r="AD39" s="5">
        <v>6.787E-2</v>
      </c>
      <c r="AE39" s="5">
        <v>6.4310000000000006E-2</v>
      </c>
      <c r="AF39" s="5">
        <v>6.021E-2</v>
      </c>
      <c r="AG39" s="5">
        <v>6.0850000000000001E-2</v>
      </c>
      <c r="AH39" s="5">
        <v>6.0609999999999997E-2</v>
      </c>
      <c r="AI39" s="5">
        <v>6.0859999999999997E-2</v>
      </c>
      <c r="AJ39" s="5">
        <v>6.1789999999999998E-2</v>
      </c>
      <c r="AK39" s="5">
        <v>5.5919999999999997E-2</v>
      </c>
      <c r="AM39" s="4" t="s">
        <v>101</v>
      </c>
      <c r="AN39" s="4" t="s">
        <v>102</v>
      </c>
      <c r="AO39" s="5">
        <f t="shared" si="1"/>
        <v>3.7636666666666665E-2</v>
      </c>
      <c r="AP39" s="5">
        <f t="shared" si="2"/>
        <v>5.102166666666666E-2</v>
      </c>
      <c r="AQ39" s="5">
        <f t="shared" si="3"/>
        <v>6.1904545454545462E-2</v>
      </c>
      <c r="AR39" s="6">
        <f>(AO39-AVERAGE(AO11:AO56))/_xlfn.STDEV.P(AO11:AO56)</f>
        <v>-0.84885643196523242</v>
      </c>
      <c r="AS39" s="6">
        <f t="shared" ref="AS39:AT39" si="31">(AP39-AVERAGE(AP11:AP56))/_xlfn.STDEV.P(AP11:AP56)</f>
        <v>-0.62756255539648309</v>
      </c>
      <c r="AT39" s="6">
        <f t="shared" si="31"/>
        <v>-0.61872693179635363</v>
      </c>
    </row>
    <row r="40" spans="1:46" ht="13.5" thickBot="1">
      <c r="A40" s="4" t="s">
        <v>103</v>
      </c>
      <c r="B40" s="4" t="s">
        <v>104</v>
      </c>
      <c r="C40" s="5">
        <v>3.1480000000000001E-2</v>
      </c>
      <c r="D40" s="5">
        <v>3.1949999999999999E-2</v>
      </c>
      <c r="E40" s="5">
        <v>3.211E-2</v>
      </c>
      <c r="F40" s="5">
        <v>3.2969999999999999E-2</v>
      </c>
      <c r="G40" s="5">
        <v>3.3869999999999997E-2</v>
      </c>
      <c r="H40" s="5">
        <v>3.5150000000000001E-2</v>
      </c>
      <c r="I40" s="5">
        <v>3.6110000000000003E-2</v>
      </c>
      <c r="J40" s="5">
        <v>3.5409999999999997E-2</v>
      </c>
      <c r="K40" s="5">
        <v>3.5139999999999998E-2</v>
      </c>
      <c r="L40" s="5">
        <v>3.4819999999999997E-2</v>
      </c>
      <c r="M40" s="5">
        <v>3.6990000000000002E-2</v>
      </c>
      <c r="N40" s="5">
        <v>3.73E-2</v>
      </c>
      <c r="O40" s="5">
        <v>3.7339999999999998E-2</v>
      </c>
      <c r="P40" s="5">
        <v>3.7679999999999998E-2</v>
      </c>
      <c r="Q40" s="5">
        <v>3.9390000000000001E-2</v>
      </c>
      <c r="R40" s="5">
        <v>4.018E-2</v>
      </c>
      <c r="S40" s="5">
        <v>4.5010000000000001E-2</v>
      </c>
      <c r="T40" s="5">
        <v>4.6730000000000001E-2</v>
      </c>
      <c r="U40" s="5">
        <v>4.82E-2</v>
      </c>
      <c r="V40" s="5">
        <v>5.092E-2</v>
      </c>
      <c r="W40" s="5">
        <v>5.296E-2</v>
      </c>
      <c r="X40" s="5">
        <v>5.262E-2</v>
      </c>
      <c r="Y40" s="5">
        <v>5.0650000000000001E-2</v>
      </c>
      <c r="Z40" s="5">
        <v>5.1630000000000002E-2</v>
      </c>
      <c r="AA40" s="5">
        <v>5.2949999999999997E-2</v>
      </c>
      <c r="AB40" s="5">
        <v>5.4620000000000002E-2</v>
      </c>
      <c r="AC40" s="5">
        <v>5.4620000000000002E-2</v>
      </c>
      <c r="AD40" s="5">
        <v>5.4129999999999998E-2</v>
      </c>
      <c r="AE40" s="5">
        <v>5.2350000000000001E-2</v>
      </c>
      <c r="AF40" s="5">
        <v>5.1999999999999998E-2</v>
      </c>
      <c r="AG40" s="5">
        <v>5.083E-2</v>
      </c>
      <c r="AH40" s="5">
        <v>4.9829999999999999E-2</v>
      </c>
      <c r="AI40" s="5">
        <v>4.9790000000000001E-2</v>
      </c>
      <c r="AJ40" s="5">
        <v>5.0990000000000001E-2</v>
      </c>
      <c r="AK40" s="5">
        <v>4.7129999999999998E-2</v>
      </c>
      <c r="AM40" s="4" t="s">
        <v>103</v>
      </c>
      <c r="AN40" s="4" t="s">
        <v>104</v>
      </c>
      <c r="AO40" s="5">
        <f t="shared" si="1"/>
        <v>3.4441666666666669E-2</v>
      </c>
      <c r="AP40" s="5">
        <f t="shared" si="2"/>
        <v>4.6109166666666666E-2</v>
      </c>
      <c r="AQ40" s="5">
        <f t="shared" si="3"/>
        <v>5.1749090909090904E-2</v>
      </c>
      <c r="AR40" s="6">
        <f>(AO40-AVERAGE(AO11:AO56))/_xlfn.STDEV.P(AO11:AO56)</f>
        <v>-0.92552754865660947</v>
      </c>
      <c r="AS40" s="6">
        <f t="shared" ref="AS40:AT40" si="32">(AP40-AVERAGE(AP11:AP56))/_xlfn.STDEV.P(AP11:AP56)</f>
        <v>-0.72602069882814613</v>
      </c>
      <c r="AT40" s="6">
        <f t="shared" si="32"/>
        <v>-0.82432999954213415</v>
      </c>
    </row>
    <row r="41" spans="1:46" ht="13.5" thickBot="1">
      <c r="A41" s="4" t="s">
        <v>105</v>
      </c>
      <c r="B41" s="4" t="s">
        <v>106</v>
      </c>
      <c r="C41" s="5">
        <v>2.5319999999999999E-2</v>
      </c>
      <c r="D41" s="5">
        <v>2.564E-2</v>
      </c>
      <c r="E41" s="5">
        <v>2.7560000000000001E-2</v>
      </c>
      <c r="F41" s="5">
        <v>2.6409999999999999E-2</v>
      </c>
      <c r="G41" s="5">
        <v>2.725E-2</v>
      </c>
      <c r="H41" s="5">
        <v>2.8219999999999999E-2</v>
      </c>
      <c r="I41" s="5">
        <v>2.8559999999999999E-2</v>
      </c>
      <c r="J41" s="5">
        <v>2.8799999999999999E-2</v>
      </c>
      <c r="K41" s="5">
        <v>2.894E-2</v>
      </c>
      <c r="L41" s="5">
        <v>2.9080000000000002E-2</v>
      </c>
      <c r="M41" s="5">
        <v>2.9960000000000001E-2</v>
      </c>
      <c r="N41" s="5">
        <v>2.921E-2</v>
      </c>
      <c r="O41" s="5">
        <v>2.937E-2</v>
      </c>
      <c r="P41" s="5">
        <v>2.98E-2</v>
      </c>
      <c r="Q41" s="5">
        <v>2.8389999999999999E-2</v>
      </c>
      <c r="R41" s="5">
        <v>2.801E-2</v>
      </c>
      <c r="S41" s="5">
        <v>2.9219999999999999E-2</v>
      </c>
      <c r="T41" s="5">
        <v>3.4110000000000001E-2</v>
      </c>
      <c r="U41" s="5">
        <v>3.5209999999999998E-2</v>
      </c>
      <c r="V41" s="5">
        <v>3.5839999999999997E-2</v>
      </c>
      <c r="W41" s="5">
        <v>3.7199999999999997E-2</v>
      </c>
      <c r="X41" s="5">
        <v>3.8710000000000001E-2</v>
      </c>
      <c r="Y41" s="5">
        <v>3.9780000000000003E-2</v>
      </c>
      <c r="Z41" s="5">
        <v>4.045E-2</v>
      </c>
      <c r="AA41" s="5">
        <v>4.0660000000000002E-2</v>
      </c>
      <c r="AB41" s="5">
        <v>4.1230000000000003E-2</v>
      </c>
      <c r="AC41" s="5">
        <v>4.3409999999999997E-2</v>
      </c>
      <c r="AD41" s="5">
        <v>4.539E-2</v>
      </c>
      <c r="AE41" s="5">
        <v>4.5420000000000002E-2</v>
      </c>
      <c r="AF41" s="5">
        <v>4.3369999999999999E-2</v>
      </c>
      <c r="AG41" s="5">
        <v>4.333E-2</v>
      </c>
      <c r="AH41" s="5">
        <v>4.4249999999999998E-2</v>
      </c>
      <c r="AI41" s="5">
        <v>4.3569999999999998E-2</v>
      </c>
      <c r="AJ41" s="5">
        <v>4.3740000000000001E-2</v>
      </c>
      <c r="AK41" s="5">
        <v>3.8490000000000003E-2</v>
      </c>
      <c r="AM41" s="4" t="s">
        <v>105</v>
      </c>
      <c r="AN41" s="4" t="s">
        <v>106</v>
      </c>
      <c r="AO41" s="5">
        <f t="shared" si="1"/>
        <v>2.7912500000000003E-2</v>
      </c>
      <c r="AP41" s="5">
        <f t="shared" si="2"/>
        <v>3.3840833333333334E-2</v>
      </c>
      <c r="AQ41" s="5">
        <f t="shared" si="3"/>
        <v>4.2987272727272735E-2</v>
      </c>
      <c r="AR41" s="6">
        <f>(AO41-AVERAGE(AO11:AO56))/_xlfn.STDEV.P(AO11:AO56)</f>
        <v>-1.0822093951033855</v>
      </c>
      <c r="AS41" s="6">
        <f t="shared" ref="AS41:AT41" si="33">(AP41-AVERAGE(AP11:AP56))/_xlfn.STDEV.P(AP11:AP56)</f>
        <v>-0.97190717679268301</v>
      </c>
      <c r="AT41" s="6">
        <f t="shared" si="33"/>
        <v>-1.0017180907545438</v>
      </c>
    </row>
    <row r="42" spans="1:46" ht="13.5" thickBot="1">
      <c r="A42" s="4" t="s">
        <v>107</v>
      </c>
      <c r="B42" s="4" t="s">
        <v>108</v>
      </c>
      <c r="C42" s="5">
        <v>4.0759999999999998E-2</v>
      </c>
      <c r="D42" s="5">
        <v>4.2270000000000002E-2</v>
      </c>
      <c r="E42" s="5">
        <v>4.3560000000000001E-2</v>
      </c>
      <c r="F42" s="5">
        <v>4.4510000000000001E-2</v>
      </c>
      <c r="G42" s="5">
        <v>4.2659999999999997E-2</v>
      </c>
      <c r="H42" s="5">
        <v>4.5190000000000001E-2</v>
      </c>
      <c r="I42" s="5">
        <v>4.6399999999999997E-2</v>
      </c>
      <c r="J42" s="5">
        <v>4.7739999999999998E-2</v>
      </c>
      <c r="K42" s="5">
        <v>4.9020000000000001E-2</v>
      </c>
      <c r="L42" s="5">
        <v>4.8750000000000002E-2</v>
      </c>
      <c r="M42" s="5">
        <v>0.05</v>
      </c>
      <c r="N42" s="5">
        <v>5.0090000000000003E-2</v>
      </c>
      <c r="O42" s="5">
        <v>4.7550000000000002E-2</v>
      </c>
      <c r="P42" s="5">
        <v>4.6609999999999999E-2</v>
      </c>
      <c r="Q42" s="5">
        <v>4.5749999999999999E-2</v>
      </c>
      <c r="R42" s="5">
        <v>4.5670000000000002E-2</v>
      </c>
      <c r="S42" s="5">
        <v>4.7219999999999998E-2</v>
      </c>
      <c r="T42" s="5">
        <v>6.2140000000000001E-2</v>
      </c>
      <c r="U42" s="5">
        <v>6.3820000000000002E-2</v>
      </c>
      <c r="V42" s="5">
        <v>6.7479999999999998E-2</v>
      </c>
      <c r="W42" s="5">
        <v>6.7699999999999996E-2</v>
      </c>
      <c r="X42" s="5">
        <v>6.9349999999999995E-2</v>
      </c>
      <c r="Y42" s="5">
        <v>6.7830000000000001E-2</v>
      </c>
      <c r="Z42" s="5">
        <v>6.8390000000000006E-2</v>
      </c>
      <c r="AA42" s="5">
        <v>7.0290000000000005E-2</v>
      </c>
      <c r="AB42" s="5">
        <v>7.2359999999999994E-2</v>
      </c>
      <c r="AC42" s="5">
        <v>7.2819999999999996E-2</v>
      </c>
      <c r="AD42" s="5">
        <v>7.5139999999999998E-2</v>
      </c>
      <c r="AE42" s="5">
        <v>7.8229999999999994E-2</v>
      </c>
      <c r="AF42" s="5">
        <v>6.54E-2</v>
      </c>
      <c r="AG42" s="5">
        <v>6.5490000000000007E-2</v>
      </c>
      <c r="AH42" s="5">
        <v>6.5740000000000007E-2</v>
      </c>
      <c r="AI42" s="5">
        <v>6.6640000000000005E-2</v>
      </c>
      <c r="AJ42" s="5">
        <v>6.5509999999999999E-2</v>
      </c>
      <c r="AK42" s="5">
        <v>6.3049999999999995E-2</v>
      </c>
      <c r="AM42" s="4" t="s">
        <v>107</v>
      </c>
      <c r="AN42" s="4" t="s">
        <v>108</v>
      </c>
      <c r="AO42" s="5">
        <f t="shared" si="1"/>
        <v>4.5912499999999995E-2</v>
      </c>
      <c r="AP42" s="5">
        <f t="shared" si="2"/>
        <v>5.829249999999999E-2</v>
      </c>
      <c r="AQ42" s="5">
        <f t="shared" si="3"/>
        <v>6.9151818181818175E-2</v>
      </c>
      <c r="AR42" s="6">
        <f>(AO42-AVERAGE(AO11:AO56))/_xlfn.STDEV.P(AO11:AO56)</f>
        <v>-0.65025944191252871</v>
      </c>
      <c r="AS42" s="6">
        <f t="shared" ref="AS42:AT42" si="34">(AP42-AVERAGE(AP11:AP56))/_xlfn.STDEV.P(AP11:AP56)</f>
        <v>-0.48183782232756694</v>
      </c>
      <c r="AT42" s="6">
        <f t="shared" si="34"/>
        <v>-0.47200169179372559</v>
      </c>
    </row>
    <row r="43" spans="1:46" ht="13.5" thickBot="1">
      <c r="A43" s="4" t="s">
        <v>109</v>
      </c>
      <c r="B43" s="4" t="s">
        <v>110</v>
      </c>
      <c r="C43" s="5">
        <v>4.7660000000000001E-2</v>
      </c>
      <c r="D43" s="5">
        <v>4.8849999999999998E-2</v>
      </c>
      <c r="E43" s="5">
        <v>4.8730000000000002E-2</v>
      </c>
      <c r="F43" s="5">
        <v>4.9889999999999997E-2</v>
      </c>
      <c r="G43" s="5">
        <v>4.9189999999999998E-2</v>
      </c>
      <c r="H43" s="5">
        <v>5.0770000000000003E-2</v>
      </c>
      <c r="I43" s="5">
        <v>5.1450000000000003E-2</v>
      </c>
      <c r="J43" s="5">
        <v>4.9770000000000002E-2</v>
      </c>
      <c r="K43" s="5">
        <v>4.8910000000000002E-2</v>
      </c>
      <c r="L43" s="5">
        <v>4.9079999999999999E-2</v>
      </c>
      <c r="M43" s="5">
        <v>4.9520000000000002E-2</v>
      </c>
      <c r="N43" s="5">
        <v>4.9540000000000001E-2</v>
      </c>
      <c r="O43" s="5">
        <v>5.0270000000000002E-2</v>
      </c>
      <c r="P43" s="5">
        <v>5.0729999999999997E-2</v>
      </c>
      <c r="Q43" s="5">
        <v>5.0779999999999999E-2</v>
      </c>
      <c r="R43" s="5">
        <v>5.0849999999999999E-2</v>
      </c>
      <c r="S43" s="5">
        <v>5.1220000000000002E-2</v>
      </c>
      <c r="T43" s="5">
        <v>5.5809999999999998E-2</v>
      </c>
      <c r="U43" s="5">
        <v>5.7009999999999998E-2</v>
      </c>
      <c r="V43" s="5">
        <v>5.944E-2</v>
      </c>
      <c r="W43" s="5">
        <v>6.0429999999999998E-2</v>
      </c>
      <c r="X43" s="5">
        <v>6.1379999999999997E-2</v>
      </c>
      <c r="Y43" s="5">
        <v>6.1159999999999999E-2</v>
      </c>
      <c r="Z43" s="5">
        <v>5.9979999999999999E-2</v>
      </c>
      <c r="AA43" s="5">
        <v>6.0519999999999997E-2</v>
      </c>
      <c r="AB43" s="5">
        <v>6.0749999999999998E-2</v>
      </c>
      <c r="AC43" s="5">
        <v>6.2330000000000003E-2</v>
      </c>
      <c r="AD43" s="5">
        <v>6.4000000000000001E-2</v>
      </c>
      <c r="AE43" s="5">
        <v>6.3909999999999995E-2</v>
      </c>
      <c r="AF43" s="5">
        <v>6.1069999999999999E-2</v>
      </c>
      <c r="AG43" s="5">
        <v>6.0350000000000001E-2</v>
      </c>
      <c r="AH43" s="5">
        <v>6.0690000000000001E-2</v>
      </c>
      <c r="AI43" s="5">
        <v>6.0100000000000001E-2</v>
      </c>
      <c r="AJ43" s="5">
        <v>5.9630000000000002E-2</v>
      </c>
      <c r="AK43" s="5">
        <v>5.7119999999999997E-2</v>
      </c>
      <c r="AM43" s="4" t="s">
        <v>109</v>
      </c>
      <c r="AN43" s="4" t="s">
        <v>110</v>
      </c>
      <c r="AO43" s="5">
        <f t="shared" si="1"/>
        <v>4.9446666666666667E-2</v>
      </c>
      <c r="AP43" s="5">
        <f t="shared" si="2"/>
        <v>5.5755000000000006E-2</v>
      </c>
      <c r="AQ43" s="5">
        <f t="shared" si="3"/>
        <v>6.095181818181817E-2</v>
      </c>
      <c r="AR43" s="6">
        <f>(AO43-AVERAGE(AO11:AO56))/_xlfn.STDEV.P(AO11:AO56)</f>
        <v>-0.56544926823278663</v>
      </c>
      <c r="AS43" s="6">
        <f t="shared" ref="AS43:AT43" si="35">(AP43-AVERAGE(AP11:AP56))/_xlfn.STDEV.P(AP11:AP56)</f>
        <v>-0.53269533661923996</v>
      </c>
      <c r="AT43" s="6">
        <f t="shared" si="35"/>
        <v>-0.63801544804356358</v>
      </c>
    </row>
    <row r="44" spans="1:46" ht="13.5" thickBot="1">
      <c r="A44" s="4" t="s">
        <v>111</v>
      </c>
      <c r="B44" s="4" t="s">
        <v>112</v>
      </c>
      <c r="C44" s="5">
        <v>4.1110000000000001E-2</v>
      </c>
      <c r="D44" s="5">
        <v>4.1739999999999999E-2</v>
      </c>
      <c r="E44" s="5">
        <v>3.8980000000000001E-2</v>
      </c>
      <c r="F44" s="5">
        <v>3.5920000000000001E-2</v>
      </c>
      <c r="G44" s="5">
        <v>3.5610000000000003E-2</v>
      </c>
      <c r="H44" s="5">
        <v>3.5720000000000002E-2</v>
      </c>
      <c r="I44" s="5">
        <v>3.5439999999999999E-2</v>
      </c>
      <c r="J44" s="5">
        <v>3.6229999999999998E-2</v>
      </c>
      <c r="K44" s="5">
        <v>3.601E-2</v>
      </c>
      <c r="L44" s="5">
        <v>3.5920000000000001E-2</v>
      </c>
      <c r="M44" s="5">
        <v>3.4909999999999997E-2</v>
      </c>
      <c r="N44" s="5">
        <v>3.424E-2</v>
      </c>
      <c r="O44" s="5">
        <v>3.2640000000000002E-2</v>
      </c>
      <c r="P44" s="5">
        <v>3.1600000000000003E-2</v>
      </c>
      <c r="Q44" s="5">
        <v>3.1329999999999997E-2</v>
      </c>
      <c r="R44" s="5">
        <v>3.0870000000000002E-2</v>
      </c>
      <c r="S44" s="5">
        <v>3.1989999999999998E-2</v>
      </c>
      <c r="T44" s="5">
        <v>3.6990000000000002E-2</v>
      </c>
      <c r="U44" s="5">
        <v>3.9870000000000003E-2</v>
      </c>
      <c r="V44" s="5">
        <v>4.1730000000000003E-2</v>
      </c>
      <c r="W44" s="5">
        <v>4.2860000000000002E-2</v>
      </c>
      <c r="X44" s="5">
        <v>4.3770000000000003E-2</v>
      </c>
      <c r="Y44" s="5">
        <v>4.5539999999999997E-2</v>
      </c>
      <c r="Z44" s="5">
        <v>4.648E-2</v>
      </c>
      <c r="AA44" s="5">
        <v>4.7870000000000003E-2</v>
      </c>
      <c r="AB44" s="5">
        <v>4.9239999999999999E-2</v>
      </c>
      <c r="AC44" s="5">
        <v>5.0790000000000002E-2</v>
      </c>
      <c r="AD44" s="5">
        <v>5.3629999999999997E-2</v>
      </c>
      <c r="AE44" s="5">
        <v>5.5530000000000003E-2</v>
      </c>
      <c r="AF44" s="5">
        <v>5.3580000000000003E-2</v>
      </c>
      <c r="AG44" s="5">
        <v>5.176E-2</v>
      </c>
      <c r="AH44" s="5">
        <v>5.1749999999999997E-2</v>
      </c>
      <c r="AI44" s="5">
        <v>5.0779999999999999E-2</v>
      </c>
      <c r="AJ44" s="5">
        <v>5.1560000000000002E-2</v>
      </c>
      <c r="AK44" s="5">
        <v>4.7710000000000002E-2</v>
      </c>
      <c r="AM44" s="4" t="s">
        <v>111</v>
      </c>
      <c r="AN44" s="4" t="s">
        <v>112</v>
      </c>
      <c r="AO44" s="5">
        <f t="shared" si="1"/>
        <v>3.681916666666666E-2</v>
      </c>
      <c r="AP44" s="5">
        <f t="shared" si="2"/>
        <v>3.7972500000000006E-2</v>
      </c>
      <c r="AQ44" s="5">
        <f t="shared" si="3"/>
        <v>5.1290909090909102E-2</v>
      </c>
      <c r="AR44" s="6">
        <f>(AO44-AVERAGE(AO11:AO56))/_xlfn.STDEV.P(AO11:AO56)</f>
        <v>-0.86847415900598401</v>
      </c>
      <c r="AS44" s="6">
        <f t="shared" ref="AS44:AT44" si="36">(AP44-AVERAGE(AP11:AP56))/_xlfn.STDEV.P(AP11:AP56)</f>
        <v>-0.88909878406423748</v>
      </c>
      <c r="AT44" s="6">
        <f t="shared" si="36"/>
        <v>-0.83360615621063916</v>
      </c>
    </row>
    <row r="45" spans="1:46" ht="13.5" thickBot="1">
      <c r="A45" s="4" t="s">
        <v>113</v>
      </c>
      <c r="B45" s="4" t="s">
        <v>114</v>
      </c>
      <c r="C45" s="5">
        <v>5.074E-2</v>
      </c>
      <c r="D45" s="5">
        <v>5.1520000000000003E-2</v>
      </c>
      <c r="E45" s="5">
        <v>5.0520000000000002E-2</v>
      </c>
      <c r="F45" s="5">
        <v>4.793E-2</v>
      </c>
      <c r="G45" s="5">
        <v>4.8259999999999997E-2</v>
      </c>
      <c r="H45" s="5">
        <v>4.9829999999999999E-2</v>
      </c>
      <c r="I45" s="5">
        <v>4.9090000000000002E-2</v>
      </c>
      <c r="J45" s="5">
        <v>4.8849999999999998E-2</v>
      </c>
      <c r="K45" s="5">
        <v>4.9570000000000003E-2</v>
      </c>
      <c r="L45" s="5">
        <v>4.9829999999999999E-2</v>
      </c>
      <c r="M45" s="5">
        <v>4.922E-2</v>
      </c>
      <c r="N45" s="5">
        <v>4.6710000000000002E-2</v>
      </c>
      <c r="O45" s="5">
        <v>4.6199999999999998E-2</v>
      </c>
      <c r="P45" s="5">
        <v>4.505E-2</v>
      </c>
      <c r="Q45" s="5">
        <v>4.6519999999999999E-2</v>
      </c>
      <c r="R45" s="5">
        <v>4.8730000000000002E-2</v>
      </c>
      <c r="S45" s="5">
        <v>5.0889999999999998E-2</v>
      </c>
      <c r="T45" s="5">
        <v>5.9810000000000002E-2</v>
      </c>
      <c r="U45" s="5">
        <v>6.3149999999999998E-2</v>
      </c>
      <c r="V45" s="5">
        <v>6.6360000000000002E-2</v>
      </c>
      <c r="W45" s="5">
        <v>6.8519999999999998E-2</v>
      </c>
      <c r="X45" s="5">
        <v>6.8930000000000005E-2</v>
      </c>
      <c r="Y45" s="5">
        <v>6.8529999999999994E-2</v>
      </c>
      <c r="Z45" s="5">
        <v>6.8669999999999995E-2</v>
      </c>
      <c r="AA45" s="5">
        <v>7.0849999999999996E-2</v>
      </c>
      <c r="AB45" s="5">
        <v>7.3760000000000006E-2</v>
      </c>
      <c r="AC45" s="5">
        <v>7.5190000000000007E-2</v>
      </c>
      <c r="AD45" s="5">
        <v>7.8039999999999998E-2</v>
      </c>
      <c r="AE45" s="5">
        <v>7.85E-2</v>
      </c>
      <c r="AF45" s="5">
        <v>7.0180000000000006E-2</v>
      </c>
      <c r="AG45" s="5">
        <v>6.9620000000000001E-2</v>
      </c>
      <c r="AH45" s="5">
        <v>6.8010000000000001E-2</v>
      </c>
      <c r="AI45" s="5">
        <v>6.7229999999999998E-2</v>
      </c>
      <c r="AJ45" s="5">
        <v>6.7669999999999994E-2</v>
      </c>
      <c r="AK45" s="5">
        <v>6.3979999999999995E-2</v>
      </c>
      <c r="AM45" s="4" t="s">
        <v>113</v>
      </c>
      <c r="AN45" s="4" t="s">
        <v>114</v>
      </c>
      <c r="AO45" s="5">
        <f t="shared" si="1"/>
        <v>4.9339166666666677E-2</v>
      </c>
      <c r="AP45" s="5">
        <f t="shared" si="2"/>
        <v>5.8446666666666675E-2</v>
      </c>
      <c r="AQ45" s="5">
        <f t="shared" si="3"/>
        <v>7.1184545454545459E-2</v>
      </c>
      <c r="AR45" s="6">
        <f>(AO45-AVERAGE(AO11:AO56))/_xlfn.STDEV.P(AO11:AO56)</f>
        <v>-0.56802896934212066</v>
      </c>
      <c r="AS45" s="6">
        <f t="shared" ref="AS45:AT45" si="37">(AP45-AVERAGE(AP11:AP56))/_xlfn.STDEV.P(AP11:AP56)</f>
        <v>-0.47874795692725147</v>
      </c>
      <c r="AT45" s="6">
        <f t="shared" si="37"/>
        <v>-0.43084794911361041</v>
      </c>
    </row>
    <row r="46" spans="1:46" ht="13.5" thickBot="1">
      <c r="A46" s="4" t="s">
        <v>115</v>
      </c>
      <c r="B46" s="4" t="s">
        <v>116</v>
      </c>
      <c r="C46" s="5">
        <v>4.5089999999999998E-2</v>
      </c>
      <c r="D46" s="5">
        <v>4.5510000000000002E-2</v>
      </c>
      <c r="E46" s="5">
        <v>4.6429999999999999E-2</v>
      </c>
      <c r="F46" s="5">
        <v>4.2279999999999998E-2</v>
      </c>
      <c r="G46" s="5">
        <v>4.2299999999999997E-2</v>
      </c>
      <c r="H46" s="5">
        <v>4.2459999999999998E-2</v>
      </c>
      <c r="I46" s="5">
        <v>4.3790000000000003E-2</v>
      </c>
      <c r="J46" s="5">
        <v>4.3249999999999997E-2</v>
      </c>
      <c r="K46" s="5">
        <v>4.2470000000000001E-2</v>
      </c>
      <c r="L46" s="5">
        <v>4.1209999999999997E-2</v>
      </c>
      <c r="M46" s="5">
        <v>4.1360000000000001E-2</v>
      </c>
      <c r="N46" s="5">
        <v>4.2419999999999999E-2</v>
      </c>
      <c r="O46" s="5">
        <v>4.199E-2</v>
      </c>
      <c r="P46" s="5">
        <v>4.3319999999999997E-2</v>
      </c>
      <c r="Q46" s="5">
        <v>4.4819999999999999E-2</v>
      </c>
      <c r="R46" s="5">
        <v>4.598E-2</v>
      </c>
      <c r="S46" s="5">
        <v>4.8149999999999998E-2</v>
      </c>
      <c r="T46" s="5">
        <v>5.3560000000000003E-2</v>
      </c>
      <c r="U46" s="5">
        <v>5.4829999999999997E-2</v>
      </c>
      <c r="V46" s="5">
        <v>5.67E-2</v>
      </c>
      <c r="W46" s="5">
        <v>5.8069999999999997E-2</v>
      </c>
      <c r="X46" s="5">
        <v>6.0220000000000003E-2</v>
      </c>
      <c r="Y46" s="5">
        <v>6.0569999999999999E-2</v>
      </c>
      <c r="Z46" s="5">
        <v>6.0729999999999999E-2</v>
      </c>
      <c r="AA46" s="5">
        <v>6.2759999999999996E-2</v>
      </c>
      <c r="AB46" s="5">
        <v>6.2670000000000003E-2</v>
      </c>
      <c r="AC46" s="5">
        <v>6.2869999999999995E-2</v>
      </c>
      <c r="AD46" s="5">
        <v>6.4549999999999996E-2</v>
      </c>
      <c r="AE46" s="5">
        <v>6.5860000000000002E-2</v>
      </c>
      <c r="AF46" s="5">
        <v>6.3689999999999997E-2</v>
      </c>
      <c r="AG46" s="5">
        <v>6.2950000000000006E-2</v>
      </c>
      <c r="AH46" s="5">
        <v>6.3589999999999994E-2</v>
      </c>
      <c r="AI46" s="5">
        <v>6.3689999999999997E-2</v>
      </c>
      <c r="AJ46" s="5">
        <v>6.1490000000000003E-2</v>
      </c>
      <c r="AK46" s="5">
        <v>5.7619999999999998E-2</v>
      </c>
      <c r="AM46" s="4" t="s">
        <v>115</v>
      </c>
      <c r="AN46" s="4" t="s">
        <v>116</v>
      </c>
      <c r="AO46" s="5">
        <f t="shared" si="1"/>
        <v>4.3214166666666665E-2</v>
      </c>
      <c r="AP46" s="5">
        <f t="shared" si="2"/>
        <v>5.2411666666666662E-2</v>
      </c>
      <c r="AQ46" s="5">
        <f t="shared" si="3"/>
        <v>6.288545454545455E-2</v>
      </c>
      <c r="AR46" s="6">
        <f>(AO46-AVERAGE(AO11:AO56))/_xlfn.STDEV.P(AO11:AO56)</f>
        <v>-0.71501193952512099</v>
      </c>
      <c r="AS46" s="6">
        <f t="shared" ref="AS46:AT46" si="38">(AP46-AVERAGE(AP11:AP56))/_xlfn.STDEV.P(AP11:AP56)</f>
        <v>-0.59970366086823634</v>
      </c>
      <c r="AT46" s="6">
        <f t="shared" si="38"/>
        <v>-0.59886785829374001</v>
      </c>
    </row>
    <row r="47" spans="1:46" ht="13.5" thickBot="1">
      <c r="A47" s="4" t="s">
        <v>117</v>
      </c>
      <c r="B47" s="4" t="s">
        <v>118</v>
      </c>
      <c r="C47" s="5">
        <v>2.3640000000000001E-2</v>
      </c>
      <c r="D47" s="5">
        <v>2.41E-2</v>
      </c>
      <c r="E47" s="5">
        <v>2.5170000000000001E-2</v>
      </c>
      <c r="F47" s="5">
        <v>2.6110000000000001E-2</v>
      </c>
      <c r="G47" s="5">
        <v>2.7529999999999999E-2</v>
      </c>
      <c r="H47" s="5">
        <v>2.8219999999999999E-2</v>
      </c>
      <c r="I47" s="5">
        <v>2.836E-2</v>
      </c>
      <c r="J47" s="5">
        <v>2.861E-2</v>
      </c>
      <c r="K47" s="5">
        <v>2.8979999999999999E-2</v>
      </c>
      <c r="L47" s="5">
        <v>2.8649999999999998E-2</v>
      </c>
      <c r="M47" s="5">
        <v>2.8490000000000001E-2</v>
      </c>
      <c r="N47" s="5">
        <v>2.913E-2</v>
      </c>
      <c r="O47" s="5">
        <v>2.9919999999999999E-2</v>
      </c>
      <c r="P47" s="5">
        <v>2.997E-2</v>
      </c>
      <c r="Q47" s="5">
        <v>2.9819999999999999E-2</v>
      </c>
      <c r="R47" s="5">
        <v>2.8930000000000001E-2</v>
      </c>
      <c r="S47" s="5">
        <v>2.9319999999999999E-2</v>
      </c>
      <c r="T47" s="5">
        <v>3.3349999999999998E-2</v>
      </c>
      <c r="U47" s="5">
        <v>3.4459999999999998E-2</v>
      </c>
      <c r="V47" s="5">
        <v>3.6940000000000001E-2</v>
      </c>
      <c r="W47" s="5">
        <v>3.9120000000000002E-2</v>
      </c>
      <c r="X47" s="5">
        <v>4.0349999999999997E-2</v>
      </c>
      <c r="Y47" s="5">
        <v>4.0809999999999999E-2</v>
      </c>
      <c r="Z47" s="5">
        <v>4.1340000000000002E-2</v>
      </c>
      <c r="AA47" s="5">
        <v>4.2610000000000002E-2</v>
      </c>
      <c r="AB47" s="5">
        <v>4.3450000000000003E-2</v>
      </c>
      <c r="AC47" s="5">
        <v>4.5220000000000003E-2</v>
      </c>
      <c r="AD47" s="5">
        <v>4.7809999999999998E-2</v>
      </c>
      <c r="AE47" s="5">
        <v>4.9520000000000002E-2</v>
      </c>
      <c r="AF47" s="5">
        <v>4.6670000000000003E-2</v>
      </c>
      <c r="AG47" s="5">
        <v>4.8189999999999997E-2</v>
      </c>
      <c r="AH47" s="5">
        <v>4.8439999999999997E-2</v>
      </c>
      <c r="AI47" s="5">
        <v>4.7890000000000002E-2</v>
      </c>
      <c r="AJ47" s="5">
        <v>4.7449999999999999E-2</v>
      </c>
      <c r="AK47" s="5">
        <v>4.48E-2</v>
      </c>
      <c r="AM47" s="4" t="s">
        <v>117</v>
      </c>
      <c r="AN47" s="4" t="s">
        <v>118</v>
      </c>
      <c r="AO47" s="5">
        <f t="shared" si="1"/>
        <v>2.7249166666666668E-2</v>
      </c>
      <c r="AP47" s="5">
        <f t="shared" si="2"/>
        <v>3.4527499999999996E-2</v>
      </c>
      <c r="AQ47" s="5">
        <f t="shared" si="3"/>
        <v>4.6550000000000001E-2</v>
      </c>
      <c r="AR47" s="6">
        <f>(AO47-AVERAGE(AO11:AO56))/_xlfn.STDEV.P(AO11:AO56)</f>
        <v>-1.0981275507857895</v>
      </c>
      <c r="AS47" s="6">
        <f t="shared" ref="AS47:AT47" si="39">(AP47-AVERAGE(AP11:AP56))/_xlfn.STDEV.P(AP11:AP56)</f>
        <v>-0.95814474927992821</v>
      </c>
      <c r="AT47" s="6">
        <f t="shared" si="39"/>
        <v>-0.92958861062781273</v>
      </c>
    </row>
    <row r="48" spans="1:46" ht="13.5" thickBot="1">
      <c r="A48" s="4" t="s">
        <v>119</v>
      </c>
      <c r="B48" s="4" t="s">
        <v>120</v>
      </c>
      <c r="C48" s="5">
        <v>5.1580000000000001E-2</v>
      </c>
      <c r="D48" s="5">
        <v>5.2209999999999999E-2</v>
      </c>
      <c r="E48" s="5">
        <v>5.4239999999999997E-2</v>
      </c>
      <c r="F48" s="5">
        <v>5.5930000000000001E-2</v>
      </c>
      <c r="G48" s="5">
        <v>6.003E-2</v>
      </c>
      <c r="H48" s="5">
        <v>5.944E-2</v>
      </c>
      <c r="I48" s="5">
        <v>5.9450000000000003E-2</v>
      </c>
      <c r="J48" s="5">
        <v>5.7360000000000001E-2</v>
      </c>
      <c r="K48" s="5">
        <v>5.6660000000000002E-2</v>
      </c>
      <c r="L48" s="5">
        <v>5.6189999999999997E-2</v>
      </c>
      <c r="M48" s="5">
        <v>5.5039999999999999E-2</v>
      </c>
      <c r="N48" s="5">
        <v>5.4969999999999998E-2</v>
      </c>
      <c r="O48" s="5">
        <v>5.4789999999999998E-2</v>
      </c>
      <c r="P48" s="5">
        <v>5.5399999999999998E-2</v>
      </c>
      <c r="Q48" s="5">
        <v>5.6509999999999998E-2</v>
      </c>
      <c r="R48" s="5">
        <v>5.3650000000000003E-2</v>
      </c>
      <c r="S48" s="5">
        <v>5.1650000000000001E-2</v>
      </c>
      <c r="T48" s="5">
        <v>5.917E-2</v>
      </c>
      <c r="U48" s="5">
        <v>6.0970000000000003E-2</v>
      </c>
      <c r="V48" s="5">
        <v>6.4780000000000004E-2</v>
      </c>
      <c r="W48" s="5">
        <v>6.5909999999999996E-2</v>
      </c>
      <c r="X48" s="5">
        <v>6.6409999999999997E-2</v>
      </c>
      <c r="Y48" s="5">
        <v>6.9440000000000002E-2</v>
      </c>
      <c r="Z48" s="5">
        <v>6.9320000000000007E-2</v>
      </c>
      <c r="AA48" s="5">
        <v>6.8640000000000007E-2</v>
      </c>
      <c r="AB48" s="5">
        <v>6.9129999999999997E-2</v>
      </c>
      <c r="AC48" s="5">
        <v>6.7909999999999998E-2</v>
      </c>
      <c r="AD48" s="5">
        <v>6.8900000000000003E-2</v>
      </c>
      <c r="AE48" s="5">
        <v>7.2819999999999996E-2</v>
      </c>
      <c r="AF48" s="5">
        <v>7.4440000000000006E-2</v>
      </c>
      <c r="AG48" s="5">
        <v>7.6200000000000004E-2</v>
      </c>
      <c r="AH48" s="5">
        <v>7.4630000000000002E-2</v>
      </c>
      <c r="AI48" s="5">
        <v>7.5700000000000003E-2</v>
      </c>
      <c r="AJ48" s="5">
        <v>7.5179999999999997E-2</v>
      </c>
      <c r="AK48" s="5">
        <v>6.8479999999999999E-2</v>
      </c>
      <c r="AM48" s="4" t="s">
        <v>119</v>
      </c>
      <c r="AN48" s="4" t="s">
        <v>120</v>
      </c>
      <c r="AO48" s="5">
        <f t="shared" si="1"/>
        <v>5.6091666666666658E-2</v>
      </c>
      <c r="AP48" s="5">
        <f t="shared" si="2"/>
        <v>6.0666666666666667E-2</v>
      </c>
      <c r="AQ48" s="5">
        <f t="shared" si="3"/>
        <v>7.2002727272727274E-2</v>
      </c>
      <c r="AR48" s="6">
        <f>(AO48-AVERAGE(AO11:AO56))/_xlfn.STDEV.P(AO11:AO56)</f>
        <v>-0.40598774384649539</v>
      </c>
      <c r="AS48" s="6">
        <f t="shared" ref="AS48:AT48" si="40">(AP48-AVERAGE(AP11:AP56))/_xlfn.STDEV.P(AP11:AP56)</f>
        <v>-0.43425389516271379</v>
      </c>
      <c r="AT48" s="6">
        <f t="shared" si="40"/>
        <v>-0.41428338363413664</v>
      </c>
    </row>
    <row r="49" spans="1:46" ht="13.5" thickBot="1">
      <c r="A49" s="4" t="s">
        <v>121</v>
      </c>
      <c r="B49" s="4" t="s">
        <v>122</v>
      </c>
      <c r="C49" s="5">
        <v>4.0550000000000003E-2</v>
      </c>
      <c r="D49" s="5">
        <v>4.233E-2</v>
      </c>
      <c r="E49" s="5">
        <v>4.2119999999999998E-2</v>
      </c>
      <c r="F49" s="5">
        <v>3.8309999999999997E-2</v>
      </c>
      <c r="G49" s="5">
        <v>3.7109999999999997E-2</v>
      </c>
      <c r="H49" s="5">
        <v>3.6830000000000002E-2</v>
      </c>
      <c r="I49" s="5">
        <v>3.7260000000000001E-2</v>
      </c>
      <c r="J49" s="5">
        <v>3.8690000000000002E-2</v>
      </c>
      <c r="K49" s="5">
        <v>3.9079999999999997E-2</v>
      </c>
      <c r="L49" s="5">
        <v>3.9899999999999998E-2</v>
      </c>
      <c r="M49" s="5">
        <v>3.7150000000000002E-2</v>
      </c>
      <c r="N49" s="5">
        <v>3.4040000000000001E-2</v>
      </c>
      <c r="O49" s="5">
        <v>3.2230000000000002E-2</v>
      </c>
      <c r="P49" s="5">
        <v>3.1820000000000001E-2</v>
      </c>
      <c r="Q49" s="5">
        <v>3.3890000000000003E-2</v>
      </c>
      <c r="R49" s="5">
        <v>3.5650000000000001E-2</v>
      </c>
      <c r="S49" s="5">
        <v>3.678E-2</v>
      </c>
      <c r="T49" s="5">
        <v>4.1640000000000003E-2</v>
      </c>
      <c r="U49" s="5">
        <v>4.3110000000000002E-2</v>
      </c>
      <c r="V49" s="5">
        <v>4.5929999999999999E-2</v>
      </c>
      <c r="W49" s="5">
        <v>4.6309999999999997E-2</v>
      </c>
      <c r="X49" s="5">
        <v>4.8219999999999999E-2</v>
      </c>
      <c r="Y49" s="5">
        <v>4.9050000000000003E-2</v>
      </c>
      <c r="Z49" s="5">
        <v>5.0500000000000003E-2</v>
      </c>
      <c r="AA49" s="5">
        <v>5.2380000000000003E-2</v>
      </c>
      <c r="AB49" s="5">
        <v>5.2580000000000002E-2</v>
      </c>
      <c r="AC49" s="5">
        <v>5.4390000000000001E-2</v>
      </c>
      <c r="AD49" s="5">
        <v>5.5579999999999997E-2</v>
      </c>
      <c r="AE49" s="5">
        <v>5.7160000000000002E-2</v>
      </c>
      <c r="AF49" s="5">
        <v>5.3990000000000003E-2</v>
      </c>
      <c r="AG49" s="5">
        <v>5.4370000000000002E-2</v>
      </c>
      <c r="AH49" s="5">
        <v>5.1220000000000002E-2</v>
      </c>
      <c r="AI49" s="5">
        <v>5.3589999999999999E-2</v>
      </c>
      <c r="AJ49" s="5">
        <v>5.3609999999999998E-2</v>
      </c>
      <c r="AK49" s="5">
        <v>5.049E-2</v>
      </c>
      <c r="AM49" s="4" t="s">
        <v>121</v>
      </c>
      <c r="AN49" s="4" t="s">
        <v>122</v>
      </c>
      <c r="AO49" s="5">
        <f t="shared" si="1"/>
        <v>3.8614166666666672E-2</v>
      </c>
      <c r="AP49" s="5">
        <f t="shared" si="2"/>
        <v>4.1260833333333337E-2</v>
      </c>
      <c r="AQ49" s="5">
        <f t="shared" si="3"/>
        <v>5.3578181818181816E-2</v>
      </c>
      <c r="AR49" s="6">
        <f>(AO49-AVERAGE(AO11:AO56))/_xlfn.STDEV.P(AO11:AO56)</f>
        <v>-0.82539914978500661</v>
      </c>
      <c r="AS49" s="6">
        <f t="shared" ref="AS49:AT49" si="41">(AP49-AVERAGE(AP11:AP56))/_xlfn.STDEV.P(AP11:AP56)</f>
        <v>-0.8231927901742726</v>
      </c>
      <c r="AT49" s="6">
        <f t="shared" si="41"/>
        <v>-0.78729899315913254</v>
      </c>
    </row>
    <row r="50" spans="1:46" ht="13.5" thickBot="1">
      <c r="A50" s="4" t="s">
        <v>123</v>
      </c>
      <c r="B50" s="4" t="s">
        <v>124</v>
      </c>
      <c r="C50" s="5">
        <v>2.6380000000000001E-2</v>
      </c>
      <c r="D50" s="5">
        <v>2.6669999999999999E-2</v>
      </c>
      <c r="E50" s="5">
        <v>2.7E-2</v>
      </c>
      <c r="F50" s="5">
        <v>2.681E-2</v>
      </c>
      <c r="G50" s="5">
        <v>2.7210000000000002E-2</v>
      </c>
      <c r="H50" s="5">
        <v>2.741E-2</v>
      </c>
      <c r="I50" s="5">
        <v>2.8670000000000001E-2</v>
      </c>
      <c r="J50" s="5">
        <v>2.9159999999999998E-2</v>
      </c>
      <c r="K50" s="5">
        <v>2.8549999999999999E-2</v>
      </c>
      <c r="L50" s="5">
        <v>2.7640000000000001E-2</v>
      </c>
      <c r="M50" s="5">
        <v>2.7740000000000001E-2</v>
      </c>
      <c r="N50" s="5">
        <v>2.7640000000000001E-2</v>
      </c>
      <c r="O50" s="5">
        <v>2.785E-2</v>
      </c>
      <c r="P50" s="5">
        <v>2.733E-2</v>
      </c>
      <c r="Q50" s="5">
        <v>2.811E-2</v>
      </c>
      <c r="R50" s="5">
        <v>2.7959999999999999E-2</v>
      </c>
      <c r="S50" s="5">
        <v>2.9749999999999999E-2</v>
      </c>
      <c r="T50" s="5">
        <v>3.6360000000000003E-2</v>
      </c>
      <c r="U50" s="5">
        <v>3.7569999999999999E-2</v>
      </c>
      <c r="V50" s="5">
        <v>4.0230000000000002E-2</v>
      </c>
      <c r="W50" s="5">
        <v>4.4260000000000001E-2</v>
      </c>
      <c r="X50" s="5">
        <v>4.6519999999999999E-2</v>
      </c>
      <c r="Y50" s="5">
        <v>4.8000000000000001E-2</v>
      </c>
      <c r="Z50" s="5">
        <v>4.9169999999999998E-2</v>
      </c>
      <c r="AA50" s="5">
        <v>5.3010000000000002E-2</v>
      </c>
      <c r="AB50" s="5">
        <v>5.5070000000000001E-2</v>
      </c>
      <c r="AC50" s="5">
        <v>5.6520000000000001E-2</v>
      </c>
      <c r="AD50" s="5">
        <v>5.9580000000000001E-2</v>
      </c>
      <c r="AE50" s="5">
        <v>6.1440000000000002E-2</v>
      </c>
      <c r="AF50" s="5">
        <v>5.851E-2</v>
      </c>
      <c r="AG50" s="5">
        <v>6.0170000000000001E-2</v>
      </c>
      <c r="AH50" s="5">
        <v>5.96E-2</v>
      </c>
      <c r="AI50" s="5">
        <v>5.8000000000000003E-2</v>
      </c>
      <c r="AJ50" s="5">
        <v>5.7910000000000003E-2</v>
      </c>
      <c r="AK50" s="5">
        <v>5.4579999999999997E-2</v>
      </c>
      <c r="AM50" s="4" t="s">
        <v>123</v>
      </c>
      <c r="AN50" s="4" t="s">
        <v>124</v>
      </c>
      <c r="AO50" s="5">
        <f t="shared" si="1"/>
        <v>2.7573333333333328E-2</v>
      </c>
      <c r="AP50" s="5">
        <f t="shared" si="2"/>
        <v>3.6925833333333331E-2</v>
      </c>
      <c r="AQ50" s="5">
        <f t="shared" si="3"/>
        <v>5.7671818181818185E-2</v>
      </c>
      <c r="AR50" s="6">
        <f>(AO50-AVERAGE(AO11:AO56))/_xlfn.STDEV.P(AO11:AO56)</f>
        <v>-1.0903484520917508</v>
      </c>
      <c r="AS50" s="6">
        <f t="shared" ref="AS50:AT50" si="42">(AP50-AVERAGE(AP11:AP56))/_xlfn.STDEV.P(AP11:AP56)</f>
        <v>-0.91007646483610682</v>
      </c>
      <c r="AT50" s="6">
        <f t="shared" si="42"/>
        <v>-0.70442095054349829</v>
      </c>
    </row>
    <row r="51" spans="1:46" ht="13.5" thickBot="1">
      <c r="A51" s="4" t="s">
        <v>125</v>
      </c>
      <c r="B51" s="4" t="s">
        <v>126</v>
      </c>
      <c r="C51" s="5">
        <v>3.3959999999999997E-2</v>
      </c>
      <c r="D51" s="5">
        <v>3.4619999999999998E-2</v>
      </c>
      <c r="E51" s="5">
        <v>3.4479999999999997E-2</v>
      </c>
      <c r="F51" s="5">
        <v>3.6139999999999999E-2</v>
      </c>
      <c r="G51" s="5">
        <v>3.7220000000000003E-2</v>
      </c>
      <c r="H51" s="5">
        <v>3.8949999999999999E-2</v>
      </c>
      <c r="I51" s="5">
        <v>3.9940000000000003E-2</v>
      </c>
      <c r="J51" s="5">
        <v>4.0849999999999997E-2</v>
      </c>
      <c r="K51" s="5">
        <v>4.0750000000000001E-2</v>
      </c>
      <c r="L51" s="5">
        <v>4.1579999999999999E-2</v>
      </c>
      <c r="M51" s="5">
        <v>4.0480000000000002E-2</v>
      </c>
      <c r="N51" s="5">
        <v>3.9690000000000003E-2</v>
      </c>
      <c r="O51" s="5">
        <v>3.9960000000000002E-2</v>
      </c>
      <c r="P51" s="5">
        <v>4.0059999999999998E-2</v>
      </c>
      <c r="Q51" s="5">
        <v>4.1050000000000003E-2</v>
      </c>
      <c r="R51" s="5">
        <v>3.9750000000000001E-2</v>
      </c>
      <c r="S51" s="5">
        <v>3.9780000000000003E-2</v>
      </c>
      <c r="T51" s="5">
        <v>4.4350000000000001E-2</v>
      </c>
      <c r="U51" s="5">
        <v>4.5679999999999998E-2</v>
      </c>
      <c r="V51" s="5">
        <v>4.607E-2</v>
      </c>
      <c r="W51" s="5">
        <v>4.7129999999999998E-2</v>
      </c>
      <c r="X51" s="5">
        <v>4.7980000000000002E-2</v>
      </c>
      <c r="Y51" s="5">
        <v>4.8910000000000002E-2</v>
      </c>
      <c r="Z51" s="5">
        <v>5.0049999999999997E-2</v>
      </c>
      <c r="AA51" s="5">
        <v>5.1139999999999998E-2</v>
      </c>
      <c r="AB51" s="5">
        <v>5.2069999999999998E-2</v>
      </c>
      <c r="AC51" s="5">
        <v>5.3469999999999997E-2</v>
      </c>
      <c r="AD51" s="5">
        <v>5.527E-2</v>
      </c>
      <c r="AE51" s="5">
        <v>5.6390000000000003E-2</v>
      </c>
      <c r="AF51" s="5">
        <v>5.2970000000000003E-2</v>
      </c>
      <c r="AG51" s="5">
        <v>5.3420000000000002E-2</v>
      </c>
      <c r="AH51" s="5">
        <v>5.543E-2</v>
      </c>
      <c r="AI51" s="5">
        <v>5.586E-2</v>
      </c>
      <c r="AJ51" s="5">
        <v>5.6250000000000001E-2</v>
      </c>
      <c r="AK51" s="5">
        <v>5.3159999999999999E-2</v>
      </c>
      <c r="AM51" s="4" t="s">
        <v>125</v>
      </c>
      <c r="AN51" s="4" t="s">
        <v>126</v>
      </c>
      <c r="AO51" s="5">
        <f t="shared" si="1"/>
        <v>3.8221666666666675E-2</v>
      </c>
      <c r="AP51" s="5">
        <f t="shared" si="2"/>
        <v>4.4230833333333337E-2</v>
      </c>
      <c r="AQ51" s="5">
        <f t="shared" si="3"/>
        <v>5.4130000000000005E-2</v>
      </c>
      <c r="AR51" s="6">
        <f>(AO51-AVERAGE(AO11:AO56))/_xlfn.STDEV.P(AO11:AO56)</f>
        <v>-0.83481805848652935</v>
      </c>
      <c r="AS51" s="6">
        <f t="shared" ref="AS51:AT51" si="43">(AP51-AVERAGE(AP11:AP56))/_xlfn.STDEV.P(AP11:AP56)</f>
        <v>-0.76366695078658009</v>
      </c>
      <c r="AT51" s="6">
        <f t="shared" si="43"/>
        <v>-0.77612711399686507</v>
      </c>
    </row>
    <row r="52" spans="1:46" ht="13.5" thickBot="1">
      <c r="A52" s="4" t="s">
        <v>127</v>
      </c>
      <c r="B52" s="4" t="s">
        <v>128</v>
      </c>
      <c r="C52" s="5">
        <v>4.3200000000000002E-2</v>
      </c>
      <c r="D52" s="5">
        <v>4.299E-2</v>
      </c>
      <c r="E52" s="5">
        <v>4.2619999999999998E-2</v>
      </c>
      <c r="F52" s="5">
        <v>4.2099999999999999E-2</v>
      </c>
      <c r="G52" s="5">
        <v>4.2009999999999999E-2</v>
      </c>
      <c r="H52" s="5">
        <v>4.1500000000000002E-2</v>
      </c>
      <c r="I52" s="5">
        <v>4.1270000000000001E-2</v>
      </c>
      <c r="J52" s="5">
        <v>4.1910000000000003E-2</v>
      </c>
      <c r="K52" s="5">
        <v>4.1300000000000003E-2</v>
      </c>
      <c r="L52" s="5">
        <v>3.916E-2</v>
      </c>
      <c r="M52" s="5">
        <v>3.8289999999999998E-2</v>
      </c>
      <c r="N52" s="5">
        <v>3.8269999999999998E-2</v>
      </c>
      <c r="O52" s="5">
        <v>3.7719999999999997E-2</v>
      </c>
      <c r="P52" s="5">
        <v>3.7249999999999998E-2</v>
      </c>
      <c r="Q52" s="5">
        <v>3.6700000000000003E-2</v>
      </c>
      <c r="R52" s="5">
        <v>3.5569999999999997E-2</v>
      </c>
      <c r="S52" s="5">
        <v>3.5610000000000003E-2</v>
      </c>
      <c r="T52" s="5">
        <v>3.9030000000000002E-2</v>
      </c>
      <c r="U52" s="5">
        <v>4.0050000000000002E-2</v>
      </c>
      <c r="V52" s="5">
        <v>4.0550000000000003E-2</v>
      </c>
      <c r="W52" s="5">
        <v>4.1029999999999997E-2</v>
      </c>
      <c r="X52" s="5">
        <v>4.088E-2</v>
      </c>
      <c r="Y52" s="5">
        <v>4.045E-2</v>
      </c>
      <c r="Z52" s="5">
        <v>4.0939999999999997E-2</v>
      </c>
      <c r="AA52" s="5">
        <v>4.258E-2</v>
      </c>
      <c r="AB52" s="5">
        <v>4.3369999999999999E-2</v>
      </c>
      <c r="AC52" s="5">
        <v>4.3979999999999998E-2</v>
      </c>
      <c r="AD52" s="5">
        <v>4.4290000000000003E-2</v>
      </c>
      <c r="AE52" s="5">
        <v>4.5400000000000003E-2</v>
      </c>
      <c r="AF52" s="5">
        <v>4.2779999999999999E-2</v>
      </c>
      <c r="AG52" s="5">
        <v>4.1959999999999997E-2</v>
      </c>
      <c r="AH52" s="5">
        <v>4.1770000000000002E-2</v>
      </c>
      <c r="AI52" s="5">
        <v>4.1520000000000001E-2</v>
      </c>
      <c r="AJ52" s="5">
        <v>4.2819999999999997E-2</v>
      </c>
      <c r="AK52" s="5">
        <v>3.9669999999999997E-2</v>
      </c>
      <c r="AM52" s="4" t="s">
        <v>127</v>
      </c>
      <c r="AN52" s="4" t="s">
        <v>128</v>
      </c>
      <c r="AO52" s="5">
        <f t="shared" si="1"/>
        <v>4.1218333333333329E-2</v>
      </c>
      <c r="AP52" s="5">
        <f t="shared" si="2"/>
        <v>3.8814999999999995E-2</v>
      </c>
      <c r="AQ52" s="5">
        <f t="shared" si="3"/>
        <v>4.2739999999999993E-2</v>
      </c>
      <c r="AR52" s="6">
        <f>(AO52-AVERAGE(AO11:AO56))/_xlfn.STDEV.P(AO11:AO56)</f>
        <v>-0.7629063903534592</v>
      </c>
      <c r="AS52" s="6">
        <f t="shared" ref="AS52:AT52" si="44">(AP52-AVERAGE(AP11:AP56))/_xlfn.STDEV.P(AP11:AP56)</f>
        <v>-0.87221308720089397</v>
      </c>
      <c r="AT52" s="6">
        <f t="shared" si="44"/>
        <v>-1.0067242705438961</v>
      </c>
    </row>
    <row r="53" spans="1:46" ht="13.5" thickBot="1">
      <c r="A53" s="4" t="s">
        <v>129</v>
      </c>
      <c r="B53" s="4" t="s">
        <v>130</v>
      </c>
      <c r="C53" s="5">
        <v>3.1649999999999998E-2</v>
      </c>
      <c r="D53" s="5">
        <v>3.1890000000000002E-2</v>
      </c>
      <c r="E53" s="5">
        <v>3.3939999999999998E-2</v>
      </c>
      <c r="F53" s="5">
        <v>3.1910000000000001E-2</v>
      </c>
      <c r="G53" s="5">
        <v>3.2230000000000002E-2</v>
      </c>
      <c r="H53" s="5">
        <v>3.329E-2</v>
      </c>
      <c r="I53" s="5">
        <v>3.3059999999999999E-2</v>
      </c>
      <c r="J53" s="5">
        <v>3.3210000000000003E-2</v>
      </c>
      <c r="K53" s="5">
        <v>3.2820000000000002E-2</v>
      </c>
      <c r="L53" s="5">
        <v>3.2620000000000003E-2</v>
      </c>
      <c r="M53" s="5">
        <v>3.1029999999999999E-2</v>
      </c>
      <c r="N53" s="5">
        <v>3.1220000000000001E-2</v>
      </c>
      <c r="O53" s="5">
        <v>3.1809999999999998E-2</v>
      </c>
      <c r="P53" s="5">
        <v>3.1579999999999997E-2</v>
      </c>
      <c r="Q53" s="5">
        <v>2.998E-2</v>
      </c>
      <c r="R53" s="5">
        <v>2.9909999999999999E-2</v>
      </c>
      <c r="S53" s="5">
        <v>3.6490000000000002E-2</v>
      </c>
      <c r="T53" s="5">
        <v>4.0509999999999997E-2</v>
      </c>
      <c r="U53" s="5">
        <v>4.2250000000000003E-2</v>
      </c>
      <c r="V53" s="5">
        <v>4.4150000000000002E-2</v>
      </c>
      <c r="W53" s="5">
        <v>4.5870000000000001E-2</v>
      </c>
      <c r="X53" s="5">
        <v>4.6330000000000003E-2</v>
      </c>
      <c r="Y53" s="5">
        <v>4.7129999999999998E-2</v>
      </c>
      <c r="Z53" s="5">
        <v>4.7649999999999998E-2</v>
      </c>
      <c r="AA53" s="5">
        <v>4.7559999999999998E-2</v>
      </c>
      <c r="AB53" s="5">
        <v>4.8719999999999999E-2</v>
      </c>
      <c r="AC53" s="5">
        <v>4.9480000000000003E-2</v>
      </c>
      <c r="AD53" s="5">
        <v>5.1839999999999997E-2</v>
      </c>
      <c r="AE53" s="5">
        <v>4.8370000000000003E-2</v>
      </c>
      <c r="AF53" s="5">
        <v>4.6149999999999997E-2</v>
      </c>
      <c r="AG53" s="5">
        <v>4.7780000000000003E-2</v>
      </c>
      <c r="AH53" s="5">
        <v>4.7469999999999998E-2</v>
      </c>
      <c r="AI53" s="5">
        <v>4.7030000000000002E-2</v>
      </c>
      <c r="AJ53" s="5">
        <v>4.8430000000000001E-2</v>
      </c>
      <c r="AK53" s="5">
        <v>4.5580000000000002E-2</v>
      </c>
      <c r="AM53" s="4" t="s">
        <v>129</v>
      </c>
      <c r="AN53" s="4" t="s">
        <v>130</v>
      </c>
      <c r="AO53" s="5">
        <f t="shared" si="1"/>
        <v>3.2405833333333335E-2</v>
      </c>
      <c r="AP53" s="5">
        <f t="shared" si="2"/>
        <v>3.9471666666666662E-2</v>
      </c>
      <c r="AQ53" s="5">
        <f t="shared" si="3"/>
        <v>4.803727272727272E-2</v>
      </c>
      <c r="AR53" s="6">
        <f>(AO53-AVERAGE(AO11:AO56))/_xlfn.STDEV.P(AO11:AO56)</f>
        <v>-0.9743818882698162</v>
      </c>
      <c r="AS53" s="6">
        <f t="shared" ref="AS53:AT53" si="45">(AP53-AVERAGE(AP11:AP56))/_xlfn.STDEV.P(AP11:AP56)</f>
        <v>-0.85905193079306519</v>
      </c>
      <c r="AT53" s="6">
        <f t="shared" si="45"/>
        <v>-0.89947791160068047</v>
      </c>
    </row>
    <row r="54" spans="1:46" ht="13.5" thickBot="1">
      <c r="A54" s="4" t="s">
        <v>131</v>
      </c>
      <c r="B54" s="4" t="s">
        <v>132</v>
      </c>
      <c r="C54" s="5">
        <v>3.5490000000000001E-2</v>
      </c>
      <c r="D54" s="5">
        <v>3.8039999999999997E-2</v>
      </c>
      <c r="E54" s="5">
        <v>3.9440000000000003E-2</v>
      </c>
      <c r="F54" s="5">
        <v>3.8510000000000003E-2</v>
      </c>
      <c r="G54" s="5">
        <v>3.9870000000000003E-2</v>
      </c>
      <c r="H54" s="5">
        <v>4.2790000000000002E-2</v>
      </c>
      <c r="I54" s="5">
        <v>4.4839999999999998E-2</v>
      </c>
      <c r="J54" s="5">
        <v>4.5589999999999999E-2</v>
      </c>
      <c r="K54" s="5">
        <v>4.5710000000000001E-2</v>
      </c>
      <c r="L54" s="5">
        <v>4.7280000000000003E-2</v>
      </c>
      <c r="M54" s="5">
        <v>4.5609999999999998E-2</v>
      </c>
      <c r="N54" s="5">
        <v>4.3790000000000003E-2</v>
      </c>
      <c r="O54" s="5">
        <v>4.4350000000000001E-2</v>
      </c>
      <c r="P54" s="5">
        <v>4.317E-2</v>
      </c>
      <c r="Q54" s="5">
        <v>4.3360000000000003E-2</v>
      </c>
      <c r="R54" s="5">
        <v>4.2389999999999997E-2</v>
      </c>
      <c r="S54" s="5">
        <v>4.2889999999999998E-2</v>
      </c>
      <c r="T54" s="5">
        <v>4.4569999999999999E-2</v>
      </c>
      <c r="U54" s="5">
        <v>4.4359999999999997E-2</v>
      </c>
      <c r="V54" s="5">
        <v>4.4830000000000002E-2</v>
      </c>
      <c r="W54" s="5">
        <v>4.5150000000000003E-2</v>
      </c>
      <c r="X54" s="5">
        <v>4.4249999999999998E-2</v>
      </c>
      <c r="Y54" s="5">
        <v>4.3389999999999998E-2</v>
      </c>
      <c r="Z54" s="5">
        <v>4.4720000000000003E-2</v>
      </c>
      <c r="AA54" s="5">
        <v>4.5710000000000001E-2</v>
      </c>
      <c r="AB54" s="5">
        <v>4.641E-2</v>
      </c>
      <c r="AC54" s="5">
        <v>4.8509999999999998E-2</v>
      </c>
      <c r="AD54" s="5">
        <v>5.0430000000000003E-2</v>
      </c>
      <c r="AE54" s="5">
        <v>5.2920000000000002E-2</v>
      </c>
      <c r="AF54" s="5">
        <v>5.135E-2</v>
      </c>
      <c r="AG54" s="5">
        <v>5.1999999999999998E-2</v>
      </c>
      <c r="AH54" s="5">
        <v>5.1679999999999997E-2</v>
      </c>
      <c r="AI54" s="5">
        <v>5.3650000000000003E-2</v>
      </c>
      <c r="AJ54" s="5">
        <v>5.3719999999999997E-2</v>
      </c>
      <c r="AK54" s="5">
        <v>5.0160000000000003E-2</v>
      </c>
      <c r="AM54" s="4" t="s">
        <v>131</v>
      </c>
      <c r="AN54" s="4" t="s">
        <v>132</v>
      </c>
      <c r="AO54" s="5">
        <f t="shared" si="1"/>
        <v>4.2246666666666675E-2</v>
      </c>
      <c r="AP54" s="5">
        <f t="shared" si="2"/>
        <v>4.3952499999999999E-2</v>
      </c>
      <c r="AQ54" s="5">
        <f t="shared" si="3"/>
        <v>5.0594545454545448E-2</v>
      </c>
      <c r="AR54" s="6">
        <f>(AO54-AVERAGE(AO11:AO56))/_xlfn.STDEV.P(AO11:AO56)</f>
        <v>-0.73822924950912927</v>
      </c>
      <c r="AS54" s="6">
        <f t="shared" ref="AS54:AT54" si="46">(AP54-AVERAGE(AP11:AP56))/_xlfn.STDEV.P(AP11:AP56)</f>
        <v>-0.76924541048228434</v>
      </c>
      <c r="AT54" s="6">
        <f t="shared" si="46"/>
        <v>-0.8477044419409473</v>
      </c>
    </row>
    <row r="55" spans="1:46" ht="13.5" thickBot="1">
      <c r="A55" s="4" t="s">
        <v>133</v>
      </c>
      <c r="B55" s="4" t="s">
        <v>134</v>
      </c>
      <c r="C55" s="5">
        <v>3.2480000000000002E-2</v>
      </c>
      <c r="D55" s="5">
        <v>3.354E-2</v>
      </c>
      <c r="E55" s="5">
        <v>3.4329999999999999E-2</v>
      </c>
      <c r="F55" s="5">
        <v>3.2730000000000002E-2</v>
      </c>
      <c r="G55" s="5">
        <v>3.3410000000000002E-2</v>
      </c>
      <c r="H55" s="5">
        <v>3.4340000000000002E-2</v>
      </c>
      <c r="I55" s="5">
        <v>3.5430000000000003E-2</v>
      </c>
      <c r="J55" s="5">
        <v>3.5090000000000003E-2</v>
      </c>
      <c r="K55" s="5">
        <v>3.4590000000000003E-2</v>
      </c>
      <c r="L55" s="5">
        <v>3.3950000000000001E-2</v>
      </c>
      <c r="M55" s="5">
        <v>3.2730000000000002E-2</v>
      </c>
      <c r="N55" s="5">
        <v>3.2370000000000003E-2</v>
      </c>
      <c r="O55" s="5">
        <v>3.1949999999999999E-2</v>
      </c>
      <c r="P55" s="5">
        <v>3.1350000000000003E-2</v>
      </c>
      <c r="Q55" s="5">
        <v>3.0720000000000001E-2</v>
      </c>
      <c r="R55" s="5">
        <v>3.031E-2</v>
      </c>
      <c r="S55" s="5">
        <v>3.0519999999999999E-2</v>
      </c>
      <c r="T55" s="5">
        <v>3.3840000000000002E-2</v>
      </c>
      <c r="U55" s="5">
        <v>3.4660000000000003E-2</v>
      </c>
      <c r="V55" s="5">
        <v>3.6319999999999998E-2</v>
      </c>
      <c r="W55" s="5">
        <v>3.7569999999999999E-2</v>
      </c>
      <c r="X55" s="5">
        <v>3.8269999999999998E-2</v>
      </c>
      <c r="Y55" s="5">
        <v>3.8600000000000002E-2</v>
      </c>
      <c r="Z55" s="5">
        <v>3.9010000000000003E-2</v>
      </c>
      <c r="AA55" s="5">
        <v>3.9539999999999999E-2</v>
      </c>
      <c r="AB55" s="5">
        <v>4.0989999999999999E-2</v>
      </c>
      <c r="AC55" s="5">
        <v>4.2029999999999998E-2</v>
      </c>
      <c r="AD55" s="5">
        <v>4.3929999999999997E-2</v>
      </c>
      <c r="AE55" s="5">
        <v>4.5240000000000002E-2</v>
      </c>
      <c r="AF55" s="5">
        <v>4.224E-2</v>
      </c>
      <c r="AG55" s="5">
        <v>4.2529999999999998E-2</v>
      </c>
      <c r="AH55" s="5">
        <v>4.1849999999999998E-2</v>
      </c>
      <c r="AI55" s="5">
        <v>4.1869999999999997E-2</v>
      </c>
      <c r="AJ55" s="5">
        <v>4.19E-2</v>
      </c>
      <c r="AK55" s="5">
        <v>3.909E-2</v>
      </c>
      <c r="AM55" s="4" t="s">
        <v>133</v>
      </c>
      <c r="AN55" s="4" t="s">
        <v>134</v>
      </c>
      <c r="AO55" s="5">
        <f t="shared" si="1"/>
        <v>3.374916666666667E-2</v>
      </c>
      <c r="AP55" s="5">
        <f t="shared" si="2"/>
        <v>3.4426666666666668E-2</v>
      </c>
      <c r="AQ55" s="5">
        <f t="shared" si="3"/>
        <v>4.1928181818181816E-2</v>
      </c>
      <c r="AR55" s="6">
        <f>(AO55-AVERAGE(AO11:AO56))/_xlfn.STDEV.P(AO11:AO56)</f>
        <v>-0.94214562324464668</v>
      </c>
      <c r="AS55" s="6">
        <f t="shared" ref="AS55:AT55" si="47">(AP55-AVERAGE(AP11:AP56))/_xlfn.STDEV.P(AP11:AP56)</f>
        <v>-0.96016568827148552</v>
      </c>
      <c r="AT55" s="6">
        <f t="shared" si="47"/>
        <v>-1.0231600005140851</v>
      </c>
    </row>
    <row r="56" spans="1:46" ht="13.5" thickBot="1">
      <c r="A56" s="4" t="s">
        <v>135</v>
      </c>
      <c r="B56" s="4" t="s">
        <v>136</v>
      </c>
      <c r="C56" s="5">
        <v>2.5319999999999999E-2</v>
      </c>
      <c r="D56" s="5">
        <v>2.598E-2</v>
      </c>
      <c r="E56" s="5">
        <v>2.6960000000000001E-2</v>
      </c>
      <c r="F56" s="5">
        <v>2.52E-2</v>
      </c>
      <c r="G56" s="5">
        <v>2.6440000000000002E-2</v>
      </c>
      <c r="H56" s="5">
        <v>2.733E-2</v>
      </c>
      <c r="I56" s="5">
        <v>2.8320000000000001E-2</v>
      </c>
      <c r="J56" s="5">
        <v>2.9430000000000001E-2</v>
      </c>
      <c r="K56" s="5">
        <v>3.0259999999999999E-2</v>
      </c>
      <c r="L56" s="5">
        <v>3.0030000000000001E-2</v>
      </c>
      <c r="M56" s="5">
        <v>2.9020000000000001E-2</v>
      </c>
      <c r="N56" s="5">
        <v>2.8899999999999999E-2</v>
      </c>
      <c r="O56" s="5">
        <v>2.826E-2</v>
      </c>
      <c r="P56" s="5">
        <v>2.845E-2</v>
      </c>
      <c r="Q56" s="5">
        <v>2.828E-2</v>
      </c>
      <c r="R56" s="5">
        <v>2.8899999999999999E-2</v>
      </c>
      <c r="S56" s="5">
        <v>2.9850000000000002E-2</v>
      </c>
      <c r="T56" s="5">
        <v>3.2579999999999998E-2</v>
      </c>
      <c r="U56" s="5">
        <v>3.3610000000000001E-2</v>
      </c>
      <c r="V56" s="5">
        <v>3.4320000000000003E-2</v>
      </c>
      <c r="W56" s="5">
        <v>3.456E-2</v>
      </c>
      <c r="X56" s="5">
        <v>3.5909999999999997E-2</v>
      </c>
      <c r="Y56" s="5">
        <v>3.703E-2</v>
      </c>
      <c r="Z56" s="5">
        <v>3.8460000000000001E-2</v>
      </c>
      <c r="AA56" s="5">
        <v>4.1009999999999998E-2</v>
      </c>
      <c r="AB56" s="5">
        <v>4.2340000000000003E-2</v>
      </c>
      <c r="AC56" s="5">
        <v>4.3860000000000003E-2</v>
      </c>
      <c r="AD56" s="5">
        <v>4.6359999999999998E-2</v>
      </c>
      <c r="AE56" s="5">
        <v>4.922E-2</v>
      </c>
      <c r="AF56" s="5">
        <v>4.888E-2</v>
      </c>
      <c r="AG56" s="5">
        <v>4.8649999999999999E-2</v>
      </c>
      <c r="AH56" s="5">
        <v>5.0270000000000002E-2</v>
      </c>
      <c r="AI56" s="5">
        <v>5.0450000000000002E-2</v>
      </c>
      <c r="AJ56" s="5">
        <v>4.99E-2</v>
      </c>
      <c r="AK56" s="5">
        <v>4.5370000000000001E-2</v>
      </c>
      <c r="AM56" s="4" t="s">
        <v>135</v>
      </c>
      <c r="AN56" s="4" t="s">
        <v>136</v>
      </c>
      <c r="AO56" s="5">
        <f t="shared" si="1"/>
        <v>2.7765833333333333E-2</v>
      </c>
      <c r="AP56" s="5">
        <f t="shared" si="2"/>
        <v>3.2517499999999998E-2</v>
      </c>
      <c r="AQ56" s="5">
        <f t="shared" si="3"/>
        <v>4.6937272727272723E-2</v>
      </c>
      <c r="AR56" s="6">
        <f>(AO56-AVERAGE(AO11:AO56))/_xlfn.STDEV.P(AO11:AO56)</f>
        <v>-1.0857289873145706</v>
      </c>
      <c r="AS56" s="6">
        <f t="shared" ref="AS56:AT56" si="48">(AP56-AVERAGE(AP11:AP56))/_xlfn.STDEV.P(AP11:AP56)</f>
        <v>-0.99842991330998265</v>
      </c>
      <c r="AT56" s="6">
        <f t="shared" si="48"/>
        <v>-0.92174804963419521</v>
      </c>
    </row>
  </sheetData>
  <sheetProtection password="EDD0" sheet="1" objects="1" scenarios="1"/>
  <mergeCells count="6">
    <mergeCell ref="AM10:AN10"/>
    <mergeCell ref="A5:AK5"/>
    <mergeCell ref="A6:AK6"/>
    <mergeCell ref="A7:AK8"/>
    <mergeCell ref="A9:AK9"/>
    <mergeCell ref="A10:B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0"/>
  <sheetViews>
    <sheetView topLeftCell="T1" workbookViewId="0">
      <selection activeCell="A17" sqref="A17:XFD17"/>
    </sheetView>
  </sheetViews>
  <sheetFormatPr defaultRowHeight="12.75" customHeight="1"/>
  <cols>
    <col min="1" max="1" width="27.7109375" bestFit="1" customWidth="1"/>
    <col min="2" max="2" width="40.28515625" bestFit="1" customWidth="1"/>
    <col min="3" max="37" width="7.42578125" bestFit="1" customWidth="1"/>
    <col min="39" max="39" width="27.7109375" style="49" bestFit="1" customWidth="1"/>
    <col min="40" max="40" width="40.28515625" style="49" bestFit="1" customWidth="1"/>
  </cols>
  <sheetData>
    <row r="1" spans="1:46" ht="24" customHeight="1">
      <c r="A1" s="1" t="s">
        <v>0</v>
      </c>
      <c r="AM1" s="1" t="s">
        <v>0</v>
      </c>
    </row>
    <row r="2" spans="1:46">
      <c r="A2" s="2" t="s">
        <v>1</v>
      </c>
      <c r="B2" s="3" t="s">
        <v>2</v>
      </c>
      <c r="AM2" s="2" t="s">
        <v>1</v>
      </c>
      <c r="AN2" s="3" t="s">
        <v>2</v>
      </c>
    </row>
    <row r="3" spans="1:46">
      <c r="A3" s="2" t="s">
        <v>3</v>
      </c>
      <c r="B3" s="3" t="s">
        <v>4</v>
      </c>
      <c r="AM3" s="2" t="s">
        <v>3</v>
      </c>
      <c r="AN3" s="3" t="s">
        <v>4</v>
      </c>
    </row>
    <row r="4" spans="1:46">
      <c r="A4" s="2" t="s">
        <v>5</v>
      </c>
      <c r="B4" s="3" t="s">
        <v>6</v>
      </c>
      <c r="AM4" s="2" t="s">
        <v>5</v>
      </c>
      <c r="AN4" s="3" t="s">
        <v>6</v>
      </c>
    </row>
    <row r="5" spans="1:46" s="49" customFormat="1">
      <c r="A5" s="2"/>
      <c r="B5" s="3"/>
      <c r="AM5" s="2"/>
      <c r="AN5" s="3"/>
    </row>
    <row r="6" spans="1:46" ht="12.75" customHeight="1">
      <c r="A6" s="267"/>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M6"/>
      <c r="AN6"/>
    </row>
    <row r="7" spans="1:46" ht="13.5" thickBot="1">
      <c r="A7" s="271" t="s">
        <v>151</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M7"/>
      <c r="AN7"/>
    </row>
    <row r="8" spans="1:46" ht="13.5" thickBot="1">
      <c r="A8" s="273"/>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M8"/>
      <c r="AN8"/>
    </row>
    <row r="9" spans="1:46" ht="13.5" thickBot="1">
      <c r="A9" s="268" t="s">
        <v>152</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M9"/>
      <c r="AN9"/>
    </row>
    <row r="10" spans="1:46" ht="13.5" thickBot="1">
      <c r="A10" s="267"/>
      <c r="B10" s="267"/>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4" t="s">
        <v>26</v>
      </c>
      <c r="T10" s="4" t="s">
        <v>27</v>
      </c>
      <c r="U10" s="4" t="s">
        <v>28</v>
      </c>
      <c r="V10" s="4" t="s">
        <v>29</v>
      </c>
      <c r="W10" s="4" t="s">
        <v>30</v>
      </c>
      <c r="X10" s="4" t="s">
        <v>31</v>
      </c>
      <c r="Y10" s="4" t="s">
        <v>32</v>
      </c>
      <c r="Z10" s="4" t="s">
        <v>33</v>
      </c>
      <c r="AA10" s="4" t="s">
        <v>34</v>
      </c>
      <c r="AB10" s="4" t="s">
        <v>35</v>
      </c>
      <c r="AC10" s="4" t="s">
        <v>36</v>
      </c>
      <c r="AD10" s="4" t="s">
        <v>37</v>
      </c>
      <c r="AE10" s="4" t="s">
        <v>38</v>
      </c>
      <c r="AF10" s="4" t="s">
        <v>39</v>
      </c>
      <c r="AG10" s="4" t="s">
        <v>40</v>
      </c>
      <c r="AH10" s="4" t="s">
        <v>41</v>
      </c>
      <c r="AI10" s="4" t="s">
        <v>42</v>
      </c>
      <c r="AJ10" s="4" t="s">
        <v>43</v>
      </c>
      <c r="AK10" s="4" t="s">
        <v>44</v>
      </c>
      <c r="AM10" s="267"/>
      <c r="AN10" s="267"/>
      <c r="AO10" s="4">
        <v>2016</v>
      </c>
      <c r="AP10" s="4">
        <v>2017</v>
      </c>
      <c r="AQ10" s="4">
        <v>2018</v>
      </c>
      <c r="AR10" s="4">
        <v>2016</v>
      </c>
      <c r="AS10" s="4">
        <v>2017</v>
      </c>
      <c r="AT10" s="4">
        <v>2018</v>
      </c>
    </row>
    <row r="11" spans="1:46" ht="13.5" thickBot="1">
      <c r="A11" s="4" t="s">
        <v>45</v>
      </c>
      <c r="B11" s="4" t="s">
        <v>46</v>
      </c>
      <c r="C11" s="5">
        <v>0.65146999999999999</v>
      </c>
      <c r="D11" s="5">
        <v>0.65034000000000003</v>
      </c>
      <c r="E11" s="5">
        <v>0.65147999999999995</v>
      </c>
      <c r="F11" s="5">
        <v>0.65295000000000003</v>
      </c>
      <c r="G11" s="5">
        <v>0.65610000000000002</v>
      </c>
      <c r="H11" s="5">
        <v>0.65739000000000003</v>
      </c>
      <c r="I11" s="5">
        <v>0.65819000000000005</v>
      </c>
      <c r="J11" s="5">
        <v>0.66142999999999996</v>
      </c>
      <c r="K11" s="5">
        <v>0.66481000000000001</v>
      </c>
      <c r="L11" s="5">
        <v>0.66651000000000005</v>
      </c>
      <c r="M11" s="5">
        <v>0.67032000000000003</v>
      </c>
      <c r="N11" s="5">
        <v>0.67052999999999996</v>
      </c>
      <c r="O11" s="5">
        <v>0.67213000000000001</v>
      </c>
      <c r="P11" s="5">
        <v>0.67227000000000003</v>
      </c>
      <c r="Q11" s="5">
        <v>0.67398999999999998</v>
      </c>
      <c r="R11" s="5">
        <v>0.67274</v>
      </c>
      <c r="S11" s="5">
        <v>0.67081000000000002</v>
      </c>
      <c r="T11" s="5">
        <v>0.66698000000000002</v>
      </c>
      <c r="U11" s="5">
        <v>0.67008999999999996</v>
      </c>
      <c r="V11" s="5">
        <v>0.67039000000000004</v>
      </c>
      <c r="W11" s="5">
        <v>0.67218</v>
      </c>
      <c r="X11" s="5">
        <v>0.67476999999999998</v>
      </c>
      <c r="Y11" s="5">
        <v>0.67764999999999997</v>
      </c>
      <c r="Z11" s="5">
        <v>0.68323</v>
      </c>
      <c r="AA11" s="5">
        <v>0.68869000000000002</v>
      </c>
      <c r="AB11" s="5">
        <v>0.69411999999999996</v>
      </c>
      <c r="AC11" s="5">
        <v>0.70126999999999995</v>
      </c>
      <c r="AD11" s="5">
        <v>0.71011000000000002</v>
      </c>
      <c r="AE11" s="5">
        <v>0.71804999999999997</v>
      </c>
      <c r="AF11" s="5">
        <v>0.73090999999999995</v>
      </c>
      <c r="AG11" s="5">
        <v>0.73673</v>
      </c>
      <c r="AH11" s="5">
        <v>0.74090999999999996</v>
      </c>
      <c r="AI11" s="5">
        <v>0.74378999999999995</v>
      </c>
      <c r="AJ11" s="5">
        <v>0.74658999999999998</v>
      </c>
      <c r="AK11" s="5">
        <v>0.68693000000000004</v>
      </c>
      <c r="AM11" s="4" t="s">
        <v>45</v>
      </c>
      <c r="AN11" s="4" t="s">
        <v>46</v>
      </c>
      <c r="AO11" s="5">
        <f>AVERAGE(C11:N11)</f>
        <v>0.6592933333333334</v>
      </c>
      <c r="AP11" s="5">
        <f>AVERAGE(O11:Z11)</f>
        <v>0.67310250000000005</v>
      </c>
      <c r="AQ11" s="5">
        <f>AVERAGE(AA11:AK11)</f>
        <v>0.71800909090909082</v>
      </c>
      <c r="AR11" s="6">
        <f>(AO11-AVERAGE(AO11:AO56))/_xlfn.STDEV.P(AO11:AO56)</f>
        <v>1.3781860776917509</v>
      </c>
      <c r="AS11" s="6">
        <f t="shared" ref="AS11:AT11" si="0">(AP11-AVERAGE(AP11:AP56))/_xlfn.STDEV.P(AP11:AP56)</f>
        <v>0.98948529303422028</v>
      </c>
      <c r="AT11" s="6">
        <f t="shared" si="0"/>
        <v>0.67723433191713134</v>
      </c>
    </row>
    <row r="12" spans="1:46" ht="13.5" thickBot="1">
      <c r="A12" s="4" t="s">
        <v>47</v>
      </c>
      <c r="B12" s="4" t="s">
        <v>48</v>
      </c>
      <c r="C12" s="5">
        <v>0.63675999999999999</v>
      </c>
      <c r="D12" s="5">
        <v>0.63685999999999998</v>
      </c>
      <c r="E12" s="5">
        <v>0.63631000000000004</v>
      </c>
      <c r="F12" s="5">
        <v>0.63651000000000002</v>
      </c>
      <c r="G12" s="5">
        <v>0.63204000000000005</v>
      </c>
      <c r="H12" s="5">
        <v>0.63010999999999995</v>
      </c>
      <c r="I12" s="5">
        <v>0.63282000000000005</v>
      </c>
      <c r="J12" s="5">
        <v>0.64049</v>
      </c>
      <c r="K12" s="5">
        <v>0.64417999999999997</v>
      </c>
      <c r="L12" s="5">
        <v>0.64570000000000005</v>
      </c>
      <c r="M12" s="5">
        <v>0.65546000000000004</v>
      </c>
      <c r="N12" s="5">
        <v>0.66583000000000003</v>
      </c>
      <c r="O12" s="5">
        <v>0.67696999999999996</v>
      </c>
      <c r="P12" s="5">
        <v>0.68047000000000002</v>
      </c>
      <c r="Q12" s="5">
        <v>0.68308000000000002</v>
      </c>
      <c r="R12" s="5">
        <v>0.68206</v>
      </c>
      <c r="S12" s="5">
        <v>0.69147999999999998</v>
      </c>
      <c r="T12" s="5">
        <v>0.69771000000000005</v>
      </c>
      <c r="U12" s="5">
        <v>0.70477000000000001</v>
      </c>
      <c r="V12" s="5">
        <v>0.70216000000000001</v>
      </c>
      <c r="W12" s="5">
        <v>0.70818000000000003</v>
      </c>
      <c r="X12" s="5">
        <v>0.71352000000000004</v>
      </c>
      <c r="Y12" s="5">
        <v>0.72102999999999995</v>
      </c>
      <c r="Z12" s="5">
        <v>0.72848000000000002</v>
      </c>
      <c r="AA12" s="5">
        <v>0.73080999999999996</v>
      </c>
      <c r="AB12" s="5">
        <v>0.73621000000000003</v>
      </c>
      <c r="AC12" s="5">
        <v>0.74451999999999996</v>
      </c>
      <c r="AD12" s="5">
        <v>0.75412999999999997</v>
      </c>
      <c r="AE12" s="5">
        <v>0.75646000000000002</v>
      </c>
      <c r="AF12" s="5">
        <v>0.76365000000000005</v>
      </c>
      <c r="AG12" s="5">
        <v>0.76461999999999997</v>
      </c>
      <c r="AH12" s="5">
        <v>0.77142999999999995</v>
      </c>
      <c r="AI12" s="5">
        <v>0.77605999999999997</v>
      </c>
      <c r="AJ12" s="5">
        <v>0.77969999999999995</v>
      </c>
      <c r="AK12" s="5">
        <v>0.71311999999999998</v>
      </c>
      <c r="AM12" s="4" t="s">
        <v>47</v>
      </c>
      <c r="AN12" s="4" t="s">
        <v>48</v>
      </c>
      <c r="AO12" s="5">
        <f t="shared" ref="AO12:AO56" si="1">AVERAGE(C12:N12)</f>
        <v>0.6410891666666666</v>
      </c>
      <c r="AP12" s="5">
        <f t="shared" ref="AP12:AP56" si="2">AVERAGE(O12:Z12)</f>
        <v>0.69915916666666655</v>
      </c>
      <c r="AQ12" s="5">
        <f t="shared" ref="AQ12:AQ56" si="3">AVERAGE(AA12:AK12)</f>
        <v>0.75370090909090914</v>
      </c>
      <c r="AR12" s="6">
        <f>(AO12-AVERAGE(AO11:AO56))/_xlfn.STDEV.P(AO11:AO56)</f>
        <v>1.1102783987384439</v>
      </c>
      <c r="AS12" s="6">
        <f t="shared" ref="AS12:AT12" si="4">(AP12-AVERAGE(AP11:AP56))/_xlfn.STDEV.P(AP11:AP56)</f>
        <v>1.3155323201230074</v>
      </c>
      <c r="AT12" s="6">
        <f t="shared" si="4"/>
        <v>1.1145642279554679</v>
      </c>
    </row>
    <row r="13" spans="1:46" ht="13.5" thickBot="1">
      <c r="A13" s="4" t="s">
        <v>49</v>
      </c>
      <c r="B13" s="4" t="s">
        <v>50</v>
      </c>
      <c r="C13" s="5">
        <v>0.6361</v>
      </c>
      <c r="D13" s="5">
        <v>0.63936000000000004</v>
      </c>
      <c r="E13" s="5">
        <v>0.63976999999999995</v>
      </c>
      <c r="F13" s="5">
        <v>0.64278000000000002</v>
      </c>
      <c r="G13" s="5">
        <v>0.64597000000000004</v>
      </c>
      <c r="H13" s="5">
        <v>0.64690999999999999</v>
      </c>
      <c r="I13" s="5">
        <v>0.65183000000000002</v>
      </c>
      <c r="J13" s="5">
        <v>0.64990000000000003</v>
      </c>
      <c r="K13" s="5">
        <v>0.65395000000000003</v>
      </c>
      <c r="L13" s="5">
        <v>0.65720999999999996</v>
      </c>
      <c r="M13" s="5">
        <v>0.66191999999999995</v>
      </c>
      <c r="N13" s="5">
        <v>0.66579999999999995</v>
      </c>
      <c r="O13" s="5">
        <v>0.66869000000000001</v>
      </c>
      <c r="P13" s="5">
        <v>0.67296</v>
      </c>
      <c r="Q13" s="5">
        <v>0.67718999999999996</v>
      </c>
      <c r="R13" s="5">
        <v>0.68067</v>
      </c>
      <c r="S13" s="5">
        <v>0.68472999999999995</v>
      </c>
      <c r="T13" s="5">
        <v>0.68657999999999997</v>
      </c>
      <c r="U13" s="5">
        <v>0.68737999999999999</v>
      </c>
      <c r="V13" s="5">
        <v>0.69306999999999996</v>
      </c>
      <c r="W13" s="5">
        <v>0.69611999999999996</v>
      </c>
      <c r="X13" s="5">
        <v>0.69891999999999999</v>
      </c>
      <c r="Y13" s="5">
        <v>0.70423999999999998</v>
      </c>
      <c r="Z13" s="5">
        <v>0.70408999999999999</v>
      </c>
      <c r="AA13" s="5">
        <v>0.70828999999999998</v>
      </c>
      <c r="AB13" s="5">
        <v>0.71226999999999996</v>
      </c>
      <c r="AC13" s="5">
        <v>0.72009999999999996</v>
      </c>
      <c r="AD13" s="5">
        <v>0.72797000000000001</v>
      </c>
      <c r="AE13" s="5">
        <v>0.73907</v>
      </c>
      <c r="AF13" s="5">
        <v>0.74978</v>
      </c>
      <c r="AG13" s="5">
        <v>0.75499000000000005</v>
      </c>
      <c r="AH13" s="5">
        <v>0.75927999999999995</v>
      </c>
      <c r="AI13" s="5">
        <v>0.76227</v>
      </c>
      <c r="AJ13" s="5">
        <v>0.76668999999999998</v>
      </c>
      <c r="AK13" s="5">
        <v>0.70838000000000001</v>
      </c>
      <c r="AM13" s="4" t="s">
        <v>49</v>
      </c>
      <c r="AN13" s="4" t="s">
        <v>50</v>
      </c>
      <c r="AO13" s="5">
        <f t="shared" si="1"/>
        <v>0.64929166666666671</v>
      </c>
      <c r="AP13" s="5">
        <f t="shared" si="2"/>
        <v>0.68788666666666665</v>
      </c>
      <c r="AQ13" s="5">
        <f t="shared" si="3"/>
        <v>0.73719000000000001</v>
      </c>
      <c r="AR13" s="6">
        <f>(AO13-AVERAGE(AO11:AO56))/_xlfn.STDEV.P(AO11:AO56)</f>
        <v>1.2309932206170164</v>
      </c>
      <c r="AS13" s="6">
        <f t="shared" ref="AS13:AT13" si="5">(AP13-AVERAGE(AP11:AP56))/_xlfn.STDEV.P(AP11:AP56)</f>
        <v>1.1744795461870341</v>
      </c>
      <c r="AT13" s="6">
        <f t="shared" si="5"/>
        <v>0.91225696191924222</v>
      </c>
    </row>
    <row r="14" spans="1:46" ht="13.5" thickBot="1">
      <c r="A14" s="4" t="s">
        <v>51</v>
      </c>
      <c r="B14" s="4" t="s">
        <v>52</v>
      </c>
      <c r="C14" s="5">
        <v>0.54781999999999997</v>
      </c>
      <c r="D14" s="5">
        <v>0.55386999999999997</v>
      </c>
      <c r="E14" s="5">
        <v>0.55674999999999997</v>
      </c>
      <c r="F14" s="5">
        <v>0.56311</v>
      </c>
      <c r="G14" s="5">
        <v>0.56220000000000003</v>
      </c>
      <c r="H14" s="5">
        <v>0.55657000000000001</v>
      </c>
      <c r="I14" s="5">
        <v>0.55896999999999997</v>
      </c>
      <c r="J14" s="5">
        <v>0.56523999999999996</v>
      </c>
      <c r="K14" s="5">
        <v>0.56303999999999998</v>
      </c>
      <c r="L14" s="5">
        <v>0.56808999999999998</v>
      </c>
      <c r="M14" s="5">
        <v>0.56540000000000001</v>
      </c>
      <c r="N14" s="5">
        <v>0.56867000000000001</v>
      </c>
      <c r="O14" s="5">
        <v>0.56562000000000001</v>
      </c>
      <c r="P14" s="5">
        <v>0.56483000000000005</v>
      </c>
      <c r="Q14" s="5">
        <v>0.56913999999999998</v>
      </c>
      <c r="R14" s="5">
        <v>0.57399999999999995</v>
      </c>
      <c r="S14" s="5">
        <v>0.57793000000000005</v>
      </c>
      <c r="T14" s="5">
        <v>0.59436999999999995</v>
      </c>
      <c r="U14" s="5">
        <v>0.59409999999999996</v>
      </c>
      <c r="V14" s="5">
        <v>0.60011999999999999</v>
      </c>
      <c r="W14" s="5">
        <v>0.61246</v>
      </c>
      <c r="X14" s="5">
        <v>0.62290000000000001</v>
      </c>
      <c r="Y14" s="5">
        <v>0.63661000000000001</v>
      </c>
      <c r="Z14" s="5">
        <v>0.65727999999999998</v>
      </c>
      <c r="AA14" s="5">
        <v>0.67549000000000003</v>
      </c>
      <c r="AB14" s="5">
        <v>0.69289999999999996</v>
      </c>
      <c r="AC14" s="5">
        <v>0.70652999999999999</v>
      </c>
      <c r="AD14" s="5">
        <v>0.71579000000000004</v>
      </c>
      <c r="AE14" s="5">
        <v>0.72613000000000005</v>
      </c>
      <c r="AF14" s="5">
        <v>0.73219000000000001</v>
      </c>
      <c r="AG14" s="5">
        <v>0.75114999999999998</v>
      </c>
      <c r="AH14" s="5">
        <v>0.7571</v>
      </c>
      <c r="AI14" s="5">
        <v>0.76100000000000001</v>
      </c>
      <c r="AJ14" s="5">
        <v>0.76285999999999998</v>
      </c>
      <c r="AK14" s="5">
        <v>0.6996</v>
      </c>
      <c r="AM14" s="4" t="s">
        <v>51</v>
      </c>
      <c r="AN14" s="4" t="s">
        <v>52</v>
      </c>
      <c r="AO14" s="5">
        <f t="shared" si="1"/>
        <v>0.56081083333333337</v>
      </c>
      <c r="AP14" s="5">
        <f t="shared" si="2"/>
        <v>0.59744666666666668</v>
      </c>
      <c r="AQ14" s="5">
        <f t="shared" si="3"/>
        <v>0.72552181818181827</v>
      </c>
      <c r="AR14" s="6">
        <f>(AO14-AVERAGE(AO11:AO56))/_xlfn.STDEV.P(AO11:AO56)</f>
        <v>-7.1164418578454833E-2</v>
      </c>
      <c r="AS14" s="6">
        <f t="shared" ref="AS14:AT14" si="6">(AP14-AVERAGE(AP11:AP56))/_xlfn.STDEV.P(AP11:AP56)</f>
        <v>4.2803975127417224E-2</v>
      </c>
      <c r="AT14" s="6">
        <f t="shared" si="6"/>
        <v>0.76928736828556021</v>
      </c>
    </row>
    <row r="15" spans="1:46" ht="13.5" thickBot="1">
      <c r="A15" s="4" t="s">
        <v>53</v>
      </c>
      <c r="B15" s="4" t="s">
        <v>54</v>
      </c>
      <c r="C15" s="5">
        <v>0.64287000000000005</v>
      </c>
      <c r="D15" s="5">
        <v>0.64485999999999999</v>
      </c>
      <c r="E15" s="5">
        <v>0.64893999999999996</v>
      </c>
      <c r="F15" s="5">
        <v>0.65525999999999995</v>
      </c>
      <c r="G15" s="5">
        <v>0.65293999999999996</v>
      </c>
      <c r="H15" s="5">
        <v>0.65185000000000004</v>
      </c>
      <c r="I15" s="5">
        <v>0.65695999999999999</v>
      </c>
      <c r="J15" s="5">
        <v>0.66393000000000002</v>
      </c>
      <c r="K15" s="5">
        <v>0.66381000000000001</v>
      </c>
      <c r="L15" s="5">
        <v>0.67539000000000005</v>
      </c>
      <c r="M15" s="5">
        <v>0.68123999999999996</v>
      </c>
      <c r="N15" s="5">
        <v>0.68518999999999997</v>
      </c>
      <c r="O15" s="5">
        <v>0.68837999999999999</v>
      </c>
      <c r="P15" s="5">
        <v>0.69386000000000003</v>
      </c>
      <c r="Q15" s="5">
        <v>0.69691000000000003</v>
      </c>
      <c r="R15" s="5">
        <v>0.70018999999999998</v>
      </c>
      <c r="S15" s="5">
        <v>0.70974000000000004</v>
      </c>
      <c r="T15" s="5">
        <v>0.71089000000000002</v>
      </c>
      <c r="U15" s="5">
        <v>0.71643999999999997</v>
      </c>
      <c r="V15" s="5">
        <v>0.72055999999999998</v>
      </c>
      <c r="W15" s="5">
        <v>0.73046999999999995</v>
      </c>
      <c r="X15" s="5">
        <v>0.73251999999999995</v>
      </c>
      <c r="Y15" s="5">
        <v>0.74012</v>
      </c>
      <c r="Z15" s="5">
        <v>0.75151000000000001</v>
      </c>
      <c r="AA15" s="5">
        <v>0.76009000000000004</v>
      </c>
      <c r="AB15" s="5">
        <v>0.76756999999999997</v>
      </c>
      <c r="AC15" s="5">
        <v>0.77598</v>
      </c>
      <c r="AD15" s="5">
        <v>0.78380000000000005</v>
      </c>
      <c r="AE15" s="5">
        <v>0.79142999999999997</v>
      </c>
      <c r="AF15" s="5">
        <v>0.79837000000000002</v>
      </c>
      <c r="AG15" s="5">
        <v>0.80374999999999996</v>
      </c>
      <c r="AH15" s="5">
        <v>0.80923</v>
      </c>
      <c r="AI15" s="5">
        <v>0.81284999999999996</v>
      </c>
      <c r="AJ15" s="5">
        <v>0.81477999999999995</v>
      </c>
      <c r="AK15" s="5">
        <v>0.74855000000000005</v>
      </c>
      <c r="AM15" s="4" t="s">
        <v>53</v>
      </c>
      <c r="AN15" s="4" t="s">
        <v>54</v>
      </c>
      <c r="AO15" s="5">
        <f t="shared" si="1"/>
        <v>0.66027000000000002</v>
      </c>
      <c r="AP15" s="5">
        <f t="shared" si="2"/>
        <v>0.7159658333333333</v>
      </c>
      <c r="AQ15" s="5">
        <f t="shared" si="3"/>
        <v>0.78785454545454559</v>
      </c>
      <c r="AR15" s="6">
        <f>(AO15-AVERAGE(AO11:AO56))/_xlfn.STDEV.P(AO11:AO56)</f>
        <v>1.3925595178260268</v>
      </c>
      <c r="AS15" s="6">
        <f t="shared" ref="AS15:AT15" si="7">(AP15-AVERAGE(AP11:AP56))/_xlfn.STDEV.P(AP11:AP56)</f>
        <v>1.5258341124450854</v>
      </c>
      <c r="AT15" s="6">
        <f t="shared" si="7"/>
        <v>1.5330468663055925</v>
      </c>
    </row>
    <row r="16" spans="1:46" ht="13.5" thickBot="1">
      <c r="A16" s="4" t="s">
        <v>55</v>
      </c>
      <c r="B16" s="4" t="s">
        <v>56</v>
      </c>
      <c r="C16" s="5">
        <v>0.62992000000000004</v>
      </c>
      <c r="D16" s="5">
        <v>0.62855000000000005</v>
      </c>
      <c r="E16" s="5">
        <v>0.63156000000000001</v>
      </c>
      <c r="F16" s="5">
        <v>0.63766</v>
      </c>
      <c r="G16" s="5">
        <v>0.63705000000000001</v>
      </c>
      <c r="H16" s="5">
        <v>0.63861000000000001</v>
      </c>
      <c r="I16" s="5">
        <v>0.64251999999999998</v>
      </c>
      <c r="J16" s="5">
        <v>0.64761999999999997</v>
      </c>
      <c r="K16" s="5">
        <v>0.65537999999999996</v>
      </c>
      <c r="L16" s="5">
        <v>0.66908999999999996</v>
      </c>
      <c r="M16" s="5">
        <v>0.67235</v>
      </c>
      <c r="N16" s="5">
        <v>0.68296999999999997</v>
      </c>
      <c r="O16" s="5">
        <v>0.69221999999999995</v>
      </c>
      <c r="P16" s="5">
        <v>0.70138</v>
      </c>
      <c r="Q16" s="5">
        <v>0.70948</v>
      </c>
      <c r="R16" s="5">
        <v>0.71440999999999999</v>
      </c>
      <c r="S16" s="5">
        <v>0.72328000000000003</v>
      </c>
      <c r="T16" s="5">
        <v>0.73465000000000003</v>
      </c>
      <c r="U16" s="5">
        <v>0.74565000000000003</v>
      </c>
      <c r="V16" s="5">
        <v>0.75365000000000004</v>
      </c>
      <c r="W16" s="5">
        <v>0.76093999999999995</v>
      </c>
      <c r="X16" s="5">
        <v>0.76614000000000004</v>
      </c>
      <c r="Y16" s="5">
        <v>0.77253000000000005</v>
      </c>
      <c r="Z16" s="5">
        <v>0.77822999999999998</v>
      </c>
      <c r="AA16" s="5">
        <v>0.78361999999999998</v>
      </c>
      <c r="AB16" s="5">
        <v>0.78878000000000004</v>
      </c>
      <c r="AC16" s="5">
        <v>0.79276000000000002</v>
      </c>
      <c r="AD16" s="5">
        <v>0.79898999999999998</v>
      </c>
      <c r="AE16" s="5">
        <v>0.80808000000000002</v>
      </c>
      <c r="AF16" s="5">
        <v>0.81254000000000004</v>
      </c>
      <c r="AG16" s="5">
        <v>0.81801000000000001</v>
      </c>
      <c r="AH16" s="5">
        <v>0.82233000000000001</v>
      </c>
      <c r="AI16" s="5">
        <v>0.82593000000000005</v>
      </c>
      <c r="AJ16" s="5">
        <v>0.82845000000000002</v>
      </c>
      <c r="AK16" s="5">
        <v>0.76334999999999997</v>
      </c>
      <c r="AM16" s="4" t="s">
        <v>55</v>
      </c>
      <c r="AN16" s="4" t="s">
        <v>56</v>
      </c>
      <c r="AO16" s="5">
        <f t="shared" si="1"/>
        <v>0.6477733333333332</v>
      </c>
      <c r="AP16" s="5">
        <f t="shared" si="2"/>
        <v>0.73771333333333333</v>
      </c>
      <c r="AQ16" s="5">
        <f t="shared" si="3"/>
        <v>0.80389454545454531</v>
      </c>
      <c r="AR16" s="6">
        <f>(AO16-AVERAGE(AO11:AO56))/_xlfn.STDEV.P(AO11:AO56)</f>
        <v>1.2086481626608261</v>
      </c>
      <c r="AS16" s="6">
        <f t="shared" ref="AS16:AT16" si="8">(AP16-AVERAGE(AP11:AP56))/_xlfn.STDEV.P(AP11:AP56)</f>
        <v>1.7979605441303912</v>
      </c>
      <c r="AT16" s="6">
        <f t="shared" si="8"/>
        <v>1.7295841090070072</v>
      </c>
    </row>
    <row r="17" spans="1:46" ht="13.5" thickBot="1">
      <c r="A17" s="4" t="s">
        <v>57</v>
      </c>
      <c r="B17" s="4" t="s">
        <v>58</v>
      </c>
      <c r="C17" s="5">
        <v>0.59562999999999999</v>
      </c>
      <c r="D17" s="5">
        <v>0.59724999999999995</v>
      </c>
      <c r="E17" s="5">
        <v>0.59904999999999997</v>
      </c>
      <c r="F17" s="5">
        <v>0.60550000000000004</v>
      </c>
      <c r="G17" s="5">
        <v>0.60943999999999998</v>
      </c>
      <c r="H17" s="5">
        <v>0.61277999999999999</v>
      </c>
      <c r="I17" s="5">
        <v>0.62126000000000003</v>
      </c>
      <c r="J17" s="5">
        <v>0.62980000000000003</v>
      </c>
      <c r="K17" s="5">
        <v>0.63171999999999995</v>
      </c>
      <c r="L17" s="5">
        <v>0.63514999999999999</v>
      </c>
      <c r="M17" s="5">
        <v>0.63878999999999997</v>
      </c>
      <c r="N17" s="5">
        <v>0.63766999999999996</v>
      </c>
      <c r="O17" s="5">
        <v>0.63951999999999998</v>
      </c>
      <c r="P17" s="5">
        <v>0.64120999999999995</v>
      </c>
      <c r="Q17" s="5">
        <v>0.64007999999999998</v>
      </c>
      <c r="R17" s="5">
        <v>0.64124999999999999</v>
      </c>
      <c r="S17" s="5">
        <v>0.64541000000000004</v>
      </c>
      <c r="T17" s="5">
        <v>0.64539999999999997</v>
      </c>
      <c r="U17" s="5">
        <v>0.65039000000000002</v>
      </c>
      <c r="V17" s="5">
        <v>0.65246999999999999</v>
      </c>
      <c r="W17" s="5">
        <v>0.66064000000000001</v>
      </c>
      <c r="X17" s="5">
        <v>0.66552999999999995</v>
      </c>
      <c r="Y17" s="5">
        <v>0.67147999999999997</v>
      </c>
      <c r="Z17" s="5">
        <v>0.68508999999999998</v>
      </c>
      <c r="AA17" s="5">
        <v>0.69425000000000003</v>
      </c>
      <c r="AB17" s="5">
        <v>0.70469999999999999</v>
      </c>
      <c r="AC17" s="5">
        <v>0.71277999999999997</v>
      </c>
      <c r="AD17" s="5">
        <v>0.71950000000000003</v>
      </c>
      <c r="AE17" s="5">
        <v>0.72684000000000004</v>
      </c>
      <c r="AF17" s="5">
        <v>0.73616999999999999</v>
      </c>
      <c r="AG17" s="5">
        <v>0.73445000000000005</v>
      </c>
      <c r="AH17" s="5">
        <v>0.74063000000000001</v>
      </c>
      <c r="AI17" s="5">
        <v>0.74253999999999998</v>
      </c>
      <c r="AJ17" s="5">
        <v>0.74668999999999996</v>
      </c>
      <c r="AK17" s="5">
        <v>0.68771000000000004</v>
      </c>
      <c r="AM17" s="4" t="s">
        <v>57</v>
      </c>
      <c r="AN17" s="4" t="s">
        <v>58</v>
      </c>
      <c r="AO17" s="5">
        <f t="shared" si="1"/>
        <v>0.6178366666666667</v>
      </c>
      <c r="AP17" s="5">
        <f t="shared" si="2"/>
        <v>0.65320583333333326</v>
      </c>
      <c r="AQ17" s="5">
        <f t="shared" si="3"/>
        <v>0.72238727272727277</v>
      </c>
      <c r="AR17" s="6">
        <f>(AO17-AVERAGE(AO11:AO56))/_xlfn.STDEV.P(AO11:AO56)</f>
        <v>0.7680752416849288</v>
      </c>
      <c r="AS17" s="6">
        <f t="shared" ref="AS17:AT17" si="9">(AP17-AVERAGE(AP11:AP56))/_xlfn.STDEV.P(AP11:AP56)</f>
        <v>0.74051833580088333</v>
      </c>
      <c r="AT17" s="6">
        <f t="shared" si="9"/>
        <v>0.73087995427317631</v>
      </c>
    </row>
    <row r="18" spans="1:46" ht="13.5" thickBot="1">
      <c r="A18" s="4" t="s">
        <v>59</v>
      </c>
      <c r="B18" s="4" t="s">
        <v>60</v>
      </c>
      <c r="C18" s="5">
        <v>0.64370000000000005</v>
      </c>
      <c r="D18" s="5">
        <v>0.64022000000000001</v>
      </c>
      <c r="E18" s="5">
        <v>0.64102999999999999</v>
      </c>
      <c r="F18" s="5">
        <v>0.64280000000000004</v>
      </c>
      <c r="G18" s="5">
        <v>0.64485000000000003</v>
      </c>
      <c r="H18" s="5">
        <v>0.64966999999999997</v>
      </c>
      <c r="I18" s="5">
        <v>0.65630999999999995</v>
      </c>
      <c r="J18" s="5">
        <v>0.65654999999999997</v>
      </c>
      <c r="K18" s="5">
        <v>0.65769999999999995</v>
      </c>
      <c r="L18" s="5">
        <v>0.66064000000000001</v>
      </c>
      <c r="M18" s="5">
        <v>0.6643</v>
      </c>
      <c r="N18" s="5">
        <v>0.67340999999999995</v>
      </c>
      <c r="O18" s="5">
        <v>0.67964000000000002</v>
      </c>
      <c r="P18" s="5">
        <v>0.68794999999999995</v>
      </c>
      <c r="Q18" s="5">
        <v>0.69469000000000003</v>
      </c>
      <c r="R18" s="5">
        <v>0.69896999999999998</v>
      </c>
      <c r="S18" s="5">
        <v>0.71101000000000003</v>
      </c>
      <c r="T18" s="5">
        <v>0.71738000000000002</v>
      </c>
      <c r="U18" s="5">
        <v>0.72828999999999999</v>
      </c>
      <c r="V18" s="5">
        <v>0.73885999999999996</v>
      </c>
      <c r="W18" s="5">
        <v>0.75136999999999998</v>
      </c>
      <c r="X18" s="5">
        <v>0.76612999999999998</v>
      </c>
      <c r="Y18" s="5">
        <v>0.77468000000000004</v>
      </c>
      <c r="Z18" s="5">
        <v>0.78510000000000002</v>
      </c>
      <c r="AA18" s="5">
        <v>0.79588000000000003</v>
      </c>
      <c r="AB18" s="5">
        <v>0.80659000000000003</v>
      </c>
      <c r="AC18" s="5">
        <v>0.81093999999999999</v>
      </c>
      <c r="AD18" s="5">
        <v>0.81842999999999999</v>
      </c>
      <c r="AE18" s="5">
        <v>0.82401999999999997</v>
      </c>
      <c r="AF18" s="5">
        <v>0.83020000000000005</v>
      </c>
      <c r="AG18" s="5">
        <v>0.83325000000000005</v>
      </c>
      <c r="AH18" s="5">
        <v>0.83796999999999999</v>
      </c>
      <c r="AI18" s="5">
        <v>0.83796999999999999</v>
      </c>
      <c r="AJ18" s="5">
        <v>0.83631</v>
      </c>
      <c r="AK18" s="5">
        <v>0.76205000000000001</v>
      </c>
      <c r="AM18" s="4" t="s">
        <v>59</v>
      </c>
      <c r="AN18" s="4" t="s">
        <v>60</v>
      </c>
      <c r="AO18" s="5">
        <f t="shared" si="1"/>
        <v>0.65259833333333328</v>
      </c>
      <c r="AP18" s="5">
        <f t="shared" si="2"/>
        <v>0.72783916666666659</v>
      </c>
      <c r="AQ18" s="5">
        <f t="shared" si="3"/>
        <v>0.8176009090909091</v>
      </c>
      <c r="AR18" s="6">
        <f>(AO18-AVERAGE(AO11:AO56))/_xlfn.STDEV.P(AO11:AO56)</f>
        <v>1.2796568814129277</v>
      </c>
      <c r="AS18" s="6">
        <f t="shared" ref="AS18:AT18" si="10">(AP18-AVERAGE(AP11:AP56))/_xlfn.STDEV.P(AP11:AP56)</f>
        <v>1.6744051128915818</v>
      </c>
      <c r="AT18" s="6">
        <f t="shared" si="10"/>
        <v>1.8975274329816907</v>
      </c>
    </row>
    <row r="19" spans="1:46" ht="13.5" thickBot="1">
      <c r="A19" s="4" t="s">
        <v>61</v>
      </c>
      <c r="B19" s="4" t="s">
        <v>62</v>
      </c>
      <c r="C19" s="5">
        <v>0.58758999999999995</v>
      </c>
      <c r="D19" s="5">
        <v>0.58696999999999999</v>
      </c>
      <c r="E19" s="5">
        <v>0.58057999999999998</v>
      </c>
      <c r="F19" s="5">
        <v>0.58384999999999998</v>
      </c>
      <c r="G19" s="5">
        <v>0.58096999999999999</v>
      </c>
      <c r="H19" s="5">
        <v>0.58391999999999999</v>
      </c>
      <c r="I19" s="5">
        <v>0.58611000000000002</v>
      </c>
      <c r="J19" s="5">
        <v>0.58860999999999997</v>
      </c>
      <c r="K19" s="5">
        <v>0.59184999999999999</v>
      </c>
      <c r="L19" s="5">
        <v>0.59658999999999995</v>
      </c>
      <c r="M19" s="5">
        <v>0.60148999999999997</v>
      </c>
      <c r="N19" s="5">
        <v>0.60758000000000001</v>
      </c>
      <c r="O19" s="5">
        <v>0.61077000000000004</v>
      </c>
      <c r="P19" s="5">
        <v>0.61140000000000005</v>
      </c>
      <c r="Q19" s="5">
        <v>0.61260000000000003</v>
      </c>
      <c r="R19" s="5">
        <v>0.60875999999999997</v>
      </c>
      <c r="S19" s="5">
        <v>0.61617</v>
      </c>
      <c r="T19" s="5">
        <v>0.61341999999999997</v>
      </c>
      <c r="U19" s="5">
        <v>0.62021999999999999</v>
      </c>
      <c r="V19" s="5">
        <v>0.62287999999999999</v>
      </c>
      <c r="W19" s="5">
        <v>0.63136000000000003</v>
      </c>
      <c r="X19" s="5">
        <v>0.63653000000000004</v>
      </c>
      <c r="Y19" s="5">
        <v>0.64439999999999997</v>
      </c>
      <c r="Z19" s="5">
        <v>0.65132999999999996</v>
      </c>
      <c r="AA19" s="5">
        <v>0.66025999999999996</v>
      </c>
      <c r="AB19" s="5">
        <v>0.67313999999999996</v>
      </c>
      <c r="AC19" s="5">
        <v>0.68332999999999999</v>
      </c>
      <c r="AD19" s="5">
        <v>0.69537000000000004</v>
      </c>
      <c r="AE19" s="5">
        <v>0.70408999999999999</v>
      </c>
      <c r="AF19" s="5">
        <v>0.71887000000000001</v>
      </c>
      <c r="AG19" s="5">
        <v>0.72087000000000001</v>
      </c>
      <c r="AH19" s="5">
        <v>0.73055999999999999</v>
      </c>
      <c r="AI19" s="5">
        <v>0.73268999999999995</v>
      </c>
      <c r="AJ19" s="5">
        <v>0.73839999999999995</v>
      </c>
      <c r="AK19" s="5">
        <v>0.68008999999999997</v>
      </c>
      <c r="AM19" s="4" t="s">
        <v>61</v>
      </c>
      <c r="AN19" s="4" t="s">
        <v>62</v>
      </c>
      <c r="AO19" s="5">
        <f t="shared" si="1"/>
        <v>0.58967583333333329</v>
      </c>
      <c r="AP19" s="5">
        <f t="shared" si="2"/>
        <v>0.62331999999999999</v>
      </c>
      <c r="AQ19" s="5">
        <f t="shared" si="3"/>
        <v>0.70342454545454547</v>
      </c>
      <c r="AR19" s="6">
        <f>(AO19-AVERAGE(AO11:AO56))/_xlfn.STDEV.P(AO11:AO56)</f>
        <v>0.353636963137478</v>
      </c>
      <c r="AS19" s="6">
        <f t="shared" ref="AS19:AT19" si="11">(AP19-AVERAGE(AP11:AP56))/_xlfn.STDEV.P(AP11:AP56)</f>
        <v>0.36655695251812703</v>
      </c>
      <c r="AT19" s="6">
        <f t="shared" si="11"/>
        <v>0.49853069415591911</v>
      </c>
    </row>
    <row r="20" spans="1:46" ht="13.5" thickBot="1">
      <c r="A20" s="4" t="s">
        <v>63</v>
      </c>
      <c r="B20" s="4" t="s">
        <v>64</v>
      </c>
      <c r="C20" s="5">
        <v>0.65051000000000003</v>
      </c>
      <c r="D20" s="5">
        <v>0.64824999999999999</v>
      </c>
      <c r="E20" s="5">
        <v>0.64412999999999998</v>
      </c>
      <c r="F20" s="5">
        <v>0.65268999999999999</v>
      </c>
      <c r="G20" s="5">
        <v>0.64702999999999999</v>
      </c>
      <c r="H20" s="5">
        <v>0.65125999999999995</v>
      </c>
      <c r="I20" s="5">
        <v>0.65319000000000005</v>
      </c>
      <c r="J20" s="5">
        <v>0.66047999999999996</v>
      </c>
      <c r="K20" s="5">
        <v>0.66088999999999998</v>
      </c>
      <c r="L20" s="5">
        <v>0.66427999999999998</v>
      </c>
      <c r="M20" s="5">
        <v>0.65827999999999998</v>
      </c>
      <c r="N20" s="5">
        <v>0.66241000000000005</v>
      </c>
      <c r="O20" s="5">
        <v>0.66169</v>
      </c>
      <c r="P20" s="5">
        <v>0.66200999999999999</v>
      </c>
      <c r="Q20" s="5">
        <v>0.66437999999999997</v>
      </c>
      <c r="R20" s="5">
        <v>0.66393999999999997</v>
      </c>
      <c r="S20" s="5">
        <v>0.66556000000000004</v>
      </c>
      <c r="T20" s="5">
        <v>0.66661000000000004</v>
      </c>
      <c r="U20" s="5">
        <v>0.67035999999999996</v>
      </c>
      <c r="V20" s="5">
        <v>0.67615000000000003</v>
      </c>
      <c r="W20" s="5">
        <v>0.68213999999999997</v>
      </c>
      <c r="X20" s="5">
        <v>0.68696000000000002</v>
      </c>
      <c r="Y20" s="5">
        <v>0.69637000000000004</v>
      </c>
      <c r="Z20" s="5">
        <v>0.70247000000000004</v>
      </c>
      <c r="AA20" s="5">
        <v>0.71560000000000001</v>
      </c>
      <c r="AB20" s="5">
        <v>0.72811999999999999</v>
      </c>
      <c r="AC20" s="5">
        <v>0.73594999999999999</v>
      </c>
      <c r="AD20" s="5">
        <v>0.74478</v>
      </c>
      <c r="AE20" s="5">
        <v>0.75499000000000005</v>
      </c>
      <c r="AF20" s="5">
        <v>0.76783000000000001</v>
      </c>
      <c r="AG20" s="5">
        <v>0.77776999999999996</v>
      </c>
      <c r="AH20" s="5">
        <v>0.78283999999999998</v>
      </c>
      <c r="AI20" s="5">
        <v>0.79093000000000002</v>
      </c>
      <c r="AJ20" s="5">
        <v>0.79369000000000001</v>
      </c>
      <c r="AK20" s="5">
        <v>0.73512</v>
      </c>
      <c r="AM20" s="4" t="s">
        <v>63</v>
      </c>
      <c r="AN20" s="4" t="s">
        <v>64</v>
      </c>
      <c r="AO20" s="5">
        <f t="shared" si="1"/>
        <v>0.65444999999999998</v>
      </c>
      <c r="AP20" s="5">
        <f t="shared" si="2"/>
        <v>0.67488666666666675</v>
      </c>
      <c r="AQ20" s="5">
        <f t="shared" si="3"/>
        <v>0.75705636363636364</v>
      </c>
      <c r="AR20" s="6">
        <f>(AO20-AVERAGE(AO11:AO56))/_xlfn.STDEV.P(AO11:AO56)</f>
        <v>1.3069075503364458</v>
      </c>
      <c r="AS20" s="6">
        <f t="shared" ref="AS20:AT20" si="12">(AP20-AVERAGE(AP11:AP56))/_xlfn.STDEV.P(AP11:AP56)</f>
        <v>1.0118105675959801</v>
      </c>
      <c r="AT20" s="6">
        <f t="shared" si="12"/>
        <v>1.1556784289762638</v>
      </c>
    </row>
    <row r="21" spans="1:46" ht="13.5" thickBot="1">
      <c r="A21" s="4" t="s">
        <v>65</v>
      </c>
      <c r="B21" s="4" t="s">
        <v>66</v>
      </c>
      <c r="C21" s="5">
        <v>0.58818999999999999</v>
      </c>
      <c r="D21" s="5">
        <v>0.59001000000000003</v>
      </c>
      <c r="E21" s="5">
        <v>0.59053</v>
      </c>
      <c r="F21" s="5">
        <v>0.59372999999999998</v>
      </c>
      <c r="G21" s="5">
        <v>0.59633999999999998</v>
      </c>
      <c r="H21" s="5">
        <v>0.60002</v>
      </c>
      <c r="I21" s="5">
        <v>0.60284000000000004</v>
      </c>
      <c r="J21" s="5">
        <v>0.61414999999999997</v>
      </c>
      <c r="K21" s="5">
        <v>0.61936999999999998</v>
      </c>
      <c r="L21" s="5">
        <v>0.62509999999999999</v>
      </c>
      <c r="M21" s="5">
        <v>0.63331000000000004</v>
      </c>
      <c r="N21" s="5">
        <v>0.64246999999999999</v>
      </c>
      <c r="O21" s="5">
        <v>0.64941000000000004</v>
      </c>
      <c r="P21" s="5">
        <v>0.65366000000000002</v>
      </c>
      <c r="Q21" s="5">
        <v>0.65364</v>
      </c>
      <c r="R21" s="5">
        <v>0.65176000000000001</v>
      </c>
      <c r="S21" s="5">
        <v>0.65512000000000004</v>
      </c>
      <c r="T21" s="5">
        <v>0.65398999999999996</v>
      </c>
      <c r="U21" s="5">
        <v>0.66303000000000001</v>
      </c>
      <c r="V21" s="5">
        <v>0.66574999999999995</v>
      </c>
      <c r="W21" s="5">
        <v>0.67490000000000006</v>
      </c>
      <c r="X21" s="5">
        <v>0.68242000000000003</v>
      </c>
      <c r="Y21" s="5">
        <v>0.68394999999999995</v>
      </c>
      <c r="Z21" s="5">
        <v>0.69027000000000005</v>
      </c>
      <c r="AA21" s="5">
        <v>0.69337000000000004</v>
      </c>
      <c r="AB21" s="5">
        <v>0.69818000000000002</v>
      </c>
      <c r="AC21" s="5">
        <v>0.70813999999999999</v>
      </c>
      <c r="AD21" s="5">
        <v>0.71728999999999998</v>
      </c>
      <c r="AE21" s="5">
        <v>0.72672999999999999</v>
      </c>
      <c r="AF21" s="5">
        <v>0.74085999999999996</v>
      </c>
      <c r="AG21" s="5">
        <v>0.74204000000000003</v>
      </c>
      <c r="AH21" s="5">
        <v>0.74568000000000001</v>
      </c>
      <c r="AI21" s="5">
        <v>0.74677000000000004</v>
      </c>
      <c r="AJ21" s="5">
        <v>0.75295000000000001</v>
      </c>
      <c r="AK21" s="5">
        <v>0.69066000000000005</v>
      </c>
      <c r="AM21" s="4" t="s">
        <v>65</v>
      </c>
      <c r="AN21" s="4" t="s">
        <v>66</v>
      </c>
      <c r="AO21" s="5">
        <f t="shared" si="1"/>
        <v>0.60800500000000002</v>
      </c>
      <c r="AP21" s="5">
        <f t="shared" si="2"/>
        <v>0.66482500000000011</v>
      </c>
      <c r="AQ21" s="5">
        <f t="shared" si="3"/>
        <v>0.72387909090909097</v>
      </c>
      <c r="AR21" s="6">
        <f>(AO21-AVERAGE(AO11:AO56))/_xlfn.STDEV.P(AO11:AO56)</f>
        <v>0.62338424620353272</v>
      </c>
      <c r="AS21" s="6">
        <f t="shared" ref="AS21:AT21" si="13">(AP21-AVERAGE(AP11:AP56))/_xlfn.STDEV.P(AP11:AP56)</f>
        <v>0.88590894916595497</v>
      </c>
      <c r="AT21" s="6">
        <f t="shared" si="13"/>
        <v>0.74915912086085668</v>
      </c>
    </row>
    <row r="22" spans="1:46" ht="13.5" thickBot="1">
      <c r="A22" s="4" t="s">
        <v>67</v>
      </c>
      <c r="B22" s="4" t="s">
        <v>68</v>
      </c>
      <c r="C22" s="5">
        <v>0.58013999999999999</v>
      </c>
      <c r="D22" s="5">
        <v>0.57955000000000001</v>
      </c>
      <c r="E22" s="5">
        <v>0.57765999999999995</v>
      </c>
      <c r="F22" s="5">
        <v>0.58072999999999997</v>
      </c>
      <c r="G22" s="5">
        <v>0.58072000000000001</v>
      </c>
      <c r="H22" s="5">
        <v>0.57967000000000002</v>
      </c>
      <c r="I22" s="5">
        <v>0.58206000000000002</v>
      </c>
      <c r="J22" s="5">
        <v>0.58614999999999995</v>
      </c>
      <c r="K22" s="5">
        <v>0.58509999999999995</v>
      </c>
      <c r="L22" s="5">
        <v>0.58847000000000005</v>
      </c>
      <c r="M22" s="5">
        <v>0.58969000000000005</v>
      </c>
      <c r="N22" s="5">
        <v>0.58950000000000002</v>
      </c>
      <c r="O22" s="5">
        <v>0.59243999999999997</v>
      </c>
      <c r="P22" s="5">
        <v>0.59082000000000001</v>
      </c>
      <c r="Q22" s="5">
        <v>0.59204000000000001</v>
      </c>
      <c r="R22" s="5">
        <v>0.58884000000000003</v>
      </c>
      <c r="S22" s="5">
        <v>0.59087000000000001</v>
      </c>
      <c r="T22" s="5">
        <v>0.59145999999999999</v>
      </c>
      <c r="U22" s="5">
        <v>0.59809000000000001</v>
      </c>
      <c r="V22" s="5">
        <v>0.60490999999999995</v>
      </c>
      <c r="W22" s="5">
        <v>0.61199999999999999</v>
      </c>
      <c r="X22" s="5">
        <v>0.62002000000000002</v>
      </c>
      <c r="Y22" s="5">
        <v>0.62926000000000004</v>
      </c>
      <c r="Z22" s="5">
        <v>0.64161000000000001</v>
      </c>
      <c r="AA22" s="5">
        <v>0.65302000000000004</v>
      </c>
      <c r="AB22" s="5">
        <v>0.66254999999999997</v>
      </c>
      <c r="AC22" s="5">
        <v>0.67159000000000002</v>
      </c>
      <c r="AD22" s="5">
        <v>0.68552999999999997</v>
      </c>
      <c r="AE22" s="5">
        <v>0.69194999999999995</v>
      </c>
      <c r="AF22" s="5">
        <v>0.70243</v>
      </c>
      <c r="AG22" s="5">
        <v>0.70898000000000005</v>
      </c>
      <c r="AH22" s="5">
        <v>0.71264000000000005</v>
      </c>
      <c r="AI22" s="5">
        <v>0.71440000000000003</v>
      </c>
      <c r="AJ22" s="5">
        <v>0.71430000000000005</v>
      </c>
      <c r="AK22" s="5">
        <v>0.65436000000000005</v>
      </c>
      <c r="AM22" s="4" t="s">
        <v>67</v>
      </c>
      <c r="AN22" s="4" t="s">
        <v>68</v>
      </c>
      <c r="AO22" s="5">
        <f t="shared" si="1"/>
        <v>0.58328666666666662</v>
      </c>
      <c r="AP22" s="5">
        <f t="shared" si="2"/>
        <v>0.60436333333333347</v>
      </c>
      <c r="AQ22" s="5">
        <f t="shared" si="3"/>
        <v>0.68834090909090928</v>
      </c>
      <c r="AR22" s="6">
        <f>(AO22-AVERAGE(AO11:AO56))/_xlfn.STDEV.P(AO11:AO56)</f>
        <v>0.25960866492118184</v>
      </c>
      <c r="AS22" s="6">
        <f t="shared" ref="AS22:AT22" si="14">(AP22-AVERAGE(AP11:AP56))/_xlfn.STDEV.P(AP11:AP56)</f>
        <v>0.12935221373676223</v>
      </c>
      <c r="AT22" s="6">
        <f t="shared" si="14"/>
        <v>0.31371172278310722</v>
      </c>
    </row>
    <row r="23" spans="1:46" ht="13.5" thickBot="1">
      <c r="A23" s="4" t="s">
        <v>69</v>
      </c>
      <c r="B23" s="4" t="s">
        <v>70</v>
      </c>
      <c r="C23" s="5">
        <v>0.64019999999999999</v>
      </c>
      <c r="D23" s="5">
        <v>0.64476999999999995</v>
      </c>
      <c r="E23" s="5">
        <v>0.64995999999999998</v>
      </c>
      <c r="F23" s="5">
        <v>0.65125</v>
      </c>
      <c r="G23" s="5">
        <v>0.65685000000000004</v>
      </c>
      <c r="H23" s="5">
        <v>0.66047999999999996</v>
      </c>
      <c r="I23" s="5">
        <v>0.66588999999999998</v>
      </c>
      <c r="J23" s="5">
        <v>0.66864000000000001</v>
      </c>
      <c r="K23" s="5">
        <v>0.67059000000000002</v>
      </c>
      <c r="L23" s="5">
        <v>0.67435999999999996</v>
      </c>
      <c r="M23" s="5">
        <v>0.67559999999999998</v>
      </c>
      <c r="N23" s="5">
        <v>0.68028</v>
      </c>
      <c r="O23" s="5">
        <v>0.67934000000000005</v>
      </c>
      <c r="P23" s="5">
        <v>0.68096999999999996</v>
      </c>
      <c r="Q23" s="5">
        <v>0.67945999999999995</v>
      </c>
      <c r="R23" s="5">
        <v>0.68201999999999996</v>
      </c>
      <c r="S23" s="5">
        <v>0.68342000000000003</v>
      </c>
      <c r="T23" s="5">
        <v>0.68530999999999997</v>
      </c>
      <c r="U23" s="5">
        <v>0.69006000000000001</v>
      </c>
      <c r="V23" s="5">
        <v>0.69338</v>
      </c>
      <c r="W23" s="5">
        <v>0.70333999999999997</v>
      </c>
      <c r="X23" s="5">
        <v>0.71009</v>
      </c>
      <c r="Y23" s="5">
        <v>0.72023000000000004</v>
      </c>
      <c r="Z23" s="5">
        <v>0.72665000000000002</v>
      </c>
      <c r="AA23" s="5">
        <v>0.73755999999999999</v>
      </c>
      <c r="AB23" s="5">
        <v>0.74394000000000005</v>
      </c>
      <c r="AC23" s="5">
        <v>0.75424000000000002</v>
      </c>
      <c r="AD23" s="5">
        <v>0.76687000000000005</v>
      </c>
      <c r="AE23" s="5">
        <v>0.77703</v>
      </c>
      <c r="AF23" s="5">
        <v>0.78508999999999995</v>
      </c>
      <c r="AG23" s="5">
        <v>0.79203999999999997</v>
      </c>
      <c r="AH23" s="5">
        <v>0.80001999999999995</v>
      </c>
      <c r="AI23" s="5">
        <v>0.80293999999999999</v>
      </c>
      <c r="AJ23" s="5">
        <v>0.80800000000000005</v>
      </c>
      <c r="AK23" s="5">
        <v>0.74470000000000003</v>
      </c>
      <c r="AM23" s="4" t="s">
        <v>69</v>
      </c>
      <c r="AN23" s="4" t="s">
        <v>70</v>
      </c>
      <c r="AO23" s="5">
        <f t="shared" si="1"/>
        <v>0.66157250000000001</v>
      </c>
      <c r="AP23" s="5">
        <f t="shared" si="2"/>
        <v>0.69452250000000004</v>
      </c>
      <c r="AQ23" s="5">
        <f t="shared" si="3"/>
        <v>0.77385727272727278</v>
      </c>
      <c r="AR23" s="6">
        <f>(AO23-AVERAGE(AO11:AO56))/_xlfn.STDEV.P(AO11:AO56)</f>
        <v>1.4117281926808682</v>
      </c>
      <c r="AS23" s="6">
        <f t="shared" ref="AS23:AT23" si="15">(AP23-AVERAGE(AP11:AP56))/_xlfn.STDEV.P(AP11:AP56)</f>
        <v>1.2575137177588664</v>
      </c>
      <c r="AT23" s="6">
        <f t="shared" si="15"/>
        <v>1.3615390491511064</v>
      </c>
    </row>
    <row r="24" spans="1:46" ht="13.5" thickBot="1">
      <c r="A24" s="4" t="s">
        <v>71</v>
      </c>
      <c r="B24" s="4" t="s">
        <v>72</v>
      </c>
      <c r="C24" s="5">
        <v>0.52988000000000002</v>
      </c>
      <c r="D24" s="5">
        <v>0.52756000000000003</v>
      </c>
      <c r="E24" s="5">
        <v>0.52376</v>
      </c>
      <c r="F24" s="5">
        <v>0.52786</v>
      </c>
      <c r="G24" s="5">
        <v>0.51800999999999997</v>
      </c>
      <c r="H24" s="5">
        <v>0.51483999999999996</v>
      </c>
      <c r="I24" s="5">
        <v>0.51502999999999999</v>
      </c>
      <c r="J24" s="5">
        <v>0.51890999999999998</v>
      </c>
      <c r="K24" s="5">
        <v>0.52090999999999998</v>
      </c>
      <c r="L24" s="5">
        <v>0.52398999999999996</v>
      </c>
      <c r="M24" s="5">
        <v>0.52498999999999996</v>
      </c>
      <c r="N24" s="5">
        <v>0.52576999999999996</v>
      </c>
      <c r="O24" s="5">
        <v>0.52437</v>
      </c>
      <c r="P24" s="5">
        <v>0.52410999999999996</v>
      </c>
      <c r="Q24" s="5">
        <v>0.52334999999999998</v>
      </c>
      <c r="R24" s="5">
        <v>0.52042999999999995</v>
      </c>
      <c r="S24" s="5">
        <v>0.52493999999999996</v>
      </c>
      <c r="T24" s="5">
        <v>0.51956999999999998</v>
      </c>
      <c r="U24" s="5">
        <v>0.52173000000000003</v>
      </c>
      <c r="V24" s="5">
        <v>0.52656999999999998</v>
      </c>
      <c r="W24" s="5">
        <v>0.53657999999999995</v>
      </c>
      <c r="X24" s="5">
        <v>0.54747999999999997</v>
      </c>
      <c r="Y24" s="5">
        <v>0.56140999999999996</v>
      </c>
      <c r="Z24" s="5">
        <v>0.57628000000000001</v>
      </c>
      <c r="AA24" s="5">
        <v>0.59079999999999999</v>
      </c>
      <c r="AB24" s="5">
        <v>0.60562000000000005</v>
      </c>
      <c r="AC24" s="5">
        <v>0.61902000000000001</v>
      </c>
      <c r="AD24" s="5">
        <v>0.63382000000000005</v>
      </c>
      <c r="AE24" s="5">
        <v>0.64585999999999999</v>
      </c>
      <c r="AF24" s="5">
        <v>0.66361999999999999</v>
      </c>
      <c r="AG24" s="5">
        <v>0.67237000000000002</v>
      </c>
      <c r="AH24" s="5">
        <v>0.68089999999999995</v>
      </c>
      <c r="AI24" s="5">
        <v>0.68691000000000002</v>
      </c>
      <c r="AJ24" s="5">
        <v>0.69345000000000001</v>
      </c>
      <c r="AK24" s="5">
        <v>0.63819999999999999</v>
      </c>
      <c r="AM24" s="4" t="s">
        <v>71</v>
      </c>
      <c r="AN24" s="4" t="s">
        <v>72</v>
      </c>
      <c r="AO24" s="5">
        <f t="shared" si="1"/>
        <v>0.52262583333333335</v>
      </c>
      <c r="AP24" s="5">
        <f t="shared" si="2"/>
        <v>0.53390166666666661</v>
      </c>
      <c r="AQ24" s="5">
        <f t="shared" si="3"/>
        <v>0.64823363636363651</v>
      </c>
      <c r="AR24" s="6">
        <f>(AO24-AVERAGE(AO11:AO56))/_xlfn.STDEV.P(AO11:AO56)</f>
        <v>-0.63312668294093366</v>
      </c>
      <c r="AS24" s="6">
        <f t="shared" ref="AS24:AT24" si="16">(AP24-AVERAGE(AP11:AP56))/_xlfn.STDEV.P(AP11:AP56)</f>
        <v>-0.75233450522401424</v>
      </c>
      <c r="AT24" s="6">
        <f t="shared" si="16"/>
        <v>-0.17772049629993383</v>
      </c>
    </row>
    <row r="25" spans="1:46" ht="13.5" thickBot="1">
      <c r="A25" s="4" t="s">
        <v>73</v>
      </c>
      <c r="B25" s="4" t="s">
        <v>74</v>
      </c>
      <c r="C25" s="5">
        <v>0.53029000000000004</v>
      </c>
      <c r="D25" s="5">
        <v>0.53181999999999996</v>
      </c>
      <c r="E25" s="5">
        <v>0.53186</v>
      </c>
      <c r="F25" s="5">
        <v>0.54013</v>
      </c>
      <c r="G25" s="5">
        <v>0.54437999999999998</v>
      </c>
      <c r="H25" s="5">
        <v>0.54637999999999998</v>
      </c>
      <c r="I25" s="5">
        <v>0.54930000000000001</v>
      </c>
      <c r="J25" s="5">
        <v>0.55296999999999996</v>
      </c>
      <c r="K25" s="5">
        <v>0.55764000000000002</v>
      </c>
      <c r="L25" s="5">
        <v>0.56057999999999997</v>
      </c>
      <c r="M25" s="5">
        <v>0.56606000000000001</v>
      </c>
      <c r="N25" s="5">
        <v>0.57347999999999999</v>
      </c>
      <c r="O25" s="5">
        <v>0.58137000000000005</v>
      </c>
      <c r="P25" s="5">
        <v>0.58087999999999995</v>
      </c>
      <c r="Q25" s="5">
        <v>0.57467000000000001</v>
      </c>
      <c r="R25" s="5">
        <v>0.56818999999999997</v>
      </c>
      <c r="S25" s="5">
        <v>0.56872</v>
      </c>
      <c r="T25" s="5">
        <v>0.56477999999999995</v>
      </c>
      <c r="U25" s="5">
        <v>0.56677</v>
      </c>
      <c r="V25" s="5">
        <v>0.57106000000000001</v>
      </c>
      <c r="W25" s="5">
        <v>0.57781000000000005</v>
      </c>
      <c r="X25" s="5">
        <v>0.58150000000000002</v>
      </c>
      <c r="Y25" s="5">
        <v>0.58557000000000003</v>
      </c>
      <c r="Z25" s="5">
        <v>0.58826999999999996</v>
      </c>
      <c r="AA25" s="5">
        <v>0.59619999999999995</v>
      </c>
      <c r="AB25" s="5">
        <v>0.60428999999999999</v>
      </c>
      <c r="AC25" s="5">
        <v>0.61755000000000004</v>
      </c>
      <c r="AD25" s="5">
        <v>0.63156000000000001</v>
      </c>
      <c r="AE25" s="5">
        <v>0.64268999999999998</v>
      </c>
      <c r="AF25" s="5">
        <v>0.65381999999999996</v>
      </c>
      <c r="AG25" s="5">
        <v>0.65944000000000003</v>
      </c>
      <c r="AH25" s="5">
        <v>0.66783999999999999</v>
      </c>
      <c r="AI25" s="5">
        <v>0.67110000000000003</v>
      </c>
      <c r="AJ25" s="5">
        <v>0.67054000000000002</v>
      </c>
      <c r="AK25" s="5">
        <v>0.61761999999999995</v>
      </c>
      <c r="AM25" s="4" t="s">
        <v>73</v>
      </c>
      <c r="AN25" s="4" t="s">
        <v>74</v>
      </c>
      <c r="AO25" s="5">
        <f t="shared" si="1"/>
        <v>0.54874083333333334</v>
      </c>
      <c r="AP25" s="5">
        <f t="shared" si="2"/>
        <v>0.57579916666666664</v>
      </c>
      <c r="AQ25" s="5">
        <f t="shared" si="3"/>
        <v>0.63933181818181817</v>
      </c>
      <c r="AR25" s="6">
        <f>(AO25-AVERAGE(AO11:AO56))/_xlfn.STDEV.P(AO11:AO56)</f>
        <v>-0.24879659170547144</v>
      </c>
      <c r="AS25" s="6">
        <f t="shared" ref="AS25:AT25" si="17">(AP25-AVERAGE(AP11:AP56))/_xlfn.STDEV.P(AP11:AP56)</f>
        <v>-0.22807115672257294</v>
      </c>
      <c r="AT25" s="6">
        <f t="shared" si="17"/>
        <v>-0.28679398760192443</v>
      </c>
    </row>
    <row r="26" spans="1:46" ht="13.5" thickBot="1">
      <c r="A26" s="4" t="s">
        <v>75</v>
      </c>
      <c r="B26" s="4" t="s">
        <v>76</v>
      </c>
      <c r="C26" s="5">
        <v>0.62583</v>
      </c>
      <c r="D26" s="5">
        <v>0.62631999999999999</v>
      </c>
      <c r="E26" s="5">
        <v>0.62544</v>
      </c>
      <c r="F26" s="5">
        <v>0.62824000000000002</v>
      </c>
      <c r="G26" s="5">
        <v>0.62997000000000003</v>
      </c>
      <c r="H26" s="5">
        <v>0.63102999999999998</v>
      </c>
      <c r="I26" s="5">
        <v>0.63349</v>
      </c>
      <c r="J26" s="5">
        <v>0.63568999999999998</v>
      </c>
      <c r="K26" s="5">
        <v>0.63915999999999995</v>
      </c>
      <c r="L26" s="5">
        <v>0.64102000000000003</v>
      </c>
      <c r="M26" s="5">
        <v>0.64354</v>
      </c>
      <c r="N26" s="5">
        <v>0.64946999999999999</v>
      </c>
      <c r="O26" s="5">
        <v>0.65644000000000002</v>
      </c>
      <c r="P26" s="5">
        <v>0.65737999999999996</v>
      </c>
      <c r="Q26" s="5">
        <v>0.66005000000000003</v>
      </c>
      <c r="R26" s="5">
        <v>0.66481999999999997</v>
      </c>
      <c r="S26" s="5">
        <v>0.66683999999999999</v>
      </c>
      <c r="T26" s="5">
        <v>0.66705999999999999</v>
      </c>
      <c r="U26" s="5">
        <v>0.67512000000000005</v>
      </c>
      <c r="V26" s="5">
        <v>0.68057999999999996</v>
      </c>
      <c r="W26" s="5">
        <v>0.68301999999999996</v>
      </c>
      <c r="X26" s="5">
        <v>0.69059999999999999</v>
      </c>
      <c r="Y26" s="5">
        <v>0.69710000000000005</v>
      </c>
      <c r="Z26" s="5">
        <v>0.70372999999999997</v>
      </c>
      <c r="AA26" s="5">
        <v>0.71045000000000003</v>
      </c>
      <c r="AB26" s="5">
        <v>0.72038999999999997</v>
      </c>
      <c r="AC26" s="5">
        <v>0.73157000000000005</v>
      </c>
      <c r="AD26" s="5">
        <v>0.74072000000000005</v>
      </c>
      <c r="AE26" s="5">
        <v>0.75180999999999998</v>
      </c>
      <c r="AF26" s="5">
        <v>0.76317000000000002</v>
      </c>
      <c r="AG26" s="5">
        <v>0.76876999999999995</v>
      </c>
      <c r="AH26" s="5">
        <v>0.77510999999999997</v>
      </c>
      <c r="AI26" s="5">
        <v>0.77973000000000003</v>
      </c>
      <c r="AJ26" s="5">
        <v>0.78069</v>
      </c>
      <c r="AK26" s="5">
        <v>0.71799000000000002</v>
      </c>
      <c r="AM26" s="4" t="s">
        <v>75</v>
      </c>
      <c r="AN26" s="4" t="s">
        <v>76</v>
      </c>
      <c r="AO26" s="5">
        <f t="shared" si="1"/>
        <v>0.6341</v>
      </c>
      <c r="AP26" s="5">
        <f t="shared" si="2"/>
        <v>0.67522833333333321</v>
      </c>
      <c r="AQ26" s="5">
        <f t="shared" si="3"/>
        <v>0.74912727272727264</v>
      </c>
      <c r="AR26" s="6">
        <f>(AO26-AVERAGE(AO11:AO56))/_xlfn.STDEV.P(AO11:AO56)</f>
        <v>1.0074200007809548</v>
      </c>
      <c r="AS26" s="6">
        <f t="shared" ref="AS26:AT26" si="18">(AP26-AVERAGE(AP11:AP56))/_xlfn.STDEV.P(AP11:AP56)</f>
        <v>1.0160858420333065</v>
      </c>
      <c r="AT26" s="6">
        <f t="shared" si="18"/>
        <v>1.0585237117442423</v>
      </c>
    </row>
    <row r="27" spans="1:46" ht="13.5" thickBot="1">
      <c r="A27" s="4" t="s">
        <v>77</v>
      </c>
      <c r="B27" s="4" t="s">
        <v>78</v>
      </c>
      <c r="C27" s="5">
        <v>0.57643999999999995</v>
      </c>
      <c r="D27" s="5">
        <v>0.57869000000000004</v>
      </c>
      <c r="E27" s="5">
        <v>0.57611999999999997</v>
      </c>
      <c r="F27" s="5">
        <v>0.57906999999999997</v>
      </c>
      <c r="G27" s="5">
        <v>0.57754000000000005</v>
      </c>
      <c r="H27" s="5">
        <v>0.57889999999999997</v>
      </c>
      <c r="I27" s="5">
        <v>0.57921</v>
      </c>
      <c r="J27" s="5">
        <v>0.57508999999999999</v>
      </c>
      <c r="K27" s="5">
        <v>0.57718999999999998</v>
      </c>
      <c r="L27" s="5">
        <v>0.57652999999999999</v>
      </c>
      <c r="M27" s="5">
        <v>0.57737000000000005</v>
      </c>
      <c r="N27" s="5">
        <v>0.57401999999999997</v>
      </c>
      <c r="O27" s="5">
        <v>0.57023999999999997</v>
      </c>
      <c r="P27" s="5">
        <v>0.56747999999999998</v>
      </c>
      <c r="Q27" s="5">
        <v>0.56828000000000001</v>
      </c>
      <c r="R27" s="5">
        <v>0.57030999999999998</v>
      </c>
      <c r="S27" s="5">
        <v>0.57016999999999995</v>
      </c>
      <c r="T27" s="5">
        <v>0.57199</v>
      </c>
      <c r="U27" s="5">
        <v>0.57747999999999999</v>
      </c>
      <c r="V27" s="5">
        <v>0.58665</v>
      </c>
      <c r="W27" s="5">
        <v>0.59562999999999999</v>
      </c>
      <c r="X27" s="5">
        <v>0.60826999999999998</v>
      </c>
      <c r="Y27" s="5">
        <v>0.62129000000000001</v>
      </c>
      <c r="Z27" s="5">
        <v>0.63505</v>
      </c>
      <c r="AA27" s="5">
        <v>0.65005999999999997</v>
      </c>
      <c r="AB27" s="5">
        <v>0.66603999999999997</v>
      </c>
      <c r="AC27" s="5">
        <v>0.67947000000000002</v>
      </c>
      <c r="AD27" s="5">
        <v>0.69369999999999998</v>
      </c>
      <c r="AE27" s="5">
        <v>0.71009999999999995</v>
      </c>
      <c r="AF27" s="5">
        <v>0.72309999999999997</v>
      </c>
      <c r="AG27" s="5">
        <v>0.73455000000000004</v>
      </c>
      <c r="AH27" s="5">
        <v>0.74463999999999997</v>
      </c>
      <c r="AI27" s="5">
        <v>0.74773000000000001</v>
      </c>
      <c r="AJ27" s="5">
        <v>0.75153000000000003</v>
      </c>
      <c r="AK27" s="5">
        <v>0.69420000000000004</v>
      </c>
      <c r="AM27" s="4" t="s">
        <v>77</v>
      </c>
      <c r="AN27" s="4" t="s">
        <v>78</v>
      </c>
      <c r="AO27" s="5">
        <f t="shared" si="1"/>
        <v>0.57718083333333337</v>
      </c>
      <c r="AP27" s="5">
        <f t="shared" si="2"/>
        <v>0.58690333333333333</v>
      </c>
      <c r="AQ27" s="5">
        <f t="shared" si="3"/>
        <v>0.70864727272727279</v>
      </c>
      <c r="AR27" s="6">
        <f>(AO27-AVERAGE(AO11:AO56))/_xlfn.STDEV.P(AO11:AO56)</f>
        <v>0.16975013602711728</v>
      </c>
      <c r="AS27" s="6">
        <f t="shared" ref="AS27:AT27" si="19">(AP27-AVERAGE(AP11:AP56))/_xlfn.STDEV.P(AP11:AP56)</f>
        <v>-8.9124737509379728E-2</v>
      </c>
      <c r="AT27" s="6">
        <f t="shared" si="19"/>
        <v>0.56252448577458025</v>
      </c>
    </row>
    <row r="28" spans="1:46" ht="13.5" thickBot="1">
      <c r="A28" s="4" t="s">
        <v>79</v>
      </c>
      <c r="B28" s="4" t="s">
        <v>80</v>
      </c>
      <c r="C28" s="5">
        <v>0.56003999999999998</v>
      </c>
      <c r="D28" s="5">
        <v>0.56547999999999998</v>
      </c>
      <c r="E28" s="5">
        <v>0.56681999999999999</v>
      </c>
      <c r="F28" s="5">
        <v>0.57399</v>
      </c>
      <c r="G28" s="5">
        <v>0.57620000000000005</v>
      </c>
      <c r="H28" s="5">
        <v>0.57593000000000005</v>
      </c>
      <c r="I28" s="5">
        <v>0.57715000000000005</v>
      </c>
      <c r="J28" s="5">
        <v>0.57918000000000003</v>
      </c>
      <c r="K28" s="5">
        <v>0.58218999999999999</v>
      </c>
      <c r="L28" s="5">
        <v>0.58121999999999996</v>
      </c>
      <c r="M28" s="5">
        <v>0.58831</v>
      </c>
      <c r="N28" s="5">
        <v>0.59089000000000003</v>
      </c>
      <c r="O28" s="5">
        <v>0.59743999999999997</v>
      </c>
      <c r="P28" s="5">
        <v>0.59755999999999998</v>
      </c>
      <c r="Q28" s="5">
        <v>0.59741</v>
      </c>
      <c r="R28" s="5">
        <v>0.59248999999999996</v>
      </c>
      <c r="S28" s="5">
        <v>0.59172999999999998</v>
      </c>
      <c r="T28" s="5">
        <v>0.5917</v>
      </c>
      <c r="U28" s="5">
        <v>0.59685999999999995</v>
      </c>
      <c r="V28" s="5">
        <v>0.60492999999999997</v>
      </c>
      <c r="W28" s="5">
        <v>0.61370000000000002</v>
      </c>
      <c r="X28" s="5">
        <v>0.62675000000000003</v>
      </c>
      <c r="Y28" s="5">
        <v>0.63431999999999999</v>
      </c>
      <c r="Z28" s="5">
        <v>0.64695000000000003</v>
      </c>
      <c r="AA28" s="5">
        <v>0.65378000000000003</v>
      </c>
      <c r="AB28" s="5">
        <v>0.66071999999999997</v>
      </c>
      <c r="AC28" s="5">
        <v>0.67122999999999999</v>
      </c>
      <c r="AD28" s="5">
        <v>0.68457999999999997</v>
      </c>
      <c r="AE28" s="5">
        <v>0.69662999999999997</v>
      </c>
      <c r="AF28" s="5">
        <v>0.71162999999999998</v>
      </c>
      <c r="AG28" s="5">
        <v>0.72285999999999995</v>
      </c>
      <c r="AH28" s="5">
        <v>0.72535000000000005</v>
      </c>
      <c r="AI28" s="5">
        <v>0.73085999999999995</v>
      </c>
      <c r="AJ28" s="5">
        <v>0.73580000000000001</v>
      </c>
      <c r="AK28" s="5">
        <v>0.66500000000000004</v>
      </c>
      <c r="AM28" s="4" t="s">
        <v>79</v>
      </c>
      <c r="AN28" s="4" t="s">
        <v>80</v>
      </c>
      <c r="AO28" s="5">
        <f t="shared" si="1"/>
        <v>0.57645000000000002</v>
      </c>
      <c r="AP28" s="5">
        <f t="shared" si="2"/>
        <v>0.60765333333333338</v>
      </c>
      <c r="AQ28" s="5">
        <f t="shared" si="3"/>
        <v>0.69622181818181805</v>
      </c>
      <c r="AR28" s="6">
        <f>(AO28-AVERAGE(AO11:AO56))/_xlfn.STDEV.P(AO11:AO56)</f>
        <v>0.15899458398124622</v>
      </c>
      <c r="AS28" s="6">
        <f t="shared" ref="AS28:AT28" si="20">(AP28-AVERAGE(AP11:AP56))/_xlfn.STDEV.P(AP11:AP56)</f>
        <v>0.17051997831865112</v>
      </c>
      <c r="AT28" s="6">
        <f t="shared" si="20"/>
        <v>0.41027607083221884</v>
      </c>
    </row>
    <row r="29" spans="1:46" ht="13.5" thickBot="1">
      <c r="A29" s="4" t="s">
        <v>81</v>
      </c>
      <c r="B29" s="4" t="s">
        <v>82</v>
      </c>
      <c r="C29" s="5">
        <v>0.53859999999999997</v>
      </c>
      <c r="D29" s="5">
        <v>0.54237999999999997</v>
      </c>
      <c r="E29" s="5">
        <v>0.53993000000000002</v>
      </c>
      <c r="F29" s="5">
        <v>0.54571000000000003</v>
      </c>
      <c r="G29" s="5">
        <v>0.55025999999999997</v>
      </c>
      <c r="H29" s="5">
        <v>0.54664999999999997</v>
      </c>
      <c r="I29" s="5">
        <v>0.54437999999999998</v>
      </c>
      <c r="J29" s="5">
        <v>0.54896999999999996</v>
      </c>
      <c r="K29" s="5">
        <v>0.55393999999999999</v>
      </c>
      <c r="L29" s="5">
        <v>0.55800000000000005</v>
      </c>
      <c r="M29" s="5">
        <v>0.56032000000000004</v>
      </c>
      <c r="N29" s="5">
        <v>0.57079999999999997</v>
      </c>
      <c r="O29" s="5">
        <v>0.57909999999999995</v>
      </c>
      <c r="P29" s="5">
        <v>0.57828999999999997</v>
      </c>
      <c r="Q29" s="5">
        <v>0.58033000000000001</v>
      </c>
      <c r="R29" s="5">
        <v>0.58381000000000005</v>
      </c>
      <c r="S29" s="5">
        <v>0.58284999999999998</v>
      </c>
      <c r="T29" s="5">
        <v>0.58965000000000001</v>
      </c>
      <c r="U29" s="5">
        <v>0.60075000000000001</v>
      </c>
      <c r="V29" s="5">
        <v>0.60396000000000005</v>
      </c>
      <c r="W29" s="5">
        <v>0.60934999999999995</v>
      </c>
      <c r="X29" s="5">
        <v>0.61665999999999999</v>
      </c>
      <c r="Y29" s="5">
        <v>0.62317999999999996</v>
      </c>
      <c r="Z29" s="5">
        <v>0.62890000000000001</v>
      </c>
      <c r="AA29" s="5">
        <v>0.62927999999999995</v>
      </c>
      <c r="AB29" s="5">
        <v>0.63673000000000002</v>
      </c>
      <c r="AC29" s="5">
        <v>0.64317000000000002</v>
      </c>
      <c r="AD29" s="5">
        <v>0.65061000000000002</v>
      </c>
      <c r="AE29" s="5">
        <v>0.65947</v>
      </c>
      <c r="AF29" s="5">
        <v>0.66598000000000002</v>
      </c>
      <c r="AG29" s="5">
        <v>0.66696</v>
      </c>
      <c r="AH29" s="5">
        <v>0.67471999999999999</v>
      </c>
      <c r="AI29" s="5">
        <v>0.67713000000000001</v>
      </c>
      <c r="AJ29" s="5">
        <v>0.67595000000000005</v>
      </c>
      <c r="AK29" s="5">
        <v>0.61938000000000004</v>
      </c>
      <c r="AM29" s="4" t="s">
        <v>81</v>
      </c>
      <c r="AN29" s="4" t="s">
        <v>82</v>
      </c>
      <c r="AO29" s="5">
        <f t="shared" si="1"/>
        <v>0.5499949999999999</v>
      </c>
      <c r="AP29" s="5">
        <f t="shared" si="2"/>
        <v>0.59806916666666654</v>
      </c>
      <c r="AQ29" s="5">
        <f t="shared" si="3"/>
        <v>0.65448909090909102</v>
      </c>
      <c r="AR29" s="6">
        <f>(AO29-AVERAGE(AO11:AO56))/_xlfn.STDEV.P(AO11:AO56)</f>
        <v>-0.23033923044089427</v>
      </c>
      <c r="AS29" s="6">
        <f t="shared" ref="AS29:AT29" si="21">(AP29-AVERAGE(AP11:AP56))/_xlfn.STDEV.P(AP11:AP56)</f>
        <v>5.0593316602256369E-2</v>
      </c>
      <c r="AT29" s="6">
        <f t="shared" si="21"/>
        <v>-0.10107275389297112</v>
      </c>
    </row>
    <row r="30" spans="1:46" ht="13.5" thickBot="1">
      <c r="A30" s="4" t="s">
        <v>83</v>
      </c>
      <c r="B30" s="4" t="s">
        <v>84</v>
      </c>
      <c r="C30" s="5">
        <v>0.59267999999999998</v>
      </c>
      <c r="D30" s="5">
        <v>0.60189999999999999</v>
      </c>
      <c r="E30" s="5">
        <v>0.59558999999999995</v>
      </c>
      <c r="F30" s="5">
        <v>0.60431999999999997</v>
      </c>
      <c r="G30" s="5">
        <v>0.60926000000000002</v>
      </c>
      <c r="H30" s="5">
        <v>0.61758999999999997</v>
      </c>
      <c r="I30" s="5">
        <v>0.61301000000000005</v>
      </c>
      <c r="J30" s="5">
        <v>0.61819999999999997</v>
      </c>
      <c r="K30" s="5">
        <v>0.62560000000000004</v>
      </c>
      <c r="L30" s="5">
        <v>0.63212000000000002</v>
      </c>
      <c r="M30" s="5">
        <v>0.63571999999999995</v>
      </c>
      <c r="N30" s="5">
        <v>0.63726000000000005</v>
      </c>
      <c r="O30" s="5">
        <v>0.64463000000000004</v>
      </c>
      <c r="P30" s="5">
        <v>0.64205000000000001</v>
      </c>
      <c r="Q30" s="5">
        <v>0.65234999999999999</v>
      </c>
      <c r="R30" s="5">
        <v>0.64819000000000004</v>
      </c>
      <c r="S30" s="5">
        <v>0.64763000000000004</v>
      </c>
      <c r="T30" s="5">
        <v>0.63870000000000005</v>
      </c>
      <c r="U30" s="5">
        <v>0.64880000000000004</v>
      </c>
      <c r="V30" s="5">
        <v>0.64842999999999995</v>
      </c>
      <c r="W30" s="5">
        <v>0.64864999999999995</v>
      </c>
      <c r="X30" s="5">
        <v>0.65812000000000004</v>
      </c>
      <c r="Y30" s="5">
        <v>0.66918999999999995</v>
      </c>
      <c r="Z30" s="5">
        <v>0.67298999999999998</v>
      </c>
      <c r="AA30" s="5">
        <v>0.67739000000000005</v>
      </c>
      <c r="AB30" s="5">
        <v>0.68805000000000005</v>
      </c>
      <c r="AC30" s="5">
        <v>0.68879999999999997</v>
      </c>
      <c r="AD30" s="5">
        <v>0.69538999999999995</v>
      </c>
      <c r="AE30" s="5">
        <v>0.70723000000000003</v>
      </c>
      <c r="AF30" s="5">
        <v>0.72638000000000003</v>
      </c>
      <c r="AG30" s="5">
        <v>0.72740000000000005</v>
      </c>
      <c r="AH30" s="5">
        <v>0.73470000000000002</v>
      </c>
      <c r="AI30" s="5">
        <v>0.73433999999999999</v>
      </c>
      <c r="AJ30" s="5">
        <v>0.73199999999999998</v>
      </c>
      <c r="AK30" s="5">
        <v>0.67188999999999999</v>
      </c>
      <c r="AM30" s="4" t="s">
        <v>83</v>
      </c>
      <c r="AN30" s="4" t="s">
        <v>84</v>
      </c>
      <c r="AO30" s="5">
        <f t="shared" si="1"/>
        <v>0.61527083333333332</v>
      </c>
      <c r="AP30" s="5">
        <f t="shared" si="2"/>
        <v>0.6516441666666668</v>
      </c>
      <c r="AQ30" s="5">
        <f t="shared" si="3"/>
        <v>0.7075972727272728</v>
      </c>
      <c r="AR30" s="6">
        <f>(AO30-AVERAGE(AO11:AO56))/_xlfn.STDEV.P(AO11:AO56)</f>
        <v>0.73031430126390606</v>
      </c>
      <c r="AS30" s="6">
        <f t="shared" ref="AS30:AT30" si="22">(AP30-AVERAGE(AP11:AP56))/_xlfn.STDEV.P(AP11:AP56)</f>
        <v>0.7209772033727041</v>
      </c>
      <c r="AT30" s="6">
        <f t="shared" si="22"/>
        <v>0.54965889320372696</v>
      </c>
    </row>
    <row r="31" spans="1:46" ht="13.5" thickBot="1">
      <c r="A31" s="4" t="s">
        <v>85</v>
      </c>
      <c r="B31" s="4" t="s">
        <v>86</v>
      </c>
      <c r="C31" s="5">
        <v>0.57071000000000005</v>
      </c>
      <c r="D31" s="5">
        <v>0.57167000000000001</v>
      </c>
      <c r="E31" s="5">
        <v>0.57088000000000005</v>
      </c>
      <c r="F31" s="5">
        <v>0.57750000000000001</v>
      </c>
      <c r="G31" s="5">
        <v>0.58448999999999995</v>
      </c>
      <c r="H31" s="5">
        <v>0.59150000000000003</v>
      </c>
      <c r="I31" s="5">
        <v>0.59680999999999995</v>
      </c>
      <c r="J31" s="5">
        <v>0.60711000000000004</v>
      </c>
      <c r="K31" s="5">
        <v>0.61967000000000005</v>
      </c>
      <c r="L31" s="5">
        <v>0.63119000000000003</v>
      </c>
      <c r="M31" s="5">
        <v>0.64063999999999999</v>
      </c>
      <c r="N31" s="5">
        <v>0.64442999999999995</v>
      </c>
      <c r="O31" s="5">
        <v>0.65317000000000003</v>
      </c>
      <c r="P31" s="5">
        <v>0.65615999999999997</v>
      </c>
      <c r="Q31" s="5">
        <v>0.66585000000000005</v>
      </c>
      <c r="R31" s="5">
        <v>0.67071999999999998</v>
      </c>
      <c r="S31" s="5">
        <v>0.67591000000000001</v>
      </c>
      <c r="T31" s="5">
        <v>0.67578000000000005</v>
      </c>
      <c r="U31" s="5">
        <v>0.68598999999999999</v>
      </c>
      <c r="V31" s="5">
        <v>0.69171000000000005</v>
      </c>
      <c r="W31" s="5">
        <v>0.69327000000000005</v>
      </c>
      <c r="X31" s="5">
        <v>0.69813000000000003</v>
      </c>
      <c r="Y31" s="5">
        <v>0.70042000000000004</v>
      </c>
      <c r="Z31" s="5">
        <v>0.71225000000000005</v>
      </c>
      <c r="AA31" s="5">
        <v>0.71491000000000005</v>
      </c>
      <c r="AB31" s="5">
        <v>0.72165999999999997</v>
      </c>
      <c r="AC31" s="5">
        <v>0.72040000000000004</v>
      </c>
      <c r="AD31" s="5">
        <v>0.72436999999999996</v>
      </c>
      <c r="AE31" s="5">
        <v>0.72802999999999995</v>
      </c>
      <c r="AF31" s="5">
        <v>0.73687000000000002</v>
      </c>
      <c r="AG31" s="5">
        <v>0.73687000000000002</v>
      </c>
      <c r="AH31" s="5">
        <v>0.73755000000000004</v>
      </c>
      <c r="AI31" s="5">
        <v>0.73895999999999995</v>
      </c>
      <c r="AJ31" s="5">
        <v>0.73997999999999997</v>
      </c>
      <c r="AK31" s="5">
        <v>0.67484</v>
      </c>
      <c r="AM31" s="4" t="s">
        <v>85</v>
      </c>
      <c r="AN31" s="4" t="s">
        <v>86</v>
      </c>
      <c r="AO31" s="5">
        <f t="shared" si="1"/>
        <v>0.60055000000000003</v>
      </c>
      <c r="AP31" s="5">
        <f t="shared" si="2"/>
        <v>0.68161333333333329</v>
      </c>
      <c r="AQ31" s="5">
        <f t="shared" si="3"/>
        <v>0.72494909090909077</v>
      </c>
      <c r="AR31" s="6">
        <f>(AO31-AVERAGE(AO11:AO56))/_xlfn.STDEV.P(AO11:AO56)</f>
        <v>0.51367025691919932</v>
      </c>
      <c r="AS31" s="6">
        <f t="shared" ref="AS31:AT31" si="23">(AP31-AVERAGE(AP11:AP56))/_xlfn.STDEV.P(AP11:AP56)</f>
        <v>1.095981336518222</v>
      </c>
      <c r="AT31" s="6">
        <f t="shared" si="23"/>
        <v>0.76226977233781912</v>
      </c>
    </row>
    <row r="32" spans="1:46" ht="13.5" thickBot="1">
      <c r="A32" s="4" t="s">
        <v>87</v>
      </c>
      <c r="B32" s="4" t="s">
        <v>88</v>
      </c>
      <c r="C32" s="5">
        <v>0.58104</v>
      </c>
      <c r="D32" s="5">
        <v>0.58818999999999999</v>
      </c>
      <c r="E32" s="5">
        <v>0.59441999999999995</v>
      </c>
      <c r="F32" s="5">
        <v>0.60304999999999997</v>
      </c>
      <c r="G32" s="5">
        <v>0.60875999999999997</v>
      </c>
      <c r="H32" s="5">
        <v>0.60836000000000001</v>
      </c>
      <c r="I32" s="5">
        <v>0.60924999999999996</v>
      </c>
      <c r="J32" s="5">
        <v>0.62521000000000004</v>
      </c>
      <c r="K32" s="5">
        <v>0.62609000000000004</v>
      </c>
      <c r="L32" s="5">
        <v>0.62444999999999995</v>
      </c>
      <c r="M32" s="5">
        <v>0.62633000000000005</v>
      </c>
      <c r="N32" s="5">
        <v>0.63322999999999996</v>
      </c>
      <c r="O32" s="5">
        <v>0.63843000000000005</v>
      </c>
      <c r="P32" s="5">
        <v>0.63815</v>
      </c>
      <c r="Q32" s="5">
        <v>0.64054999999999995</v>
      </c>
      <c r="R32" s="5">
        <v>0.64419999999999999</v>
      </c>
      <c r="S32" s="5">
        <v>0.63770000000000004</v>
      </c>
      <c r="T32" s="5">
        <v>0.63602000000000003</v>
      </c>
      <c r="U32" s="5">
        <v>0.63719999999999999</v>
      </c>
      <c r="V32" s="5">
        <v>0.63107000000000002</v>
      </c>
      <c r="W32" s="5">
        <v>0.63232999999999995</v>
      </c>
      <c r="X32" s="5">
        <v>0.63919999999999999</v>
      </c>
      <c r="Y32" s="5">
        <v>0.64197000000000004</v>
      </c>
      <c r="Z32" s="5">
        <v>0.64612999999999998</v>
      </c>
      <c r="AA32" s="5">
        <v>0.64978999999999998</v>
      </c>
      <c r="AB32" s="5">
        <v>0.65593999999999997</v>
      </c>
      <c r="AC32" s="5">
        <v>0.66127999999999998</v>
      </c>
      <c r="AD32" s="5">
        <v>0.66657999999999995</v>
      </c>
      <c r="AE32" s="5">
        <v>0.68025999999999998</v>
      </c>
      <c r="AF32" s="5">
        <v>0.69550000000000001</v>
      </c>
      <c r="AG32" s="5">
        <v>0.70232000000000006</v>
      </c>
      <c r="AH32" s="5">
        <v>0.71131999999999995</v>
      </c>
      <c r="AI32" s="5">
        <v>0.71633999999999998</v>
      </c>
      <c r="AJ32" s="5">
        <v>0.72072000000000003</v>
      </c>
      <c r="AK32" s="5">
        <v>0.66410000000000002</v>
      </c>
      <c r="AM32" s="4" t="s">
        <v>87</v>
      </c>
      <c r="AN32" s="4" t="s">
        <v>88</v>
      </c>
      <c r="AO32" s="5">
        <f t="shared" si="1"/>
        <v>0.61069833333333345</v>
      </c>
      <c r="AP32" s="5">
        <f t="shared" si="2"/>
        <v>0.63857916666666659</v>
      </c>
      <c r="AQ32" s="5">
        <f t="shared" si="3"/>
        <v>0.68401363636363632</v>
      </c>
      <c r="AR32" s="6">
        <f>(AO32-AVERAGE(AO11:AO56))/_xlfn.STDEV.P(AO11:AO56)</f>
        <v>0.66302158281955992</v>
      </c>
      <c r="AS32" s="6">
        <f t="shared" ref="AS32:AT32" si="24">(AP32-AVERAGE(AP11:AP56))/_xlfn.STDEV.P(AP11:AP56)</f>
        <v>0.55749487988869095</v>
      </c>
      <c r="AT32" s="6">
        <f t="shared" si="24"/>
        <v>0.26068988673352661</v>
      </c>
    </row>
    <row r="33" spans="1:46" ht="13.5" thickBot="1">
      <c r="A33" s="4" t="s">
        <v>89</v>
      </c>
      <c r="B33" s="4" t="s">
        <v>90</v>
      </c>
      <c r="C33" s="5">
        <v>0.61260000000000003</v>
      </c>
      <c r="D33" s="5">
        <v>0.61353000000000002</v>
      </c>
      <c r="E33" s="5">
        <v>0.61578999999999995</v>
      </c>
      <c r="F33" s="5">
        <v>0.62346000000000001</v>
      </c>
      <c r="G33" s="5">
        <v>0.63395999999999997</v>
      </c>
      <c r="H33" s="5">
        <v>0.64073999999999998</v>
      </c>
      <c r="I33" s="5">
        <v>0.64795999999999998</v>
      </c>
      <c r="J33" s="5">
        <v>0.65727000000000002</v>
      </c>
      <c r="K33" s="5">
        <v>0.66186</v>
      </c>
      <c r="L33" s="5">
        <v>0.67229000000000005</v>
      </c>
      <c r="M33" s="5">
        <v>0.68259999999999998</v>
      </c>
      <c r="N33" s="5">
        <v>0.69189999999999996</v>
      </c>
      <c r="O33" s="5">
        <v>0.69008000000000003</v>
      </c>
      <c r="P33" s="5">
        <v>0.68935000000000002</v>
      </c>
      <c r="Q33" s="5">
        <v>0.69089</v>
      </c>
      <c r="R33" s="5">
        <v>0.68942000000000003</v>
      </c>
      <c r="S33" s="5">
        <v>0.69040999999999997</v>
      </c>
      <c r="T33" s="5">
        <v>0.69059999999999999</v>
      </c>
      <c r="U33" s="5">
        <v>0.69818000000000002</v>
      </c>
      <c r="V33" s="5">
        <v>0.70816999999999997</v>
      </c>
      <c r="W33" s="5">
        <v>0.71196000000000004</v>
      </c>
      <c r="X33" s="5">
        <v>0.71308000000000005</v>
      </c>
      <c r="Y33" s="5">
        <v>0.71928999999999998</v>
      </c>
      <c r="Z33" s="5">
        <v>0.72160999999999997</v>
      </c>
      <c r="AA33" s="5">
        <v>0.73021000000000003</v>
      </c>
      <c r="AB33" s="5">
        <v>0.74119000000000002</v>
      </c>
      <c r="AC33" s="5">
        <v>0.74999000000000005</v>
      </c>
      <c r="AD33" s="5">
        <v>0.76151999999999997</v>
      </c>
      <c r="AE33" s="5">
        <v>0.76654</v>
      </c>
      <c r="AF33" s="5">
        <v>0.77336000000000005</v>
      </c>
      <c r="AG33" s="5">
        <v>0.77644999999999997</v>
      </c>
      <c r="AH33" s="5">
        <v>0.77922999999999998</v>
      </c>
      <c r="AI33" s="5">
        <v>0.78183000000000002</v>
      </c>
      <c r="AJ33" s="5">
        <v>0.78602000000000005</v>
      </c>
      <c r="AK33" s="5">
        <v>0.72370000000000001</v>
      </c>
      <c r="AM33" s="4" t="s">
        <v>89</v>
      </c>
      <c r="AN33" s="4" t="s">
        <v>90</v>
      </c>
      <c r="AO33" s="5">
        <f t="shared" si="1"/>
        <v>0.64616333333333342</v>
      </c>
      <c r="AP33" s="5">
        <f t="shared" si="2"/>
        <v>0.70108666666666675</v>
      </c>
      <c r="AQ33" s="5">
        <f t="shared" si="3"/>
        <v>0.76091272727272719</v>
      </c>
      <c r="AR33" s="6">
        <f>(AO33-AVERAGE(AO11:AO56))/_xlfn.STDEV.P(AO11:AO56)</f>
        <v>1.1849540616886258</v>
      </c>
      <c r="AS33" s="6">
        <f t="shared" ref="AS33:AT33" si="25">(AP33-AVERAGE(AP11:AP56))/_xlfn.STDEV.P(AP11:AP56)</f>
        <v>1.3396511244487219</v>
      </c>
      <c r="AT33" s="6">
        <f t="shared" si="25"/>
        <v>1.2029302416910335</v>
      </c>
    </row>
    <row r="34" spans="1:46" ht="13.5" thickBot="1">
      <c r="A34" s="4" t="s">
        <v>91</v>
      </c>
      <c r="B34" s="4" t="s">
        <v>92</v>
      </c>
      <c r="C34" s="5">
        <v>0.56986999999999999</v>
      </c>
      <c r="D34" s="5">
        <v>0.56898000000000004</v>
      </c>
      <c r="E34" s="5">
        <v>0.57177</v>
      </c>
      <c r="F34" s="5">
        <v>0.57826999999999995</v>
      </c>
      <c r="G34" s="5">
        <v>0.58201999999999998</v>
      </c>
      <c r="H34" s="5">
        <v>0.58477999999999997</v>
      </c>
      <c r="I34" s="5">
        <v>0.58755999999999997</v>
      </c>
      <c r="J34" s="5">
        <v>0.59479000000000004</v>
      </c>
      <c r="K34" s="5">
        <v>0.59902</v>
      </c>
      <c r="L34" s="5">
        <v>0.60128999999999999</v>
      </c>
      <c r="M34" s="5">
        <v>0.60143999999999997</v>
      </c>
      <c r="N34" s="5">
        <v>0.61112999999999995</v>
      </c>
      <c r="O34" s="5">
        <v>0.61839</v>
      </c>
      <c r="P34" s="5">
        <v>0.61314999999999997</v>
      </c>
      <c r="Q34" s="5">
        <v>0.61617999999999995</v>
      </c>
      <c r="R34" s="5">
        <v>0.61121000000000003</v>
      </c>
      <c r="S34" s="5">
        <v>0.60648999999999997</v>
      </c>
      <c r="T34" s="5">
        <v>0.60065000000000002</v>
      </c>
      <c r="U34" s="5">
        <v>0.59348999999999996</v>
      </c>
      <c r="V34" s="5">
        <v>0.59428000000000003</v>
      </c>
      <c r="W34" s="5">
        <v>0.59833999999999998</v>
      </c>
      <c r="X34" s="5">
        <v>0.60275999999999996</v>
      </c>
      <c r="Y34" s="5">
        <v>0.60841999999999996</v>
      </c>
      <c r="Z34" s="5">
        <v>0.61453999999999998</v>
      </c>
      <c r="AA34" s="5">
        <v>0.61634999999999995</v>
      </c>
      <c r="AB34" s="5">
        <v>0.63543000000000005</v>
      </c>
      <c r="AC34" s="5">
        <v>0.63790999999999998</v>
      </c>
      <c r="AD34" s="5">
        <v>0.65415999999999996</v>
      </c>
      <c r="AE34" s="5">
        <v>0.66527000000000003</v>
      </c>
      <c r="AF34" s="5">
        <v>0.68301000000000001</v>
      </c>
      <c r="AG34" s="5">
        <v>0.70279000000000003</v>
      </c>
      <c r="AH34" s="5">
        <v>0.70972999999999997</v>
      </c>
      <c r="AI34" s="5">
        <v>0.71496000000000004</v>
      </c>
      <c r="AJ34" s="5">
        <v>0.72148000000000001</v>
      </c>
      <c r="AK34" s="5">
        <v>0.66432000000000002</v>
      </c>
      <c r="AM34" s="4" t="s">
        <v>91</v>
      </c>
      <c r="AN34" s="4" t="s">
        <v>92</v>
      </c>
      <c r="AO34" s="5">
        <f t="shared" si="1"/>
        <v>0.58757666666666664</v>
      </c>
      <c r="AP34" s="5">
        <f t="shared" si="2"/>
        <v>0.60649166666666665</v>
      </c>
      <c r="AQ34" s="5">
        <f t="shared" si="3"/>
        <v>0.67321909090909093</v>
      </c>
      <c r="AR34" s="6">
        <f>(AO34-AVERAGE(AO11:AO56))/_xlfn.STDEV.P(AO11:AO56)</f>
        <v>0.32274387807071808</v>
      </c>
      <c r="AS34" s="6">
        <f t="shared" ref="AS34:AT34" si="26">(AP34-AVERAGE(AP11:AP56))/_xlfn.STDEV.P(AP11:AP56)</f>
        <v>0.15598404523173173</v>
      </c>
      <c r="AT34" s="6">
        <f t="shared" si="26"/>
        <v>0.12842491168044196</v>
      </c>
    </row>
    <row r="35" spans="1:46" ht="13.5" thickBot="1">
      <c r="A35" s="4" t="s">
        <v>93</v>
      </c>
      <c r="B35" s="4" t="s">
        <v>94</v>
      </c>
      <c r="C35" s="5">
        <v>0.58921999999999997</v>
      </c>
      <c r="D35" s="5">
        <v>0.59182000000000001</v>
      </c>
      <c r="E35" s="5">
        <v>0.59443000000000001</v>
      </c>
      <c r="F35" s="5">
        <v>0.59953000000000001</v>
      </c>
      <c r="G35" s="5">
        <v>0.60477999999999998</v>
      </c>
      <c r="H35" s="5">
        <v>0.60987999999999998</v>
      </c>
      <c r="I35" s="5">
        <v>0.61348999999999998</v>
      </c>
      <c r="J35" s="5">
        <v>0.61895999999999995</v>
      </c>
      <c r="K35" s="5">
        <v>0.61955000000000005</v>
      </c>
      <c r="L35" s="5">
        <v>0.62236000000000002</v>
      </c>
      <c r="M35" s="5">
        <v>0.62773000000000001</v>
      </c>
      <c r="N35" s="5">
        <v>0.63027999999999995</v>
      </c>
      <c r="O35" s="5">
        <v>0.62892999999999999</v>
      </c>
      <c r="P35" s="5">
        <v>0.63007000000000002</v>
      </c>
      <c r="Q35" s="5">
        <v>0.63060000000000005</v>
      </c>
      <c r="R35" s="5">
        <v>0.62578</v>
      </c>
      <c r="S35" s="5">
        <v>0.62031000000000003</v>
      </c>
      <c r="T35" s="5">
        <v>0.61716000000000004</v>
      </c>
      <c r="U35" s="5">
        <v>0.62094000000000005</v>
      </c>
      <c r="V35" s="5">
        <v>0.62234999999999996</v>
      </c>
      <c r="W35" s="5">
        <v>0.62731000000000003</v>
      </c>
      <c r="X35" s="5">
        <v>0.63136999999999999</v>
      </c>
      <c r="Y35" s="5">
        <v>0.63637999999999995</v>
      </c>
      <c r="Z35" s="5">
        <v>0.64710999999999996</v>
      </c>
      <c r="AA35" s="5">
        <v>0.65591999999999995</v>
      </c>
      <c r="AB35" s="5">
        <v>0.66417000000000004</v>
      </c>
      <c r="AC35" s="5">
        <v>0.67220999999999997</v>
      </c>
      <c r="AD35" s="5">
        <v>0.68742000000000003</v>
      </c>
      <c r="AE35" s="5">
        <v>0.70128000000000001</v>
      </c>
      <c r="AF35" s="5">
        <v>0.71789000000000003</v>
      </c>
      <c r="AG35" s="5">
        <v>0.72470000000000001</v>
      </c>
      <c r="AH35" s="5">
        <v>0.73160000000000003</v>
      </c>
      <c r="AI35" s="5">
        <v>0.73636000000000001</v>
      </c>
      <c r="AJ35" s="5">
        <v>0.74121999999999999</v>
      </c>
      <c r="AK35" s="5">
        <v>0.68150999999999995</v>
      </c>
      <c r="AM35" s="4" t="s">
        <v>93</v>
      </c>
      <c r="AN35" s="4" t="s">
        <v>94</v>
      </c>
      <c r="AO35" s="5">
        <f t="shared" si="1"/>
        <v>0.61016916666666676</v>
      </c>
      <c r="AP35" s="5">
        <f t="shared" si="2"/>
        <v>0.62819250000000004</v>
      </c>
      <c r="AQ35" s="5">
        <f t="shared" si="3"/>
        <v>0.70129818181818193</v>
      </c>
      <c r="AR35" s="6">
        <f>(AO35-AVERAGE(AO11:AO56))/_xlfn.STDEV.P(AO11:AO56)</f>
        <v>0.65523392540892333</v>
      </c>
      <c r="AS35" s="6">
        <f t="shared" ref="AS35:AT35" si="27">(AP35-AVERAGE(AP11:AP56))/_xlfn.STDEV.P(AP11:AP56)</f>
        <v>0.42752653699389054</v>
      </c>
      <c r="AT35" s="6">
        <f t="shared" si="27"/>
        <v>0.47247647681979371</v>
      </c>
    </row>
    <row r="36" spans="1:46" ht="13.5" thickBot="1">
      <c r="A36" s="4" t="s">
        <v>95</v>
      </c>
      <c r="B36" s="4" t="s">
        <v>96</v>
      </c>
      <c r="C36" s="5">
        <v>0.59480999999999995</v>
      </c>
      <c r="D36" s="5">
        <v>0.60038000000000002</v>
      </c>
      <c r="E36" s="5">
        <v>0.59906000000000004</v>
      </c>
      <c r="F36" s="5">
        <v>0.60211999999999999</v>
      </c>
      <c r="G36" s="5">
        <v>0.60462000000000005</v>
      </c>
      <c r="H36" s="5">
        <v>0.60053000000000001</v>
      </c>
      <c r="I36" s="5">
        <v>0.60146999999999995</v>
      </c>
      <c r="J36" s="5">
        <v>0.60367999999999999</v>
      </c>
      <c r="K36" s="5">
        <v>0.60355999999999999</v>
      </c>
      <c r="L36" s="5">
        <v>0.59979000000000005</v>
      </c>
      <c r="M36" s="5">
        <v>0.59845999999999999</v>
      </c>
      <c r="N36" s="5">
        <v>0.59660999999999997</v>
      </c>
      <c r="O36" s="5">
        <v>0.60028000000000004</v>
      </c>
      <c r="P36" s="5">
        <v>0.60067000000000004</v>
      </c>
      <c r="Q36" s="5">
        <v>0.60094000000000003</v>
      </c>
      <c r="R36" s="5">
        <v>0.60599999999999998</v>
      </c>
      <c r="S36" s="5">
        <v>0.60460000000000003</v>
      </c>
      <c r="T36" s="5">
        <v>0.60901000000000005</v>
      </c>
      <c r="U36" s="5">
        <v>0.61546999999999996</v>
      </c>
      <c r="V36" s="5">
        <v>0.61746000000000001</v>
      </c>
      <c r="W36" s="5">
        <v>0.62665999999999999</v>
      </c>
      <c r="X36" s="5">
        <v>0.63544</v>
      </c>
      <c r="Y36" s="5">
        <v>0.64344000000000001</v>
      </c>
      <c r="Z36" s="5">
        <v>0.65356999999999998</v>
      </c>
      <c r="AA36" s="5">
        <v>0.65978999999999999</v>
      </c>
      <c r="AB36" s="5">
        <v>0.66622000000000003</v>
      </c>
      <c r="AC36" s="5">
        <v>0.67484</v>
      </c>
      <c r="AD36" s="5">
        <v>0.68023</v>
      </c>
      <c r="AE36" s="5">
        <v>0.69238</v>
      </c>
      <c r="AF36" s="5">
        <v>0.70208999999999999</v>
      </c>
      <c r="AG36" s="5">
        <v>0.70467000000000002</v>
      </c>
      <c r="AH36" s="5">
        <v>0.70835999999999999</v>
      </c>
      <c r="AI36" s="5">
        <v>0.70806999999999998</v>
      </c>
      <c r="AJ36" s="5">
        <v>0.71284000000000003</v>
      </c>
      <c r="AK36" s="5">
        <v>0.65708</v>
      </c>
      <c r="AM36" s="4" t="s">
        <v>95</v>
      </c>
      <c r="AN36" s="4" t="s">
        <v>96</v>
      </c>
      <c r="AO36" s="5">
        <f t="shared" si="1"/>
        <v>0.60042416666666665</v>
      </c>
      <c r="AP36" s="5">
        <f t="shared" si="2"/>
        <v>0.61779500000000009</v>
      </c>
      <c r="AQ36" s="5">
        <f t="shared" si="3"/>
        <v>0.68786999999999998</v>
      </c>
      <c r="AR36" s="6">
        <f>(AO36-AVERAGE(AO11:AO56))/_xlfn.STDEV.P(AO11:AO56)</f>
        <v>0.51181838877903152</v>
      </c>
      <c r="AS36" s="6">
        <f t="shared" ref="AS36:AT36" si="28">(AP36-AVERAGE(AP11:AP56))/_xlfn.STDEV.P(AP11:AP56)</f>
        <v>0.29742263661692997</v>
      </c>
      <c r="AT36" s="6">
        <f t="shared" si="28"/>
        <v>0.30794169944829769</v>
      </c>
    </row>
    <row r="37" spans="1:46" ht="13.5" thickBot="1">
      <c r="A37" s="4" t="s">
        <v>97</v>
      </c>
      <c r="B37" s="4" t="s">
        <v>98</v>
      </c>
      <c r="C37" s="5">
        <v>0.53481999999999996</v>
      </c>
      <c r="D37" s="5">
        <v>0.53619000000000006</v>
      </c>
      <c r="E37" s="5">
        <v>0.53763000000000005</v>
      </c>
      <c r="F37" s="5">
        <v>0.54190000000000005</v>
      </c>
      <c r="G37" s="5">
        <v>0.54413</v>
      </c>
      <c r="H37" s="5">
        <v>0.54478000000000004</v>
      </c>
      <c r="I37" s="5">
        <v>0.54391</v>
      </c>
      <c r="J37" s="5">
        <v>0.54486000000000001</v>
      </c>
      <c r="K37" s="5">
        <v>0.54893000000000003</v>
      </c>
      <c r="L37" s="5">
        <v>0.55106999999999995</v>
      </c>
      <c r="M37" s="5">
        <v>0.55601</v>
      </c>
      <c r="N37" s="5">
        <v>0.56272999999999995</v>
      </c>
      <c r="O37" s="5">
        <v>0.57121999999999995</v>
      </c>
      <c r="P37" s="5">
        <v>0.57537000000000005</v>
      </c>
      <c r="Q37" s="5">
        <v>0.57515000000000005</v>
      </c>
      <c r="R37" s="5">
        <v>0.58057999999999998</v>
      </c>
      <c r="S37" s="5">
        <v>0.58101999999999998</v>
      </c>
      <c r="T37" s="5">
        <v>0.57443999999999995</v>
      </c>
      <c r="U37" s="5">
        <v>0.58052000000000004</v>
      </c>
      <c r="V37" s="5">
        <v>0.58226</v>
      </c>
      <c r="W37" s="5">
        <v>0.58616000000000001</v>
      </c>
      <c r="X37" s="5">
        <v>0.59448000000000001</v>
      </c>
      <c r="Y37" s="5">
        <v>0.60248000000000002</v>
      </c>
      <c r="Z37" s="5">
        <v>0.60577000000000003</v>
      </c>
      <c r="AA37" s="5">
        <v>0.61423000000000005</v>
      </c>
      <c r="AB37" s="5">
        <v>0.62404000000000004</v>
      </c>
      <c r="AC37" s="5">
        <v>0.63353000000000004</v>
      </c>
      <c r="AD37" s="5">
        <v>0.64361999999999997</v>
      </c>
      <c r="AE37" s="5">
        <v>0.65837999999999997</v>
      </c>
      <c r="AF37" s="5">
        <v>0.67728999999999995</v>
      </c>
      <c r="AG37" s="5">
        <v>0.68691000000000002</v>
      </c>
      <c r="AH37" s="5">
        <v>0.69725999999999999</v>
      </c>
      <c r="AI37" s="5">
        <v>0.70338999999999996</v>
      </c>
      <c r="AJ37" s="5">
        <v>0.70630000000000004</v>
      </c>
      <c r="AK37" s="5">
        <v>0.65629000000000004</v>
      </c>
      <c r="AM37" s="4" t="s">
        <v>97</v>
      </c>
      <c r="AN37" s="4" t="s">
        <v>98</v>
      </c>
      <c r="AO37" s="5">
        <f t="shared" si="1"/>
        <v>0.54558000000000006</v>
      </c>
      <c r="AP37" s="5">
        <f t="shared" si="2"/>
        <v>0.58412083333333331</v>
      </c>
      <c r="AQ37" s="5">
        <f t="shared" si="3"/>
        <v>0.66374909090909096</v>
      </c>
      <c r="AR37" s="6">
        <f>(AO37-AVERAGE(AO11:AO56))/_xlfn.STDEV.P(AO11:AO56)</f>
        <v>-0.2953140477031766</v>
      </c>
      <c r="AS37" s="6">
        <f t="shared" ref="AS37:AT37" si="29">(AP37-AVERAGE(AP11:AP56))/_xlfn.STDEV.P(AP11:AP56)</f>
        <v>-0.12394215542704236</v>
      </c>
      <c r="AT37" s="6">
        <f t="shared" si="29"/>
        <v>1.2389519636649816E-2</v>
      </c>
    </row>
    <row r="38" spans="1:46" ht="13.5" thickBot="1">
      <c r="A38" s="4" t="s">
        <v>99</v>
      </c>
      <c r="B38" s="4" t="s">
        <v>100</v>
      </c>
      <c r="C38" s="5">
        <v>0.54027999999999998</v>
      </c>
      <c r="D38" s="5">
        <v>0.53888999999999998</v>
      </c>
      <c r="E38" s="5">
        <v>0.53430999999999995</v>
      </c>
      <c r="F38" s="5">
        <v>0.53796999999999995</v>
      </c>
      <c r="G38" s="5">
        <v>0.53886999999999996</v>
      </c>
      <c r="H38" s="5">
        <v>0.54446000000000006</v>
      </c>
      <c r="I38" s="5">
        <v>0.53705999999999998</v>
      </c>
      <c r="J38" s="5">
        <v>0.54484999999999995</v>
      </c>
      <c r="K38" s="5">
        <v>0.54515000000000002</v>
      </c>
      <c r="L38" s="5">
        <v>0.54398999999999997</v>
      </c>
      <c r="M38" s="5">
        <v>0.53510000000000002</v>
      </c>
      <c r="N38" s="5">
        <v>0.53871999999999998</v>
      </c>
      <c r="O38" s="5">
        <v>0.53971999999999998</v>
      </c>
      <c r="P38" s="5">
        <v>0.54159999999999997</v>
      </c>
      <c r="Q38" s="5">
        <v>0.53724000000000005</v>
      </c>
      <c r="R38" s="5">
        <v>0.53347</v>
      </c>
      <c r="S38" s="5">
        <v>0.52810000000000001</v>
      </c>
      <c r="T38" s="5">
        <v>0.52242999999999995</v>
      </c>
      <c r="U38" s="5">
        <v>0.53737000000000001</v>
      </c>
      <c r="V38" s="5">
        <v>0.53886999999999996</v>
      </c>
      <c r="W38" s="5">
        <v>0.54139000000000004</v>
      </c>
      <c r="X38" s="5">
        <v>0.55296000000000001</v>
      </c>
      <c r="Y38" s="5">
        <v>0.56891999999999998</v>
      </c>
      <c r="Z38" s="5">
        <v>0.57643</v>
      </c>
      <c r="AA38" s="5">
        <v>0.58492</v>
      </c>
      <c r="AB38" s="5">
        <v>0.59450999999999998</v>
      </c>
      <c r="AC38" s="5">
        <v>0.61082999999999998</v>
      </c>
      <c r="AD38" s="5">
        <v>0.62239</v>
      </c>
      <c r="AE38" s="5">
        <v>0.63483999999999996</v>
      </c>
      <c r="AF38" s="5">
        <v>0.64568999999999999</v>
      </c>
      <c r="AG38" s="5">
        <v>0.64944999999999997</v>
      </c>
      <c r="AH38" s="5">
        <v>0.65896999999999994</v>
      </c>
      <c r="AI38" s="5">
        <v>0.66393000000000002</v>
      </c>
      <c r="AJ38" s="5">
        <v>0.66688000000000003</v>
      </c>
      <c r="AK38" s="5">
        <v>0.62372000000000005</v>
      </c>
      <c r="AM38" s="4" t="s">
        <v>99</v>
      </c>
      <c r="AN38" s="4" t="s">
        <v>100</v>
      </c>
      <c r="AO38" s="5">
        <f t="shared" si="1"/>
        <v>0.53997083333333318</v>
      </c>
      <c r="AP38" s="5">
        <f t="shared" si="2"/>
        <v>0.5432083333333334</v>
      </c>
      <c r="AQ38" s="5">
        <f t="shared" si="3"/>
        <v>0.63237545454545452</v>
      </c>
      <c r="AR38" s="6">
        <f>(AO38-AVERAGE(AO11:AO56))/_xlfn.STDEV.P(AO11:AO56)</f>
        <v>-0.37786321625592395</v>
      </c>
      <c r="AS38" s="6">
        <f t="shared" ref="AS38:AT38" si="30">(AP38-AVERAGE(AP11:AP56))/_xlfn.STDEV.P(AP11:AP56)</f>
        <v>-0.63588020055062133</v>
      </c>
      <c r="AT38" s="6">
        <f t="shared" si="30"/>
        <v>-0.37202993076397695</v>
      </c>
    </row>
    <row r="39" spans="1:46" ht="13.5" thickBot="1">
      <c r="A39" s="4" t="s">
        <v>101</v>
      </c>
      <c r="B39" s="4" t="s">
        <v>102</v>
      </c>
      <c r="C39" s="5">
        <v>0.47716999999999998</v>
      </c>
      <c r="D39" s="5">
        <v>0.48388999999999999</v>
      </c>
      <c r="E39" s="5">
        <v>0.48673</v>
      </c>
      <c r="F39" s="5">
        <v>0.49314000000000002</v>
      </c>
      <c r="G39" s="5">
        <v>0.49523</v>
      </c>
      <c r="H39" s="5">
        <v>0.49643999999999999</v>
      </c>
      <c r="I39" s="5">
        <v>0.50016000000000005</v>
      </c>
      <c r="J39" s="5">
        <v>0.50126999999999999</v>
      </c>
      <c r="K39" s="5">
        <v>0.50321000000000005</v>
      </c>
      <c r="L39" s="5">
        <v>0.50194000000000005</v>
      </c>
      <c r="M39" s="5">
        <v>0.49214000000000002</v>
      </c>
      <c r="N39" s="5">
        <v>0.50117</v>
      </c>
      <c r="O39" s="5">
        <v>0.50943000000000005</v>
      </c>
      <c r="P39" s="5">
        <v>0.50841999999999998</v>
      </c>
      <c r="Q39" s="5">
        <v>0.5101</v>
      </c>
      <c r="R39" s="5">
        <v>0.51358000000000004</v>
      </c>
      <c r="S39" s="5">
        <v>0.50890999999999997</v>
      </c>
      <c r="T39" s="5">
        <v>0.50483999999999996</v>
      </c>
      <c r="U39" s="5">
        <v>0.50600999999999996</v>
      </c>
      <c r="V39" s="5">
        <v>0.50756999999999997</v>
      </c>
      <c r="W39" s="5">
        <v>0.51119000000000003</v>
      </c>
      <c r="X39" s="5">
        <v>0.51836000000000004</v>
      </c>
      <c r="Y39" s="5">
        <v>0.53608999999999996</v>
      </c>
      <c r="Z39" s="5">
        <v>0.54203000000000001</v>
      </c>
      <c r="AA39" s="5">
        <v>0.54401999999999995</v>
      </c>
      <c r="AB39" s="5">
        <v>0.55323</v>
      </c>
      <c r="AC39" s="5">
        <v>0.55630999999999997</v>
      </c>
      <c r="AD39" s="5">
        <v>0.56594</v>
      </c>
      <c r="AE39" s="5">
        <v>0.58223000000000003</v>
      </c>
      <c r="AF39" s="5">
        <v>0.59750000000000003</v>
      </c>
      <c r="AG39" s="5">
        <v>0.60528000000000004</v>
      </c>
      <c r="AH39" s="5">
        <v>0.61555000000000004</v>
      </c>
      <c r="AI39" s="5">
        <v>0.62195999999999996</v>
      </c>
      <c r="AJ39" s="5">
        <v>0.62758999999999998</v>
      </c>
      <c r="AK39" s="5">
        <v>0.57437000000000005</v>
      </c>
      <c r="AM39" s="4" t="s">
        <v>101</v>
      </c>
      <c r="AN39" s="4" t="s">
        <v>102</v>
      </c>
      <c r="AO39" s="5">
        <f t="shared" si="1"/>
        <v>0.49437416666666673</v>
      </c>
      <c r="AP39" s="5">
        <f t="shared" si="2"/>
        <v>0.51471083333333334</v>
      </c>
      <c r="AQ39" s="5">
        <f t="shared" si="3"/>
        <v>0.58581636363636358</v>
      </c>
      <c r="AR39" s="6">
        <f>(AO39-AVERAGE(AO11:AO56))/_xlfn.STDEV.P(AO11:AO56)</f>
        <v>-1.04890174047698</v>
      </c>
      <c r="AS39" s="6">
        <f t="shared" ref="AS39:AT39" si="31">(AP39-AVERAGE(AP11:AP56))/_xlfn.STDEV.P(AP11:AP56)</f>
        <v>-0.99246937111974476</v>
      </c>
      <c r="AT39" s="6">
        <f t="shared" si="31"/>
        <v>-0.94251592515034843</v>
      </c>
    </row>
    <row r="40" spans="1:46" ht="13.5" thickBot="1">
      <c r="A40" s="4" t="s">
        <v>103</v>
      </c>
      <c r="B40" s="4" t="s">
        <v>104</v>
      </c>
      <c r="C40" s="5">
        <v>0.39511000000000002</v>
      </c>
      <c r="D40" s="5">
        <v>0.39626</v>
      </c>
      <c r="E40" s="5">
        <v>0.39959</v>
      </c>
      <c r="F40" s="5">
        <v>0.40533000000000002</v>
      </c>
      <c r="G40" s="5">
        <v>0.39856999999999998</v>
      </c>
      <c r="H40" s="5">
        <v>0.39933000000000002</v>
      </c>
      <c r="I40" s="5">
        <v>0.40760000000000002</v>
      </c>
      <c r="J40" s="5">
        <v>0.41722999999999999</v>
      </c>
      <c r="K40" s="5">
        <v>0.42498999999999998</v>
      </c>
      <c r="L40" s="5">
        <v>0.42879</v>
      </c>
      <c r="M40" s="5">
        <v>0.43537999999999999</v>
      </c>
      <c r="N40" s="5">
        <v>0.43291000000000002</v>
      </c>
      <c r="O40" s="5">
        <v>0.44091000000000002</v>
      </c>
      <c r="P40" s="5">
        <v>0.44436999999999999</v>
      </c>
      <c r="Q40" s="5">
        <v>0.44496000000000002</v>
      </c>
      <c r="R40" s="5">
        <v>0.44035999999999997</v>
      </c>
      <c r="S40" s="5">
        <v>0.44331999999999999</v>
      </c>
      <c r="T40" s="5">
        <v>0.44707999999999998</v>
      </c>
      <c r="U40" s="5">
        <v>0.45448</v>
      </c>
      <c r="V40" s="5">
        <v>0.45452999999999999</v>
      </c>
      <c r="W40" s="5">
        <v>0.45845999999999998</v>
      </c>
      <c r="X40" s="5">
        <v>0.47031000000000001</v>
      </c>
      <c r="Y40" s="5">
        <v>0.48060000000000003</v>
      </c>
      <c r="Z40" s="5">
        <v>0.48259999999999997</v>
      </c>
      <c r="AA40" s="5">
        <v>0.48480000000000001</v>
      </c>
      <c r="AB40" s="5">
        <v>0.48831000000000002</v>
      </c>
      <c r="AC40" s="5">
        <v>0.49922</v>
      </c>
      <c r="AD40" s="5">
        <v>0.51937</v>
      </c>
      <c r="AE40" s="5">
        <v>0.53559999999999997</v>
      </c>
      <c r="AF40" s="5">
        <v>0.54729000000000005</v>
      </c>
      <c r="AG40" s="5">
        <v>0.55667</v>
      </c>
      <c r="AH40" s="5">
        <v>0.56264000000000003</v>
      </c>
      <c r="AI40" s="5">
        <v>0.55881000000000003</v>
      </c>
      <c r="AJ40" s="5">
        <v>0.55603999999999998</v>
      </c>
      <c r="AK40" s="5">
        <v>0.51215999999999995</v>
      </c>
      <c r="AM40" s="4" t="s">
        <v>103</v>
      </c>
      <c r="AN40" s="4" t="s">
        <v>104</v>
      </c>
      <c r="AO40" s="5">
        <f t="shared" si="1"/>
        <v>0.4117575</v>
      </c>
      <c r="AP40" s="5">
        <f t="shared" si="2"/>
        <v>0.45516499999999999</v>
      </c>
      <c r="AQ40" s="5">
        <f t="shared" si="3"/>
        <v>0.52917363636363635</v>
      </c>
      <c r="AR40" s="6">
        <f>(AO40-AVERAGE(AO11:AO56))/_xlfn.STDEV.P(AO11:AO56)</f>
        <v>-2.2647574187297006</v>
      </c>
      <c r="AS40" s="6">
        <f t="shared" ref="AS40:AT40" si="32">(AP40-AVERAGE(AP11:AP56))/_xlfn.STDEV.P(AP11:AP56)</f>
        <v>-1.7375662855571707</v>
      </c>
      <c r="AT40" s="6">
        <f t="shared" si="32"/>
        <v>-1.6365561643816597</v>
      </c>
    </row>
    <row r="41" spans="1:46" ht="13.5" thickBot="1">
      <c r="A41" s="4" t="s">
        <v>105</v>
      </c>
      <c r="B41" s="4" t="s">
        <v>106</v>
      </c>
      <c r="C41" s="5">
        <v>0.38240000000000002</v>
      </c>
      <c r="D41" s="5">
        <v>0.38490999999999997</v>
      </c>
      <c r="E41" s="5">
        <v>0.37963000000000002</v>
      </c>
      <c r="F41" s="5">
        <v>0.38729999999999998</v>
      </c>
      <c r="G41" s="5">
        <v>0.38897999999999999</v>
      </c>
      <c r="H41" s="5">
        <v>0.38795000000000002</v>
      </c>
      <c r="I41" s="5">
        <v>0.38773000000000002</v>
      </c>
      <c r="J41" s="5">
        <v>0.39434000000000002</v>
      </c>
      <c r="K41" s="5">
        <v>0.39659</v>
      </c>
      <c r="L41" s="5">
        <v>0.39723000000000003</v>
      </c>
      <c r="M41" s="5">
        <v>0.38995999999999997</v>
      </c>
      <c r="N41" s="5">
        <v>0.39989000000000002</v>
      </c>
      <c r="O41" s="5">
        <v>0.40161000000000002</v>
      </c>
      <c r="P41" s="5">
        <v>0.40510000000000002</v>
      </c>
      <c r="Q41" s="5">
        <v>0.40749999999999997</v>
      </c>
      <c r="R41" s="5">
        <v>0.41049000000000002</v>
      </c>
      <c r="S41" s="5">
        <v>0.41055999999999998</v>
      </c>
      <c r="T41" s="5">
        <v>0.40217999999999998</v>
      </c>
      <c r="U41" s="5">
        <v>0.40459000000000001</v>
      </c>
      <c r="V41" s="5">
        <v>0.40910000000000002</v>
      </c>
      <c r="W41" s="5">
        <v>0.41204000000000002</v>
      </c>
      <c r="X41" s="5">
        <v>0.41498000000000002</v>
      </c>
      <c r="Y41" s="5">
        <v>0.42707000000000001</v>
      </c>
      <c r="Z41" s="5">
        <v>0.42881999999999998</v>
      </c>
      <c r="AA41" s="5">
        <v>0.44092999999999999</v>
      </c>
      <c r="AB41" s="5">
        <v>0.44363000000000002</v>
      </c>
      <c r="AC41" s="5">
        <v>0.45007000000000003</v>
      </c>
      <c r="AD41" s="5">
        <v>0.46133999999999997</v>
      </c>
      <c r="AE41" s="5">
        <v>0.47433999999999998</v>
      </c>
      <c r="AF41" s="5">
        <v>0.49147000000000002</v>
      </c>
      <c r="AG41" s="5">
        <v>0.502</v>
      </c>
      <c r="AH41" s="5">
        <v>0.50305</v>
      </c>
      <c r="AI41" s="5">
        <v>0.51087000000000005</v>
      </c>
      <c r="AJ41" s="5">
        <v>0.51549</v>
      </c>
      <c r="AK41" s="5">
        <v>0.47624</v>
      </c>
      <c r="AM41" s="4" t="s">
        <v>105</v>
      </c>
      <c r="AN41" s="4" t="s">
        <v>106</v>
      </c>
      <c r="AO41" s="5">
        <f t="shared" si="1"/>
        <v>0.38974249999999994</v>
      </c>
      <c r="AP41" s="5">
        <f t="shared" si="2"/>
        <v>0.41117000000000004</v>
      </c>
      <c r="AQ41" s="5">
        <f t="shared" si="3"/>
        <v>0.47903909090909091</v>
      </c>
      <c r="AR41" s="6">
        <f>(AO41-AVERAGE(AO11:AO56))/_xlfn.STDEV.P(AO11:AO56)</f>
        <v>-2.5887484950670059</v>
      </c>
      <c r="AS41" s="6">
        <f t="shared" ref="AS41:AT41" si="33">(AP41-AVERAGE(AP11:AP56))/_xlfn.STDEV.P(AP11:AP56)</f>
        <v>-2.28807564810436</v>
      </c>
      <c r="AT41" s="6">
        <f t="shared" si="33"/>
        <v>-2.2508520077560537</v>
      </c>
    </row>
    <row r="42" spans="1:46" ht="13.5" thickBot="1">
      <c r="A42" s="4" t="s">
        <v>107</v>
      </c>
      <c r="B42" s="4" t="s">
        <v>108</v>
      </c>
      <c r="C42" s="5">
        <v>0.48307</v>
      </c>
      <c r="D42" s="5">
        <v>0.48875999999999997</v>
      </c>
      <c r="E42" s="5">
        <v>0.48365999999999998</v>
      </c>
      <c r="F42" s="5">
        <v>0.47610999999999998</v>
      </c>
      <c r="G42" s="5">
        <v>0.47863</v>
      </c>
      <c r="H42" s="5">
        <v>0.48235</v>
      </c>
      <c r="I42" s="5">
        <v>0.48118</v>
      </c>
      <c r="J42" s="5">
        <v>0.49147999999999997</v>
      </c>
      <c r="K42" s="5">
        <v>0.48853999999999997</v>
      </c>
      <c r="L42" s="5">
        <v>0.49671999999999999</v>
      </c>
      <c r="M42" s="5">
        <v>0.50251999999999997</v>
      </c>
      <c r="N42" s="5">
        <v>0.50883999999999996</v>
      </c>
      <c r="O42" s="5">
        <v>0.52451000000000003</v>
      </c>
      <c r="P42" s="5">
        <v>0.52812999999999999</v>
      </c>
      <c r="Q42" s="5">
        <v>0.53500999999999999</v>
      </c>
      <c r="R42" s="5">
        <v>0.54859000000000002</v>
      </c>
      <c r="S42" s="5">
        <v>0.55227000000000004</v>
      </c>
      <c r="T42" s="5">
        <v>0.54771000000000003</v>
      </c>
      <c r="U42" s="5">
        <v>0.54361999999999999</v>
      </c>
      <c r="V42" s="5">
        <v>0.54156000000000004</v>
      </c>
      <c r="W42" s="5">
        <v>0.54888999999999999</v>
      </c>
      <c r="X42" s="5">
        <v>0.55659999999999998</v>
      </c>
      <c r="Y42" s="5">
        <v>0.56805000000000005</v>
      </c>
      <c r="Z42" s="5">
        <v>0.57516</v>
      </c>
      <c r="AA42" s="5">
        <v>0.57609999999999995</v>
      </c>
      <c r="AB42" s="5">
        <v>0.58701000000000003</v>
      </c>
      <c r="AC42" s="5">
        <v>0.59540000000000004</v>
      </c>
      <c r="AD42" s="5">
        <v>0.59770000000000001</v>
      </c>
      <c r="AE42" s="5">
        <v>0.60548999999999997</v>
      </c>
      <c r="AF42" s="5">
        <v>0.62204999999999999</v>
      </c>
      <c r="AG42" s="5">
        <v>0.63888</v>
      </c>
      <c r="AH42" s="5">
        <v>0.64693000000000001</v>
      </c>
      <c r="AI42" s="5">
        <v>0.65242</v>
      </c>
      <c r="AJ42" s="5">
        <v>0.65168000000000004</v>
      </c>
      <c r="AK42" s="5">
        <v>0.59136</v>
      </c>
      <c r="AM42" s="4" t="s">
        <v>107</v>
      </c>
      <c r="AN42" s="4" t="s">
        <v>108</v>
      </c>
      <c r="AO42" s="5">
        <f t="shared" si="1"/>
        <v>0.48848833333333336</v>
      </c>
      <c r="AP42" s="5">
        <f t="shared" si="2"/>
        <v>0.54750833333333337</v>
      </c>
      <c r="AQ42" s="5">
        <f t="shared" si="3"/>
        <v>0.61500181818181821</v>
      </c>
      <c r="AR42" s="6">
        <f>(AO42-AVERAGE(AO11:AO56))/_xlfn.STDEV.P(AO11:AO56)</f>
        <v>-1.1355225661326085</v>
      </c>
      <c r="AS42" s="6">
        <f t="shared" ref="AS42:AT42" si="34">(AP42-AVERAGE(AP11:AP56))/_xlfn.STDEV.P(AP11:AP56)</f>
        <v>-0.58207430763204193</v>
      </c>
      <c r="AT42" s="6">
        <f t="shared" si="34"/>
        <v>-0.58490814688655646</v>
      </c>
    </row>
    <row r="43" spans="1:46" ht="13.5" thickBot="1">
      <c r="A43" s="4" t="s">
        <v>109</v>
      </c>
      <c r="B43" s="4" t="s">
        <v>110</v>
      </c>
      <c r="C43" s="5">
        <v>0.55479999999999996</v>
      </c>
      <c r="D43" s="5">
        <v>0.55452000000000001</v>
      </c>
      <c r="E43" s="5">
        <v>0.55452999999999997</v>
      </c>
      <c r="F43" s="5">
        <v>0.55508000000000002</v>
      </c>
      <c r="G43" s="5">
        <v>0.55835000000000001</v>
      </c>
      <c r="H43" s="5">
        <v>0.56267999999999996</v>
      </c>
      <c r="I43" s="5">
        <v>0.56398999999999999</v>
      </c>
      <c r="J43" s="5">
        <v>0.56920000000000004</v>
      </c>
      <c r="K43" s="5">
        <v>0.57355</v>
      </c>
      <c r="L43" s="5">
        <v>0.57813000000000003</v>
      </c>
      <c r="M43" s="5">
        <v>0.58021999999999996</v>
      </c>
      <c r="N43" s="5">
        <v>0.58160000000000001</v>
      </c>
      <c r="O43" s="5">
        <v>0.58465</v>
      </c>
      <c r="P43" s="5">
        <v>0.58745999999999998</v>
      </c>
      <c r="Q43" s="5">
        <v>0.58904000000000001</v>
      </c>
      <c r="R43" s="5">
        <v>0.59179000000000004</v>
      </c>
      <c r="S43" s="5">
        <v>0.59382000000000001</v>
      </c>
      <c r="T43" s="5">
        <v>0.58653</v>
      </c>
      <c r="U43" s="5">
        <v>0.58438000000000001</v>
      </c>
      <c r="V43" s="5">
        <v>0.58640999999999999</v>
      </c>
      <c r="W43" s="5">
        <v>0.58989999999999998</v>
      </c>
      <c r="X43" s="5">
        <v>0.59362999999999999</v>
      </c>
      <c r="Y43" s="5">
        <v>0.59636</v>
      </c>
      <c r="Z43" s="5">
        <v>0.60553999999999997</v>
      </c>
      <c r="AA43" s="5">
        <v>0.61377999999999999</v>
      </c>
      <c r="AB43" s="5">
        <v>0.62100999999999995</v>
      </c>
      <c r="AC43" s="5">
        <v>0.62963999999999998</v>
      </c>
      <c r="AD43" s="5">
        <v>0.63227999999999995</v>
      </c>
      <c r="AE43" s="5">
        <v>0.64190000000000003</v>
      </c>
      <c r="AF43" s="5">
        <v>0.65900999999999998</v>
      </c>
      <c r="AG43" s="5">
        <v>0.66961000000000004</v>
      </c>
      <c r="AH43" s="5">
        <v>0.67361000000000004</v>
      </c>
      <c r="AI43" s="5">
        <v>0.67720999999999998</v>
      </c>
      <c r="AJ43" s="5">
        <v>0.68035000000000001</v>
      </c>
      <c r="AK43" s="5">
        <v>0.62824000000000002</v>
      </c>
      <c r="AM43" s="4" t="s">
        <v>109</v>
      </c>
      <c r="AN43" s="4" t="s">
        <v>110</v>
      </c>
      <c r="AO43" s="5">
        <f t="shared" si="1"/>
        <v>0.56555416666666658</v>
      </c>
      <c r="AP43" s="5">
        <f t="shared" si="2"/>
        <v>0.59079250000000005</v>
      </c>
      <c r="AQ43" s="5">
        <f t="shared" si="3"/>
        <v>0.64787636363636358</v>
      </c>
      <c r="AR43" s="6">
        <f>(AO43-AVERAGE(AO11:AO56))/_xlfn.STDEV.P(AO11:AO56)</f>
        <v>-1.3575745133519324E-3</v>
      </c>
      <c r="AS43" s="6">
        <f t="shared" ref="AS43:AT43" si="35">(AP43-AVERAGE(AP11:AP56))/_xlfn.STDEV.P(AP11:AP56)</f>
        <v>-4.0459601414221717E-2</v>
      </c>
      <c r="AT43" s="6">
        <f t="shared" si="35"/>
        <v>-0.18209813948638254</v>
      </c>
    </row>
    <row r="44" spans="1:46" ht="13.5" thickBot="1">
      <c r="A44" s="4" t="s">
        <v>111</v>
      </c>
      <c r="B44" s="4" t="s">
        <v>112</v>
      </c>
      <c r="C44" s="5">
        <v>0.52905000000000002</v>
      </c>
      <c r="D44" s="5">
        <v>0.52998999999999996</v>
      </c>
      <c r="E44" s="5">
        <v>0.53612000000000004</v>
      </c>
      <c r="F44" s="5">
        <v>0.54557999999999995</v>
      </c>
      <c r="G44" s="5">
        <v>0.54549000000000003</v>
      </c>
      <c r="H44" s="5">
        <v>0.55103000000000002</v>
      </c>
      <c r="I44" s="5">
        <v>0.55503999999999998</v>
      </c>
      <c r="J44" s="5">
        <v>0.55425000000000002</v>
      </c>
      <c r="K44" s="5">
        <v>0.55349000000000004</v>
      </c>
      <c r="L44" s="5">
        <v>0.55057</v>
      </c>
      <c r="M44" s="5">
        <v>0.55056000000000005</v>
      </c>
      <c r="N44" s="5">
        <v>0.55078000000000005</v>
      </c>
      <c r="O44" s="5">
        <v>0.55286999999999997</v>
      </c>
      <c r="P44" s="5">
        <v>0.55273000000000005</v>
      </c>
      <c r="Q44" s="5">
        <v>0.55537000000000003</v>
      </c>
      <c r="R44" s="5">
        <v>0.55410000000000004</v>
      </c>
      <c r="S44" s="5">
        <v>0.55310999999999999</v>
      </c>
      <c r="T44" s="5">
        <v>0.53680000000000005</v>
      </c>
      <c r="U44" s="5">
        <v>0.52739999999999998</v>
      </c>
      <c r="V44" s="5">
        <v>0.52129000000000003</v>
      </c>
      <c r="W44" s="5">
        <v>0.52690999999999999</v>
      </c>
      <c r="X44" s="5">
        <v>0.53</v>
      </c>
      <c r="Y44" s="5">
        <v>0.53154000000000001</v>
      </c>
      <c r="Z44" s="5">
        <v>0.53456999999999999</v>
      </c>
      <c r="AA44" s="5">
        <v>0.54144000000000003</v>
      </c>
      <c r="AB44" s="5">
        <v>0.5464</v>
      </c>
      <c r="AC44" s="5">
        <v>0.55206999999999995</v>
      </c>
      <c r="AD44" s="5">
        <v>0.56025999999999998</v>
      </c>
      <c r="AE44" s="5">
        <v>0.57157999999999998</v>
      </c>
      <c r="AF44" s="5">
        <v>0.59096000000000004</v>
      </c>
      <c r="AG44" s="5">
        <v>0.60753000000000001</v>
      </c>
      <c r="AH44" s="5">
        <v>0.62248000000000003</v>
      </c>
      <c r="AI44" s="5">
        <v>0.62917999999999996</v>
      </c>
      <c r="AJ44" s="5">
        <v>0.63166</v>
      </c>
      <c r="AK44" s="5">
        <v>0.58843999999999996</v>
      </c>
      <c r="AM44" s="4" t="s">
        <v>111</v>
      </c>
      <c r="AN44" s="4" t="s">
        <v>112</v>
      </c>
      <c r="AO44" s="5">
        <f t="shared" si="1"/>
        <v>0.54599583333333335</v>
      </c>
      <c r="AP44" s="5">
        <f t="shared" si="2"/>
        <v>0.53972416666666667</v>
      </c>
      <c r="AQ44" s="5">
        <f t="shared" si="3"/>
        <v>0.58563636363636362</v>
      </c>
      <c r="AR44" s="6">
        <f>(AO44-AVERAGE(AO11:AO56))/_xlfn.STDEV.P(AO11:AO56)</f>
        <v>-0.28919429802143326</v>
      </c>
      <c r="AS44" s="6">
        <f t="shared" ref="AS44:AT44" si="36">(AP44-AVERAGE(AP11:AP56))/_xlfn.STDEV.P(AP11:AP56)</f>
        <v>-0.67947757231275052</v>
      </c>
      <c r="AT44" s="6">
        <f t="shared" si="36"/>
        <v>-0.94472145530535134</v>
      </c>
    </row>
    <row r="45" spans="1:46" ht="13.5" thickBot="1">
      <c r="A45" s="4" t="s">
        <v>113</v>
      </c>
      <c r="B45" s="4" t="s">
        <v>114</v>
      </c>
      <c r="C45" s="5">
        <v>0.50746000000000002</v>
      </c>
      <c r="D45" s="5">
        <v>0.50802999999999998</v>
      </c>
      <c r="E45" s="5">
        <v>0.50931000000000004</v>
      </c>
      <c r="F45" s="5">
        <v>0.51468999999999998</v>
      </c>
      <c r="G45" s="5">
        <v>0.51868999999999998</v>
      </c>
      <c r="H45" s="5">
        <v>0.51544000000000001</v>
      </c>
      <c r="I45" s="5">
        <v>0.51824000000000003</v>
      </c>
      <c r="J45" s="5">
        <v>0.51985999999999999</v>
      </c>
      <c r="K45" s="5">
        <v>0.51915</v>
      </c>
      <c r="L45" s="5">
        <v>0.52324000000000004</v>
      </c>
      <c r="M45" s="5">
        <v>0.52690000000000003</v>
      </c>
      <c r="N45" s="5">
        <v>0.52910000000000001</v>
      </c>
      <c r="O45" s="5">
        <v>0.53276000000000001</v>
      </c>
      <c r="P45" s="5">
        <v>0.53173999999999999</v>
      </c>
      <c r="Q45" s="5">
        <v>0.52944000000000002</v>
      </c>
      <c r="R45" s="5">
        <v>0.52198</v>
      </c>
      <c r="S45" s="5">
        <v>0.5151</v>
      </c>
      <c r="T45" s="5">
        <v>0.50695999999999997</v>
      </c>
      <c r="U45" s="5">
        <v>0.50409000000000004</v>
      </c>
      <c r="V45" s="5">
        <v>0.50124999999999997</v>
      </c>
      <c r="W45" s="5">
        <v>0.50707999999999998</v>
      </c>
      <c r="X45" s="5">
        <v>0.50641999999999998</v>
      </c>
      <c r="Y45" s="5">
        <v>0.50988</v>
      </c>
      <c r="Z45" s="5">
        <v>0.52037999999999995</v>
      </c>
      <c r="AA45" s="5">
        <v>0.53300999999999998</v>
      </c>
      <c r="AB45" s="5">
        <v>0.54100999999999999</v>
      </c>
      <c r="AC45" s="5">
        <v>0.55330000000000001</v>
      </c>
      <c r="AD45" s="5">
        <v>0.56669999999999998</v>
      </c>
      <c r="AE45" s="5">
        <v>0.58838999999999997</v>
      </c>
      <c r="AF45" s="5">
        <v>0.60912999999999995</v>
      </c>
      <c r="AG45" s="5">
        <v>0.61958000000000002</v>
      </c>
      <c r="AH45" s="5">
        <v>0.63515999999999995</v>
      </c>
      <c r="AI45" s="5">
        <v>0.63934000000000002</v>
      </c>
      <c r="AJ45" s="5">
        <v>0.64441999999999999</v>
      </c>
      <c r="AK45" s="5">
        <v>0.59272000000000002</v>
      </c>
      <c r="AM45" s="4" t="s">
        <v>113</v>
      </c>
      <c r="AN45" s="4" t="s">
        <v>114</v>
      </c>
      <c r="AO45" s="5">
        <f t="shared" si="1"/>
        <v>0.51750916666666669</v>
      </c>
      <c r="AP45" s="5">
        <f t="shared" si="2"/>
        <v>0.5155900000000001</v>
      </c>
      <c r="AQ45" s="5">
        <f t="shared" si="3"/>
        <v>0.59297818181818185</v>
      </c>
      <c r="AR45" s="6">
        <f>(AO45-AVERAGE(AO11:AO56))/_xlfn.STDEV.P(AO11:AO56)</f>
        <v>-0.70842781128944776</v>
      </c>
      <c r="AS45" s="6">
        <f t="shared" ref="AS45:AT45" si="37">(AP45-AVERAGE(AP11:AP56))/_xlfn.STDEV.P(AP11:AP56)</f>
        <v>-0.98146836006759197</v>
      </c>
      <c r="AT45" s="6">
        <f t="shared" si="37"/>
        <v>-0.85476255868005879</v>
      </c>
    </row>
    <row r="46" spans="1:46" ht="13.5" thickBot="1">
      <c r="A46" s="4" t="s">
        <v>115</v>
      </c>
      <c r="B46" s="4" t="s">
        <v>116</v>
      </c>
      <c r="C46" s="5">
        <v>0.55674999999999997</v>
      </c>
      <c r="D46" s="5">
        <v>0.55820999999999998</v>
      </c>
      <c r="E46" s="5">
        <v>0.56132000000000004</v>
      </c>
      <c r="F46" s="5">
        <v>0.56754000000000004</v>
      </c>
      <c r="G46" s="5">
        <v>0.57020999999999999</v>
      </c>
      <c r="H46" s="5">
        <v>0.57418999999999998</v>
      </c>
      <c r="I46" s="5">
        <v>0.57521</v>
      </c>
      <c r="J46" s="5">
        <v>0.58116999999999996</v>
      </c>
      <c r="K46" s="5">
        <v>0.57767999999999997</v>
      </c>
      <c r="L46" s="5">
        <v>0.57713000000000003</v>
      </c>
      <c r="M46" s="5">
        <v>0.57806999999999997</v>
      </c>
      <c r="N46" s="5">
        <v>0.58130999999999999</v>
      </c>
      <c r="O46" s="5">
        <v>0.58094000000000001</v>
      </c>
      <c r="P46" s="5">
        <v>0.58013000000000003</v>
      </c>
      <c r="Q46" s="5">
        <v>0.57704</v>
      </c>
      <c r="R46" s="5">
        <v>0.57471000000000005</v>
      </c>
      <c r="S46" s="5">
        <v>0.56986000000000003</v>
      </c>
      <c r="T46" s="5">
        <v>0.56437000000000004</v>
      </c>
      <c r="U46" s="5">
        <v>0.56472999999999995</v>
      </c>
      <c r="V46" s="5">
        <v>0.55889999999999995</v>
      </c>
      <c r="W46" s="5">
        <v>0.56311</v>
      </c>
      <c r="X46" s="5">
        <v>0.56798000000000004</v>
      </c>
      <c r="Y46" s="5">
        <v>0.57306000000000001</v>
      </c>
      <c r="Z46" s="5">
        <v>0.57477999999999996</v>
      </c>
      <c r="AA46" s="5">
        <v>0.58345999999999998</v>
      </c>
      <c r="AB46" s="5">
        <v>0.59386000000000005</v>
      </c>
      <c r="AC46" s="5">
        <v>0.60568999999999995</v>
      </c>
      <c r="AD46" s="5">
        <v>0.61878999999999995</v>
      </c>
      <c r="AE46" s="5">
        <v>0.63139000000000001</v>
      </c>
      <c r="AF46" s="5">
        <v>0.64327999999999996</v>
      </c>
      <c r="AG46" s="5">
        <v>0.65290000000000004</v>
      </c>
      <c r="AH46" s="5">
        <v>0.66230999999999995</v>
      </c>
      <c r="AI46" s="5">
        <v>0.66593000000000002</v>
      </c>
      <c r="AJ46" s="5">
        <v>0.66935999999999996</v>
      </c>
      <c r="AK46" s="5">
        <v>0.61695</v>
      </c>
      <c r="AM46" s="4" t="s">
        <v>115</v>
      </c>
      <c r="AN46" s="4" t="s">
        <v>116</v>
      </c>
      <c r="AO46" s="5">
        <f t="shared" si="1"/>
        <v>0.57156583333333344</v>
      </c>
      <c r="AP46" s="5">
        <f t="shared" si="2"/>
        <v>0.57080083333333342</v>
      </c>
      <c r="AQ46" s="5">
        <f t="shared" si="3"/>
        <v>0.63126545454545457</v>
      </c>
      <c r="AR46" s="6">
        <f>(AO46-AVERAGE(AO11:AO56))/_xlfn.STDEV.P(AO11:AO56)</f>
        <v>8.7115119282445933E-2</v>
      </c>
      <c r="AS46" s="6">
        <f t="shared" ref="AS46:AT46" si="38">(AP46-AVERAGE(AP11:AP56))/_xlfn.STDEV.P(AP11:AP56)</f>
        <v>-0.29061529349110665</v>
      </c>
      <c r="AT46" s="6">
        <f t="shared" si="38"/>
        <v>-0.38563070005316419</v>
      </c>
    </row>
    <row r="47" spans="1:46" ht="13.5" thickBot="1">
      <c r="A47" s="4" t="s">
        <v>117</v>
      </c>
      <c r="B47" s="4" t="s">
        <v>118</v>
      </c>
      <c r="C47" s="5">
        <v>0.50756000000000001</v>
      </c>
      <c r="D47" s="5">
        <v>0.51349999999999996</v>
      </c>
      <c r="E47" s="5">
        <v>0.5151</v>
      </c>
      <c r="F47" s="5">
        <v>0.52088999999999996</v>
      </c>
      <c r="G47" s="5">
        <v>0.52527000000000001</v>
      </c>
      <c r="H47" s="5">
        <v>0.52829000000000004</v>
      </c>
      <c r="I47" s="5">
        <v>0.53202000000000005</v>
      </c>
      <c r="J47" s="5">
        <v>0.53200999999999998</v>
      </c>
      <c r="K47" s="5">
        <v>0.53388000000000002</v>
      </c>
      <c r="L47" s="5">
        <v>0.53802000000000005</v>
      </c>
      <c r="M47" s="5">
        <v>0.54066000000000003</v>
      </c>
      <c r="N47" s="5">
        <v>0.54625999999999997</v>
      </c>
      <c r="O47" s="5">
        <v>0.54961000000000004</v>
      </c>
      <c r="P47" s="5">
        <v>0.54544000000000004</v>
      </c>
      <c r="Q47" s="5">
        <v>0.54420000000000002</v>
      </c>
      <c r="R47" s="5">
        <v>0.54712000000000005</v>
      </c>
      <c r="S47" s="5">
        <v>0.54622999999999999</v>
      </c>
      <c r="T47" s="5">
        <v>0.54383000000000004</v>
      </c>
      <c r="U47" s="5">
        <v>0.54408000000000001</v>
      </c>
      <c r="V47" s="5">
        <v>0.54193999999999998</v>
      </c>
      <c r="W47" s="5">
        <v>0.54256000000000004</v>
      </c>
      <c r="X47" s="5">
        <v>0.54607000000000006</v>
      </c>
      <c r="Y47" s="5">
        <v>0.54962</v>
      </c>
      <c r="Z47" s="5">
        <v>0.55195000000000005</v>
      </c>
      <c r="AA47" s="5">
        <v>0.55491000000000001</v>
      </c>
      <c r="AB47" s="5">
        <v>0.56659000000000004</v>
      </c>
      <c r="AC47" s="5">
        <v>0.57330000000000003</v>
      </c>
      <c r="AD47" s="5">
        <v>0.58272999999999997</v>
      </c>
      <c r="AE47" s="5">
        <v>0.59401000000000004</v>
      </c>
      <c r="AF47" s="5">
        <v>0.60899999999999999</v>
      </c>
      <c r="AG47" s="5">
        <v>0.61685000000000001</v>
      </c>
      <c r="AH47" s="5">
        <v>0.62814000000000003</v>
      </c>
      <c r="AI47" s="5">
        <v>0.63365000000000005</v>
      </c>
      <c r="AJ47" s="5">
        <v>0.63632999999999995</v>
      </c>
      <c r="AK47" s="5">
        <v>0.58984000000000003</v>
      </c>
      <c r="AM47" s="4" t="s">
        <v>117</v>
      </c>
      <c r="AN47" s="4" t="s">
        <v>118</v>
      </c>
      <c r="AO47" s="5">
        <f t="shared" si="1"/>
        <v>0.52778833333333341</v>
      </c>
      <c r="AP47" s="5">
        <f t="shared" si="2"/>
        <v>0.54605416666666673</v>
      </c>
      <c r="AQ47" s="5">
        <f t="shared" si="3"/>
        <v>0.59866818181818193</v>
      </c>
      <c r="AR47" s="6">
        <f>(AO47-AVERAGE(AO11:AO56))/_xlfn.STDEV.P(AO11:AO56)</f>
        <v>-0.55715103308441061</v>
      </c>
      <c r="AS47" s="6">
        <f t="shared" ref="AS47:AT47" si="39">(AP47-AVERAGE(AP11:AP56))/_xlfn.STDEV.P(AP11:AP56)</f>
        <v>-0.60027029273725907</v>
      </c>
      <c r="AT47" s="6">
        <f t="shared" si="39"/>
        <v>-0.7850432998913377</v>
      </c>
    </row>
    <row r="48" spans="1:46" ht="13.5" thickBot="1">
      <c r="A48" s="4" t="s">
        <v>119</v>
      </c>
      <c r="B48" s="4" t="s">
        <v>120</v>
      </c>
      <c r="C48" s="5">
        <v>0.57210000000000005</v>
      </c>
      <c r="D48" s="5">
        <v>0.57474999999999998</v>
      </c>
      <c r="E48" s="5">
        <v>0.57530999999999999</v>
      </c>
      <c r="F48" s="5">
        <v>0.57537000000000005</v>
      </c>
      <c r="G48" s="5">
        <v>0.57855000000000001</v>
      </c>
      <c r="H48" s="5">
        <v>0.57808999999999999</v>
      </c>
      <c r="I48" s="5">
        <v>0.58026</v>
      </c>
      <c r="J48" s="5">
        <v>0.59072000000000002</v>
      </c>
      <c r="K48" s="5">
        <v>0.59206000000000003</v>
      </c>
      <c r="L48" s="5">
        <v>0.59272999999999998</v>
      </c>
      <c r="M48" s="5">
        <v>0.59945000000000004</v>
      </c>
      <c r="N48" s="5">
        <v>0.60404999999999998</v>
      </c>
      <c r="O48" s="5">
        <v>0.61131999999999997</v>
      </c>
      <c r="P48" s="5">
        <v>0.60629</v>
      </c>
      <c r="Q48" s="5">
        <v>0.60524</v>
      </c>
      <c r="R48" s="5">
        <v>0.60570999999999997</v>
      </c>
      <c r="S48" s="5">
        <v>0.60746999999999995</v>
      </c>
      <c r="T48" s="5">
        <v>0.60399999999999998</v>
      </c>
      <c r="U48" s="5">
        <v>0.60714999999999997</v>
      </c>
      <c r="V48" s="5">
        <v>0.60390999999999995</v>
      </c>
      <c r="W48" s="5">
        <v>0.60909000000000002</v>
      </c>
      <c r="X48" s="5">
        <v>0.61362000000000005</v>
      </c>
      <c r="Y48" s="5">
        <v>0.61416999999999999</v>
      </c>
      <c r="Z48" s="5">
        <v>0.62168000000000001</v>
      </c>
      <c r="AA48" s="5">
        <v>0.62799000000000005</v>
      </c>
      <c r="AB48" s="5">
        <v>0.63854</v>
      </c>
      <c r="AC48" s="5">
        <v>0.64641000000000004</v>
      </c>
      <c r="AD48" s="5">
        <v>0.66286</v>
      </c>
      <c r="AE48" s="5">
        <v>0.67098000000000002</v>
      </c>
      <c r="AF48" s="5">
        <v>0.68140000000000001</v>
      </c>
      <c r="AG48" s="5">
        <v>0.69045000000000001</v>
      </c>
      <c r="AH48" s="5">
        <v>0.69935000000000003</v>
      </c>
      <c r="AI48" s="5">
        <v>0.70403000000000004</v>
      </c>
      <c r="AJ48" s="5">
        <v>0.71103000000000005</v>
      </c>
      <c r="AK48" s="5">
        <v>0.65471999999999997</v>
      </c>
      <c r="AM48" s="4" t="s">
        <v>119</v>
      </c>
      <c r="AN48" s="4" t="s">
        <v>120</v>
      </c>
      <c r="AO48" s="5">
        <f t="shared" si="1"/>
        <v>0.58445333333333338</v>
      </c>
      <c r="AP48" s="5">
        <f t="shared" si="2"/>
        <v>0.6091375</v>
      </c>
      <c r="AQ48" s="5">
        <f t="shared" si="3"/>
        <v>0.67161454545454558</v>
      </c>
      <c r="AR48" s="6">
        <f>(AO48-AVERAGE(AO11:AO56))/_xlfn.STDEV.P(AO11:AO56)</f>
        <v>0.27677830330683795</v>
      </c>
      <c r="AS48" s="6">
        <f t="shared" ref="AS48:AT48" si="40">(AP48-AVERAGE(AP11:AP56))/_xlfn.STDEV.P(AP11:AP56)</f>
        <v>0.18909135337446267</v>
      </c>
      <c r="AT48" s="6">
        <f t="shared" si="40"/>
        <v>0.10876450398558918</v>
      </c>
    </row>
    <row r="49" spans="1:46" ht="13.5" thickBot="1">
      <c r="A49" s="4" t="s">
        <v>121</v>
      </c>
      <c r="B49" s="4" t="s">
        <v>122</v>
      </c>
      <c r="C49" s="5">
        <v>0.47427000000000002</v>
      </c>
      <c r="D49" s="5">
        <v>0.47377999999999998</v>
      </c>
      <c r="E49" s="5">
        <v>0.47747000000000001</v>
      </c>
      <c r="F49" s="5">
        <v>0.49520999999999998</v>
      </c>
      <c r="G49" s="5">
        <v>0.50805999999999996</v>
      </c>
      <c r="H49" s="5">
        <v>0.51471999999999996</v>
      </c>
      <c r="I49" s="5">
        <v>0.51532</v>
      </c>
      <c r="J49" s="5">
        <v>0.51180999999999999</v>
      </c>
      <c r="K49" s="5">
        <v>0.52215</v>
      </c>
      <c r="L49" s="5">
        <v>0.51975000000000005</v>
      </c>
      <c r="M49" s="5">
        <v>0.51693999999999996</v>
      </c>
      <c r="N49" s="5">
        <v>0.52470000000000006</v>
      </c>
      <c r="O49" s="5">
        <v>0.52841000000000005</v>
      </c>
      <c r="P49" s="5">
        <v>0.52837000000000001</v>
      </c>
      <c r="Q49" s="5">
        <v>0.52507999999999999</v>
      </c>
      <c r="R49" s="5">
        <v>0.52095000000000002</v>
      </c>
      <c r="S49" s="5">
        <v>0.50960000000000005</v>
      </c>
      <c r="T49" s="5">
        <v>0.50266</v>
      </c>
      <c r="U49" s="5">
        <v>0.50163000000000002</v>
      </c>
      <c r="V49" s="5">
        <v>0.50427</v>
      </c>
      <c r="W49" s="5">
        <v>0.49908000000000002</v>
      </c>
      <c r="X49" s="5">
        <v>0.50080999999999998</v>
      </c>
      <c r="Y49" s="5">
        <v>0.50844999999999996</v>
      </c>
      <c r="Z49" s="5">
        <v>0.50938000000000005</v>
      </c>
      <c r="AA49" s="5">
        <v>0.51451000000000002</v>
      </c>
      <c r="AB49" s="5">
        <v>0.52471000000000001</v>
      </c>
      <c r="AC49" s="5">
        <v>0.52791999999999994</v>
      </c>
      <c r="AD49" s="5">
        <v>0.53756999999999999</v>
      </c>
      <c r="AE49" s="5">
        <v>0.55069999999999997</v>
      </c>
      <c r="AF49" s="5">
        <v>0.57159000000000004</v>
      </c>
      <c r="AG49" s="5">
        <v>0.58118000000000003</v>
      </c>
      <c r="AH49" s="5">
        <v>0.58740999999999999</v>
      </c>
      <c r="AI49" s="5">
        <v>0.59553</v>
      </c>
      <c r="AJ49" s="5">
        <v>0.59733999999999998</v>
      </c>
      <c r="AK49" s="5">
        <v>0.55950999999999995</v>
      </c>
      <c r="AM49" s="4" t="s">
        <v>121</v>
      </c>
      <c r="AN49" s="4" t="s">
        <v>122</v>
      </c>
      <c r="AO49" s="5">
        <f t="shared" si="1"/>
        <v>0.50451500000000005</v>
      </c>
      <c r="AP49" s="5">
        <f t="shared" si="2"/>
        <v>0.5115575</v>
      </c>
      <c r="AQ49" s="5">
        <f t="shared" si="3"/>
        <v>0.5589063636363637</v>
      </c>
      <c r="AR49" s="6">
        <f>(AO49-AVERAGE(AO11:AO56))/_xlfn.STDEV.P(AO11:AO56)</f>
        <v>-0.89966079082338579</v>
      </c>
      <c r="AS49" s="6">
        <f t="shared" ref="AS49:AT49" si="41">(AP49-AVERAGE(AP11:AP56))/_xlfn.STDEV.P(AP11:AP56)</f>
        <v>-1.0319270259267033</v>
      </c>
      <c r="AT49" s="6">
        <f t="shared" si="41"/>
        <v>-1.2722426833233622</v>
      </c>
    </row>
    <row r="50" spans="1:46" ht="13.5" thickBot="1">
      <c r="A50" s="4" t="s">
        <v>123</v>
      </c>
      <c r="B50" s="4" t="s">
        <v>124</v>
      </c>
      <c r="C50" s="5">
        <v>0.47538999999999998</v>
      </c>
      <c r="D50" s="5">
        <v>0.47721000000000002</v>
      </c>
      <c r="E50" s="5">
        <v>0.48410999999999998</v>
      </c>
      <c r="F50" s="5">
        <v>0.48871999999999999</v>
      </c>
      <c r="G50" s="5">
        <v>0.48859999999999998</v>
      </c>
      <c r="H50" s="5">
        <v>0.48515999999999998</v>
      </c>
      <c r="I50" s="5">
        <v>0.48280000000000001</v>
      </c>
      <c r="J50" s="5">
        <v>0.48405999999999999</v>
      </c>
      <c r="K50" s="5">
        <v>0.48649999999999999</v>
      </c>
      <c r="L50" s="5">
        <v>0.49110999999999999</v>
      </c>
      <c r="M50" s="5">
        <v>0.48807</v>
      </c>
      <c r="N50" s="5">
        <v>0.49148999999999998</v>
      </c>
      <c r="O50" s="5">
        <v>0.49397999999999997</v>
      </c>
      <c r="P50" s="5">
        <v>0.49481999999999998</v>
      </c>
      <c r="Q50" s="5">
        <v>0.48908000000000001</v>
      </c>
      <c r="R50" s="5">
        <v>0.49234</v>
      </c>
      <c r="S50" s="5">
        <v>0.49173</v>
      </c>
      <c r="T50" s="5">
        <v>0.48298999999999997</v>
      </c>
      <c r="U50" s="5">
        <v>0.48752000000000001</v>
      </c>
      <c r="V50" s="5">
        <v>0.48579</v>
      </c>
      <c r="W50" s="5">
        <v>0.4829</v>
      </c>
      <c r="X50" s="5">
        <v>0.48192000000000002</v>
      </c>
      <c r="Y50" s="5">
        <v>0.49099999999999999</v>
      </c>
      <c r="Z50" s="5">
        <v>0.49309999999999998</v>
      </c>
      <c r="AA50" s="5">
        <v>0.50512999999999997</v>
      </c>
      <c r="AB50" s="5">
        <v>0.51620999999999995</v>
      </c>
      <c r="AC50" s="5">
        <v>0.52712999999999999</v>
      </c>
      <c r="AD50" s="5">
        <v>0.53952999999999995</v>
      </c>
      <c r="AE50" s="5">
        <v>0.55408999999999997</v>
      </c>
      <c r="AF50" s="5">
        <v>0.57010000000000005</v>
      </c>
      <c r="AG50" s="5">
        <v>0.57984000000000002</v>
      </c>
      <c r="AH50" s="5">
        <v>0.59304000000000001</v>
      </c>
      <c r="AI50" s="5">
        <v>0.60299999999999998</v>
      </c>
      <c r="AJ50" s="5">
        <v>0.60834999999999995</v>
      </c>
      <c r="AK50" s="5">
        <v>0.55501</v>
      </c>
      <c r="AM50" s="4" t="s">
        <v>123</v>
      </c>
      <c r="AN50" s="4" t="s">
        <v>124</v>
      </c>
      <c r="AO50" s="5">
        <f t="shared" si="1"/>
        <v>0.48526833333333336</v>
      </c>
      <c r="AP50" s="5">
        <f t="shared" si="2"/>
        <v>0.48893083333333331</v>
      </c>
      <c r="AQ50" s="5">
        <f t="shared" si="3"/>
        <v>0.55922090909090905</v>
      </c>
      <c r="AR50" s="6">
        <f>(AO50-AVERAGE(AO11:AO56))/_xlfn.STDEV.P(AO11:AO56)</f>
        <v>-1.1829107680770155</v>
      </c>
      <c r="AS50" s="6">
        <f t="shared" ref="AS50:AT50" si="42">(AP50-AVERAGE(AP11:AP56))/_xlfn.STDEV.P(AP11:AP56)</f>
        <v>-1.3150544686641605</v>
      </c>
      <c r="AT50" s="6">
        <f t="shared" si="42"/>
        <v>-1.2683885750727009</v>
      </c>
    </row>
    <row r="51" spans="1:46" ht="13.5" thickBot="1">
      <c r="A51" s="4" t="s">
        <v>125</v>
      </c>
      <c r="B51" s="4" t="s">
        <v>126</v>
      </c>
      <c r="C51" s="5">
        <v>0.53142</v>
      </c>
      <c r="D51" s="5">
        <v>0.53102000000000005</v>
      </c>
      <c r="E51" s="5">
        <v>0.53368000000000004</v>
      </c>
      <c r="F51" s="5">
        <v>0.53796999999999995</v>
      </c>
      <c r="G51" s="5">
        <v>0.54047999999999996</v>
      </c>
      <c r="H51" s="5">
        <v>0.54512000000000005</v>
      </c>
      <c r="I51" s="5">
        <v>0.54647000000000001</v>
      </c>
      <c r="J51" s="5">
        <v>0.54790000000000005</v>
      </c>
      <c r="K51" s="5">
        <v>0.55176999999999998</v>
      </c>
      <c r="L51" s="5">
        <v>0.55271999999999999</v>
      </c>
      <c r="M51" s="5">
        <v>0.55728999999999995</v>
      </c>
      <c r="N51" s="5">
        <v>0.56345000000000001</v>
      </c>
      <c r="O51" s="5">
        <v>0.56359999999999999</v>
      </c>
      <c r="P51" s="5">
        <v>0.56447999999999998</v>
      </c>
      <c r="Q51" s="5">
        <v>0.56510000000000005</v>
      </c>
      <c r="R51" s="5">
        <v>0.56616999999999995</v>
      </c>
      <c r="S51" s="5">
        <v>0.56625000000000003</v>
      </c>
      <c r="T51" s="5">
        <v>0.55808000000000002</v>
      </c>
      <c r="U51" s="5">
        <v>0.56008999999999998</v>
      </c>
      <c r="V51" s="5">
        <v>0.56255999999999995</v>
      </c>
      <c r="W51" s="5">
        <v>0.56472999999999995</v>
      </c>
      <c r="X51" s="5">
        <v>0.56796999999999997</v>
      </c>
      <c r="Y51" s="5">
        <v>0.57067999999999997</v>
      </c>
      <c r="Z51" s="5">
        <v>0.57072999999999996</v>
      </c>
      <c r="AA51" s="5">
        <v>0.57894999999999996</v>
      </c>
      <c r="AB51" s="5">
        <v>0.58818000000000004</v>
      </c>
      <c r="AC51" s="5">
        <v>0.59591000000000005</v>
      </c>
      <c r="AD51" s="5">
        <v>0.60292999999999997</v>
      </c>
      <c r="AE51" s="5">
        <v>0.61297999999999997</v>
      </c>
      <c r="AF51" s="5">
        <v>0.62614000000000003</v>
      </c>
      <c r="AG51" s="5">
        <v>0.63188</v>
      </c>
      <c r="AH51" s="5">
        <v>0.6361</v>
      </c>
      <c r="AI51" s="5">
        <v>0.64071</v>
      </c>
      <c r="AJ51" s="5">
        <v>0.64649000000000001</v>
      </c>
      <c r="AK51" s="5">
        <v>0.59704999999999997</v>
      </c>
      <c r="AM51" s="4" t="s">
        <v>125</v>
      </c>
      <c r="AN51" s="4" t="s">
        <v>126</v>
      </c>
      <c r="AO51" s="5">
        <f t="shared" si="1"/>
        <v>0.54494083333333343</v>
      </c>
      <c r="AP51" s="5">
        <f t="shared" si="2"/>
        <v>0.56503666666666674</v>
      </c>
      <c r="AQ51" s="5">
        <f t="shared" si="3"/>
        <v>0.61430181818181817</v>
      </c>
      <c r="AR51" s="6">
        <f>(AO51-AVERAGE(AO11:AO56))/_xlfn.STDEV.P(AO11:AO56)</f>
        <v>-0.30472055673303122</v>
      </c>
      <c r="AS51" s="6">
        <f t="shared" ref="AS51:AT51" si="43">(AP51-AVERAGE(AP11:AP56))/_xlfn.STDEV.P(AP11:AP56)</f>
        <v>-0.36274230149843556</v>
      </c>
      <c r="AT51" s="6">
        <f t="shared" si="43"/>
        <v>-0.59348520860045917</v>
      </c>
    </row>
    <row r="52" spans="1:46" ht="13.5" thickBot="1">
      <c r="A52" s="4" t="s">
        <v>127</v>
      </c>
      <c r="B52" s="4" t="s">
        <v>128</v>
      </c>
      <c r="C52" s="5">
        <v>0.50168999999999997</v>
      </c>
      <c r="D52" s="5">
        <v>0.50609000000000004</v>
      </c>
      <c r="E52" s="5">
        <v>0.50651000000000002</v>
      </c>
      <c r="F52" s="5">
        <v>0.51073000000000002</v>
      </c>
      <c r="G52" s="5">
        <v>0.51375999999999999</v>
      </c>
      <c r="H52" s="5">
        <v>0.51632999999999996</v>
      </c>
      <c r="I52" s="5">
        <v>0.51756999999999997</v>
      </c>
      <c r="J52" s="5">
        <v>0.50890999999999997</v>
      </c>
      <c r="K52" s="5">
        <v>0.51239000000000001</v>
      </c>
      <c r="L52" s="5">
        <v>0.51270000000000004</v>
      </c>
      <c r="M52" s="5">
        <v>0.51646000000000003</v>
      </c>
      <c r="N52" s="5">
        <v>0.51722999999999997</v>
      </c>
      <c r="O52" s="5">
        <v>0.51656999999999997</v>
      </c>
      <c r="P52" s="5">
        <v>0.51522000000000001</v>
      </c>
      <c r="Q52" s="5">
        <v>0.51563000000000003</v>
      </c>
      <c r="R52" s="5">
        <v>0.51526000000000005</v>
      </c>
      <c r="S52" s="5">
        <v>0.51509000000000005</v>
      </c>
      <c r="T52" s="5">
        <v>0.50731000000000004</v>
      </c>
      <c r="U52" s="5">
        <v>0.50431000000000004</v>
      </c>
      <c r="V52" s="5">
        <v>0.50819000000000003</v>
      </c>
      <c r="W52" s="5">
        <v>0.50532999999999995</v>
      </c>
      <c r="X52" s="5">
        <v>0.50939999999999996</v>
      </c>
      <c r="Y52" s="5">
        <v>0.51529000000000003</v>
      </c>
      <c r="Z52" s="5">
        <v>0.52027999999999996</v>
      </c>
      <c r="AA52" s="5">
        <v>0.52531000000000005</v>
      </c>
      <c r="AB52" s="5">
        <v>0.5343</v>
      </c>
      <c r="AC52" s="5">
        <v>0.53659000000000001</v>
      </c>
      <c r="AD52" s="5">
        <v>0.54890000000000005</v>
      </c>
      <c r="AE52" s="5">
        <v>0.55913000000000002</v>
      </c>
      <c r="AF52" s="5">
        <v>0.57262999999999997</v>
      </c>
      <c r="AG52" s="5">
        <v>0.58520000000000005</v>
      </c>
      <c r="AH52" s="5">
        <v>0.59016000000000002</v>
      </c>
      <c r="AI52" s="5">
        <v>0.59497</v>
      </c>
      <c r="AJ52" s="5">
        <v>0.59535000000000005</v>
      </c>
      <c r="AK52" s="5">
        <v>0.54474999999999996</v>
      </c>
      <c r="AM52" s="4" t="s">
        <v>127</v>
      </c>
      <c r="AN52" s="4" t="s">
        <v>128</v>
      </c>
      <c r="AO52" s="5">
        <f t="shared" si="1"/>
        <v>0.51169750000000003</v>
      </c>
      <c r="AP52" s="5">
        <f t="shared" si="2"/>
        <v>0.51232333333333335</v>
      </c>
      <c r="AQ52" s="5">
        <f t="shared" si="3"/>
        <v>0.56248090909090909</v>
      </c>
      <c r="AR52" s="6">
        <f>(AO52-AVERAGE(AO11:AO56))/_xlfn.STDEV.P(AO11:AO56)</f>
        <v>-0.79395713850484473</v>
      </c>
      <c r="AS52" s="6">
        <f t="shared" ref="AS52:AT52" si="44">(AP52-AVERAGE(AP11:AP56))/_xlfn.STDEV.P(AP11:AP56)</f>
        <v>-1.0223441546879095</v>
      </c>
      <c r="AT52" s="6">
        <f t="shared" si="44"/>
        <v>-1.2284439733765269</v>
      </c>
    </row>
    <row r="53" spans="1:46" ht="13.5" thickBot="1">
      <c r="A53" s="4" t="s">
        <v>129</v>
      </c>
      <c r="B53" s="4" t="s">
        <v>130</v>
      </c>
      <c r="C53" s="5">
        <v>0.42436000000000001</v>
      </c>
      <c r="D53" s="5">
        <v>0.42918000000000001</v>
      </c>
      <c r="E53" s="5">
        <v>0.41938999999999999</v>
      </c>
      <c r="F53" s="5">
        <v>0.42110999999999998</v>
      </c>
      <c r="G53" s="5">
        <v>0.42183999999999999</v>
      </c>
      <c r="H53" s="5">
        <v>0.42276000000000002</v>
      </c>
      <c r="I53" s="5">
        <v>0.42344999999999999</v>
      </c>
      <c r="J53" s="5">
        <v>0.42737999999999998</v>
      </c>
      <c r="K53" s="5">
        <v>0.437</v>
      </c>
      <c r="L53" s="5">
        <v>0.43942999999999999</v>
      </c>
      <c r="M53" s="5">
        <v>0.4446</v>
      </c>
      <c r="N53" s="5">
        <v>0.44766</v>
      </c>
      <c r="O53" s="5">
        <v>0.44844000000000001</v>
      </c>
      <c r="P53" s="5">
        <v>0.44812000000000002</v>
      </c>
      <c r="Q53" s="5">
        <v>0.45777000000000001</v>
      </c>
      <c r="R53" s="5">
        <v>0.46209</v>
      </c>
      <c r="S53" s="5">
        <v>0.45556000000000002</v>
      </c>
      <c r="T53" s="5">
        <v>0.45083000000000001</v>
      </c>
      <c r="U53" s="5">
        <v>0.44359999999999999</v>
      </c>
      <c r="V53" s="5">
        <v>0.442</v>
      </c>
      <c r="W53" s="5">
        <v>0.44245000000000001</v>
      </c>
      <c r="X53" s="5">
        <v>0.44579999999999997</v>
      </c>
      <c r="Y53" s="5">
        <v>0.44916</v>
      </c>
      <c r="Z53" s="5">
        <v>0.45755000000000001</v>
      </c>
      <c r="AA53" s="5">
        <v>0.46983000000000003</v>
      </c>
      <c r="AB53" s="5">
        <v>0.4798</v>
      </c>
      <c r="AC53" s="5">
        <v>0.48587000000000002</v>
      </c>
      <c r="AD53" s="5">
        <v>0.48984</v>
      </c>
      <c r="AE53" s="5">
        <v>0.50712999999999997</v>
      </c>
      <c r="AF53" s="5">
        <v>0.52249999999999996</v>
      </c>
      <c r="AG53" s="5">
        <v>0.53159999999999996</v>
      </c>
      <c r="AH53" s="5">
        <v>0.54027000000000003</v>
      </c>
      <c r="AI53" s="5">
        <v>0.54147999999999996</v>
      </c>
      <c r="AJ53" s="5">
        <v>0.54479999999999995</v>
      </c>
      <c r="AK53" s="5">
        <v>0.50253999999999999</v>
      </c>
      <c r="AM53" s="4" t="s">
        <v>129</v>
      </c>
      <c r="AN53" s="4" t="s">
        <v>130</v>
      </c>
      <c r="AO53" s="5">
        <f t="shared" si="1"/>
        <v>0.42984666666666665</v>
      </c>
      <c r="AP53" s="5">
        <f t="shared" si="2"/>
        <v>0.45028083333333341</v>
      </c>
      <c r="AQ53" s="5">
        <f t="shared" si="3"/>
        <v>0.51051454545454544</v>
      </c>
      <c r="AR53" s="6">
        <f>(AO53-AVERAGE(AO11:AO56))/_xlfn.STDEV.P(AO11:AO56)</f>
        <v>-1.9985421755601245</v>
      </c>
      <c r="AS53" s="6">
        <f t="shared" ref="AS53:AT53" si="45">(AP53-AVERAGE(AP11:AP56))/_xlfn.STDEV.P(AP11:AP56)</f>
        <v>-1.7986818550137194</v>
      </c>
      <c r="AT53" s="6">
        <f t="shared" si="45"/>
        <v>-1.8651849847424966</v>
      </c>
    </row>
    <row r="54" spans="1:46" ht="13.5" thickBot="1">
      <c r="A54" s="4" t="s">
        <v>131</v>
      </c>
      <c r="B54" s="4" t="s">
        <v>132</v>
      </c>
      <c r="C54" s="5">
        <v>0.53634999999999999</v>
      </c>
      <c r="D54" s="5">
        <v>0.53110000000000002</v>
      </c>
      <c r="E54" s="5">
        <v>0.52700999999999998</v>
      </c>
      <c r="F54" s="5">
        <v>0.53222999999999998</v>
      </c>
      <c r="G54" s="5">
        <v>0.53134000000000003</v>
      </c>
      <c r="H54" s="5">
        <v>0.52270000000000005</v>
      </c>
      <c r="I54" s="5">
        <v>0.51046999999999998</v>
      </c>
      <c r="J54" s="5">
        <v>0.50336000000000003</v>
      </c>
      <c r="K54" s="5">
        <v>0.50322</v>
      </c>
      <c r="L54" s="5">
        <v>0.49718000000000001</v>
      </c>
      <c r="M54" s="5">
        <v>0.49064999999999998</v>
      </c>
      <c r="N54" s="5">
        <v>0.49509999999999998</v>
      </c>
      <c r="O54" s="5">
        <v>0.49464000000000002</v>
      </c>
      <c r="P54" s="5">
        <v>0.49752000000000002</v>
      </c>
      <c r="Q54" s="5">
        <v>0.50021000000000004</v>
      </c>
      <c r="R54" s="5">
        <v>0.50234000000000001</v>
      </c>
      <c r="S54" s="5">
        <v>0.50380999999999998</v>
      </c>
      <c r="T54" s="5">
        <v>0.50521000000000005</v>
      </c>
      <c r="U54" s="5">
        <v>0.51058999999999999</v>
      </c>
      <c r="V54" s="5">
        <v>0.51624999999999999</v>
      </c>
      <c r="W54" s="5">
        <v>0.52115</v>
      </c>
      <c r="X54" s="5">
        <v>0.53220999999999996</v>
      </c>
      <c r="Y54" s="5">
        <v>0.54586000000000001</v>
      </c>
      <c r="Z54" s="5">
        <v>0.54717000000000005</v>
      </c>
      <c r="AA54" s="5">
        <v>0.55515999999999999</v>
      </c>
      <c r="AB54" s="5">
        <v>0.56108000000000002</v>
      </c>
      <c r="AC54" s="5">
        <v>0.56745999999999996</v>
      </c>
      <c r="AD54" s="5">
        <v>0.57479999999999998</v>
      </c>
      <c r="AE54" s="5">
        <v>0.58028999999999997</v>
      </c>
      <c r="AF54" s="5">
        <v>0.59484000000000004</v>
      </c>
      <c r="AG54" s="5">
        <v>0.59962000000000004</v>
      </c>
      <c r="AH54" s="5">
        <v>0.60960000000000003</v>
      </c>
      <c r="AI54" s="5">
        <v>0.61192999999999997</v>
      </c>
      <c r="AJ54" s="5">
        <v>0.61060000000000003</v>
      </c>
      <c r="AK54" s="5">
        <v>0.57079000000000002</v>
      </c>
      <c r="AM54" s="4" t="s">
        <v>131</v>
      </c>
      <c r="AN54" s="4" t="s">
        <v>132</v>
      </c>
      <c r="AO54" s="5">
        <f t="shared" si="1"/>
        <v>0.51505916666666662</v>
      </c>
      <c r="AP54" s="5">
        <f t="shared" si="2"/>
        <v>0.51474666666666669</v>
      </c>
      <c r="AQ54" s="5">
        <f t="shared" si="3"/>
        <v>0.58510636363636359</v>
      </c>
      <c r="AR54" s="6">
        <f>(AO54-AVERAGE(AO11:AO56))/_xlfn.STDEV.P(AO11:AO56)</f>
        <v>-0.74448405189932354</v>
      </c>
      <c r="AS54" s="6">
        <f t="shared" ref="AS54:AT54" si="46">(AP54-AVERAGE(AP11:AP56))/_xlfn.STDEV.P(AP11:AP56)</f>
        <v>-0.99202098867875643</v>
      </c>
      <c r="AT54" s="6">
        <f t="shared" si="46"/>
        <v>-0.95121551631730639</v>
      </c>
    </row>
    <row r="55" spans="1:46" ht="13.5" thickBot="1">
      <c r="A55" s="4" t="s">
        <v>133</v>
      </c>
      <c r="B55" s="4" t="s">
        <v>134</v>
      </c>
      <c r="C55" s="5">
        <v>0.43781999999999999</v>
      </c>
      <c r="D55" s="5">
        <v>0.43514999999999998</v>
      </c>
      <c r="E55" s="5">
        <v>0.43358000000000002</v>
      </c>
      <c r="F55" s="5">
        <v>0.44277</v>
      </c>
      <c r="G55" s="5">
        <v>0.44240000000000002</v>
      </c>
      <c r="H55" s="5">
        <v>0.43952999999999998</v>
      </c>
      <c r="I55" s="5">
        <v>0.43630999999999998</v>
      </c>
      <c r="J55" s="5">
        <v>0.44285000000000002</v>
      </c>
      <c r="K55" s="5">
        <v>0.44411</v>
      </c>
      <c r="L55" s="5">
        <v>0.44328000000000001</v>
      </c>
      <c r="M55" s="5">
        <v>0.4476</v>
      </c>
      <c r="N55" s="5">
        <v>0.45115</v>
      </c>
      <c r="O55" s="5">
        <v>0.45240000000000002</v>
      </c>
      <c r="P55" s="5">
        <v>0.45333000000000001</v>
      </c>
      <c r="Q55" s="5">
        <v>0.45748</v>
      </c>
      <c r="R55" s="5">
        <v>0.45555000000000001</v>
      </c>
      <c r="S55" s="5">
        <v>0.45358999999999999</v>
      </c>
      <c r="T55" s="5">
        <v>0.4481</v>
      </c>
      <c r="U55" s="5">
        <v>0.45108999999999999</v>
      </c>
      <c r="V55" s="5">
        <v>0.44484000000000001</v>
      </c>
      <c r="W55" s="5">
        <v>0.44391000000000003</v>
      </c>
      <c r="X55" s="5">
        <v>0.44550000000000001</v>
      </c>
      <c r="Y55" s="5">
        <v>0.45417000000000002</v>
      </c>
      <c r="Z55" s="5">
        <v>0.45784000000000002</v>
      </c>
      <c r="AA55" s="5">
        <v>0.46855999999999998</v>
      </c>
      <c r="AB55" s="5">
        <v>0.48018</v>
      </c>
      <c r="AC55" s="5">
        <v>0.48880000000000001</v>
      </c>
      <c r="AD55" s="5">
        <v>0.49609999999999999</v>
      </c>
      <c r="AE55" s="5">
        <v>0.50610999999999995</v>
      </c>
      <c r="AF55" s="5">
        <v>0.52653000000000005</v>
      </c>
      <c r="AG55" s="5">
        <v>0.53520000000000001</v>
      </c>
      <c r="AH55" s="5">
        <v>0.54862</v>
      </c>
      <c r="AI55" s="5">
        <v>0.55771999999999999</v>
      </c>
      <c r="AJ55" s="5">
        <v>0.56654000000000004</v>
      </c>
      <c r="AK55" s="5">
        <v>0.52471999999999996</v>
      </c>
      <c r="AM55" s="4" t="s">
        <v>133</v>
      </c>
      <c r="AN55" s="4" t="s">
        <v>134</v>
      </c>
      <c r="AO55" s="5">
        <f t="shared" si="1"/>
        <v>0.44137916666666666</v>
      </c>
      <c r="AP55" s="5">
        <f t="shared" si="2"/>
        <v>0.4514833333333334</v>
      </c>
      <c r="AQ55" s="5">
        <f t="shared" si="3"/>
        <v>0.51809818181818179</v>
      </c>
      <c r="AR55" s="6">
        <f>(AO55-AVERAGE(AO11:AO56))/_xlfn.STDEV.P(AO11:AO56)</f>
        <v>-1.8288203001179277</v>
      </c>
      <c r="AS55" s="6">
        <f t="shared" ref="AS55:AT55" si="47">(AP55-AVERAGE(AP11:AP56))/_xlfn.STDEV.P(AP11:AP56)</f>
        <v>-1.7836349744940467</v>
      </c>
      <c r="AT55" s="6">
        <f t="shared" si="47"/>
        <v>-1.772263103161493</v>
      </c>
    </row>
    <row r="56" spans="1:46" ht="13.5" thickBot="1">
      <c r="A56" s="4" t="s">
        <v>135</v>
      </c>
      <c r="B56" s="4" t="s">
        <v>136</v>
      </c>
      <c r="C56" s="5">
        <v>0.53008</v>
      </c>
      <c r="D56" s="5">
        <v>0.53095000000000003</v>
      </c>
      <c r="E56" s="5">
        <v>0.52990999999999999</v>
      </c>
      <c r="F56" s="5">
        <v>0.53835999999999995</v>
      </c>
      <c r="G56" s="5">
        <v>0.53959000000000001</v>
      </c>
      <c r="H56" s="5">
        <v>0.53917000000000004</v>
      </c>
      <c r="I56" s="5">
        <v>0.53708999999999996</v>
      </c>
      <c r="J56" s="5">
        <v>0.53363000000000005</v>
      </c>
      <c r="K56" s="5">
        <v>0.53378000000000003</v>
      </c>
      <c r="L56" s="5">
        <v>0.54025000000000001</v>
      </c>
      <c r="M56" s="5">
        <v>0.54976000000000003</v>
      </c>
      <c r="N56" s="5">
        <v>0.55762999999999996</v>
      </c>
      <c r="O56" s="5">
        <v>0.55579000000000001</v>
      </c>
      <c r="P56" s="5">
        <v>0.54944999999999999</v>
      </c>
      <c r="Q56" s="5">
        <v>0.55228999999999995</v>
      </c>
      <c r="R56" s="5">
        <v>0.54422999999999999</v>
      </c>
      <c r="S56" s="5">
        <v>0.54679</v>
      </c>
      <c r="T56" s="5">
        <v>0.53885000000000005</v>
      </c>
      <c r="U56" s="5">
        <v>0.53847</v>
      </c>
      <c r="V56" s="5">
        <v>0.54278999999999999</v>
      </c>
      <c r="W56" s="5">
        <v>0.54513</v>
      </c>
      <c r="X56" s="5">
        <v>0.54591000000000001</v>
      </c>
      <c r="Y56" s="5">
        <v>0.54418999999999995</v>
      </c>
      <c r="Z56" s="5">
        <v>0.54398000000000002</v>
      </c>
      <c r="AA56" s="5">
        <v>0.54657</v>
      </c>
      <c r="AB56" s="5">
        <v>0.55657000000000001</v>
      </c>
      <c r="AC56" s="5">
        <v>0.56598000000000004</v>
      </c>
      <c r="AD56" s="5">
        <v>0.57752000000000003</v>
      </c>
      <c r="AE56" s="5">
        <v>0.58226</v>
      </c>
      <c r="AF56" s="5">
        <v>0.60128999999999999</v>
      </c>
      <c r="AG56" s="5">
        <v>0.61431999999999998</v>
      </c>
      <c r="AH56" s="5">
        <v>0.62405999999999995</v>
      </c>
      <c r="AI56" s="5">
        <v>0.63405</v>
      </c>
      <c r="AJ56" s="5">
        <v>0.64595000000000002</v>
      </c>
      <c r="AK56" s="5">
        <v>0.60185999999999995</v>
      </c>
      <c r="AM56" s="4" t="s">
        <v>135</v>
      </c>
      <c r="AN56" s="4" t="s">
        <v>136</v>
      </c>
      <c r="AO56" s="5">
        <f t="shared" si="1"/>
        <v>0.53835</v>
      </c>
      <c r="AP56" s="5">
        <f t="shared" si="2"/>
        <v>0.54565583333333334</v>
      </c>
      <c r="AQ56" s="5">
        <f t="shared" si="3"/>
        <v>0.59549363636363639</v>
      </c>
      <c r="AR56" s="6">
        <f>(AO56-AVERAGE(AO11:AO56))/_xlfn.STDEV.P(AO11:AO56)</f>
        <v>-0.40171674958456349</v>
      </c>
      <c r="AS56" s="6">
        <f t="shared" ref="AS56:AT56" si="48">(AP56-AVERAGE(AP11:AP56))/_xlfn.STDEV.P(AP11:AP56)</f>
        <v>-0.60525463708126781</v>
      </c>
      <c r="AT56" s="6">
        <f t="shared" si="48"/>
        <v>-0.82394083171594501</v>
      </c>
    </row>
    <row r="57" spans="1:46" ht="13.5" thickBot="1">
      <c r="A57" s="268" t="s">
        <v>153</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M57"/>
      <c r="AN57"/>
    </row>
    <row r="58" spans="1:46" ht="13.5" thickBot="1">
      <c r="A58" s="267"/>
      <c r="B58" s="267"/>
      <c r="C58" s="4" t="s">
        <v>10</v>
      </c>
      <c r="D58" s="4" t="s">
        <v>11</v>
      </c>
      <c r="E58" s="4" t="s">
        <v>12</v>
      </c>
      <c r="F58" s="4" t="s">
        <v>13</v>
      </c>
      <c r="G58" s="4" t="s">
        <v>14</v>
      </c>
      <c r="H58" s="4" t="s">
        <v>15</v>
      </c>
      <c r="I58" s="4" t="s">
        <v>16</v>
      </c>
      <c r="J58" s="4" t="s">
        <v>17</v>
      </c>
      <c r="K58" s="4" t="s">
        <v>18</v>
      </c>
      <c r="L58" s="4" t="s">
        <v>19</v>
      </c>
      <c r="M58" s="4" t="s">
        <v>20</v>
      </c>
      <c r="N58" s="4" t="s">
        <v>21</v>
      </c>
      <c r="O58" s="4" t="s">
        <v>22</v>
      </c>
      <c r="P58" s="4" t="s">
        <v>23</v>
      </c>
      <c r="Q58" s="4" t="s">
        <v>24</v>
      </c>
      <c r="R58" s="4" t="s">
        <v>25</v>
      </c>
      <c r="S58" s="4" t="s">
        <v>26</v>
      </c>
      <c r="T58" s="4" t="s">
        <v>27</v>
      </c>
      <c r="U58" s="4" t="s">
        <v>28</v>
      </c>
      <c r="V58" s="4" t="s">
        <v>29</v>
      </c>
      <c r="W58" s="4" t="s">
        <v>30</v>
      </c>
      <c r="X58" s="4" t="s">
        <v>31</v>
      </c>
      <c r="Y58" s="4" t="s">
        <v>32</v>
      </c>
      <c r="Z58" s="4" t="s">
        <v>33</v>
      </c>
      <c r="AA58" s="4" t="s">
        <v>34</v>
      </c>
      <c r="AB58" s="4" t="s">
        <v>35</v>
      </c>
      <c r="AC58" s="4" t="s">
        <v>36</v>
      </c>
      <c r="AD58" s="4" t="s">
        <v>37</v>
      </c>
      <c r="AE58" s="4" t="s">
        <v>38</v>
      </c>
      <c r="AF58" s="4" t="s">
        <v>39</v>
      </c>
      <c r="AG58" s="4" t="s">
        <v>40</v>
      </c>
      <c r="AH58" s="4" t="s">
        <v>41</v>
      </c>
      <c r="AI58" s="4" t="s">
        <v>42</v>
      </c>
      <c r="AJ58" s="4" t="s">
        <v>43</v>
      </c>
      <c r="AK58" s="4" t="s">
        <v>44</v>
      </c>
      <c r="AM58" s="267"/>
      <c r="AN58" s="267"/>
      <c r="AO58" s="4">
        <v>2016</v>
      </c>
      <c r="AP58" s="4">
        <v>2017</v>
      </c>
      <c r="AQ58" s="4">
        <v>2018</v>
      </c>
      <c r="AR58" s="4">
        <v>2016</v>
      </c>
      <c r="AS58" s="4">
        <v>2017</v>
      </c>
      <c r="AT58" s="4">
        <v>2018</v>
      </c>
    </row>
    <row r="59" spans="1:46" ht="13.5" thickBot="1">
      <c r="A59" s="4" t="s">
        <v>45</v>
      </c>
      <c r="B59" s="4" t="s">
        <v>46</v>
      </c>
      <c r="C59" s="5">
        <v>0.75348000000000004</v>
      </c>
      <c r="D59" s="5">
        <v>0.74977000000000005</v>
      </c>
      <c r="E59" s="5">
        <v>0.75009999999999999</v>
      </c>
      <c r="F59" s="5">
        <v>0.74988999999999995</v>
      </c>
      <c r="G59" s="5">
        <v>0.75187000000000004</v>
      </c>
      <c r="H59" s="5">
        <v>0.75468000000000002</v>
      </c>
      <c r="I59" s="5">
        <v>0.75695999999999997</v>
      </c>
      <c r="J59" s="5">
        <v>0.76278999999999997</v>
      </c>
      <c r="K59" s="5">
        <v>0.76746999999999999</v>
      </c>
      <c r="L59" s="5">
        <v>0.77124000000000004</v>
      </c>
      <c r="M59" s="5">
        <v>0.77666999999999997</v>
      </c>
      <c r="N59" s="5">
        <v>0.77771999999999997</v>
      </c>
      <c r="O59" s="5">
        <v>0.78217000000000003</v>
      </c>
      <c r="P59" s="5">
        <v>0.78622000000000003</v>
      </c>
      <c r="Q59" s="5">
        <v>0.78900999999999999</v>
      </c>
      <c r="R59" s="5">
        <v>0.79235999999999995</v>
      </c>
      <c r="S59" s="5">
        <v>0.79767999999999994</v>
      </c>
      <c r="T59" s="5">
        <v>0.79556000000000004</v>
      </c>
      <c r="U59" s="5">
        <v>0.79920000000000002</v>
      </c>
      <c r="V59" s="5">
        <v>0.79730000000000001</v>
      </c>
      <c r="W59" s="5">
        <v>0.79920999999999998</v>
      </c>
      <c r="X59" s="5">
        <v>0.80210999999999999</v>
      </c>
      <c r="Y59" s="5">
        <v>0.80462</v>
      </c>
      <c r="Z59" s="5">
        <v>0.80735999999999997</v>
      </c>
      <c r="AA59" s="5">
        <v>0.80969999999999998</v>
      </c>
      <c r="AB59" s="5">
        <v>0.81449000000000005</v>
      </c>
      <c r="AC59" s="5">
        <v>0.82147000000000003</v>
      </c>
      <c r="AD59" s="5">
        <v>0.82901000000000002</v>
      </c>
      <c r="AE59" s="5">
        <v>0.82933000000000001</v>
      </c>
      <c r="AF59" s="5">
        <v>0.83621999999999996</v>
      </c>
      <c r="AG59" s="5">
        <v>0.84145999999999999</v>
      </c>
      <c r="AH59" s="5">
        <v>0.84608000000000005</v>
      </c>
      <c r="AI59" s="5">
        <v>0.84955000000000003</v>
      </c>
      <c r="AJ59" s="5">
        <v>0.85001000000000004</v>
      </c>
      <c r="AK59" s="5">
        <v>0.78174999999999994</v>
      </c>
      <c r="AM59" s="4" t="s">
        <v>45</v>
      </c>
      <c r="AN59" s="4" t="s">
        <v>46</v>
      </c>
      <c r="AO59" s="5">
        <f>AVERAGE(C59:N59)</f>
        <v>0.76022000000000001</v>
      </c>
      <c r="AP59" s="5">
        <f>AVERAGE(O59:Z59)</f>
        <v>0.79606666666666659</v>
      </c>
      <c r="AQ59" s="5">
        <f>AVERAGE(AA59:AK59)</f>
        <v>0.82809727272727263</v>
      </c>
      <c r="AR59" s="6">
        <f>(AO59-AVERAGE(AO59:AO104))/_xlfn.STDEV.P(AO59:AO104)</f>
        <v>1.3071781402864087</v>
      </c>
      <c r="AS59" s="6">
        <f t="shared" ref="AS59:AT59" si="49">(AP59-AVERAGE(AP59:AP104))/_xlfn.STDEV.P(AP59:AP104)</f>
        <v>0.97598908313743371</v>
      </c>
      <c r="AT59" s="6">
        <f t="shared" si="49"/>
        <v>0.663435775467767</v>
      </c>
    </row>
    <row r="60" spans="1:46" ht="13.5" thickBot="1">
      <c r="A60" s="4" t="s">
        <v>47</v>
      </c>
      <c r="B60" s="4" t="s">
        <v>48</v>
      </c>
      <c r="C60" s="5">
        <v>0.71389999999999998</v>
      </c>
      <c r="D60" s="5">
        <v>0.71958</v>
      </c>
      <c r="E60" s="5">
        <v>0.71801000000000004</v>
      </c>
      <c r="F60" s="5">
        <v>0.72270999999999996</v>
      </c>
      <c r="G60" s="5">
        <v>0.72214</v>
      </c>
      <c r="H60" s="5">
        <v>0.72060999999999997</v>
      </c>
      <c r="I60" s="5">
        <v>0.71906999999999999</v>
      </c>
      <c r="J60" s="5">
        <v>0.72648999999999997</v>
      </c>
      <c r="K60" s="5">
        <v>0.73385</v>
      </c>
      <c r="L60" s="5">
        <v>0.74104999999999999</v>
      </c>
      <c r="M60" s="5">
        <v>0.75356999999999996</v>
      </c>
      <c r="N60" s="5">
        <v>0.76305999999999996</v>
      </c>
      <c r="O60" s="5">
        <v>0.7782</v>
      </c>
      <c r="P60" s="5">
        <v>0.77978000000000003</v>
      </c>
      <c r="Q60" s="5">
        <v>0.78642000000000001</v>
      </c>
      <c r="R60" s="5">
        <v>0.78641000000000005</v>
      </c>
      <c r="S60" s="5">
        <v>0.79551000000000005</v>
      </c>
      <c r="T60" s="5">
        <v>0.80618000000000001</v>
      </c>
      <c r="U60" s="5">
        <v>0.81894</v>
      </c>
      <c r="V60" s="5">
        <v>0.81616</v>
      </c>
      <c r="W60" s="5">
        <v>0.82176000000000005</v>
      </c>
      <c r="X60" s="5">
        <v>0.82474000000000003</v>
      </c>
      <c r="Y60" s="5">
        <v>0.82909999999999995</v>
      </c>
      <c r="Z60" s="5">
        <v>0.83704000000000001</v>
      </c>
      <c r="AA60" s="5">
        <v>0.83862000000000003</v>
      </c>
      <c r="AB60" s="5">
        <v>0.84048</v>
      </c>
      <c r="AC60" s="5">
        <v>0.84480999999999995</v>
      </c>
      <c r="AD60" s="5">
        <v>0.85211000000000003</v>
      </c>
      <c r="AE60" s="5">
        <v>0.85877999999999999</v>
      </c>
      <c r="AF60" s="5">
        <v>0.86514999999999997</v>
      </c>
      <c r="AG60" s="5">
        <v>0.87058999999999997</v>
      </c>
      <c r="AH60" s="5">
        <v>0.87368999999999997</v>
      </c>
      <c r="AI60" s="5">
        <v>0.87338000000000005</v>
      </c>
      <c r="AJ60" s="5">
        <v>0.87502999999999997</v>
      </c>
      <c r="AK60" s="5">
        <v>0.80210999999999999</v>
      </c>
      <c r="AM60" s="4" t="s">
        <v>47</v>
      </c>
      <c r="AN60" s="4" t="s">
        <v>48</v>
      </c>
      <c r="AO60" s="5">
        <f t="shared" ref="AO60:AO104" si="50">AVERAGE(C60:N60)</f>
        <v>0.72950333333333328</v>
      </c>
      <c r="AP60" s="5">
        <f t="shared" ref="AP60:AP104" si="51">AVERAGE(O60:Z60)</f>
        <v>0.80668666666666677</v>
      </c>
      <c r="AQ60" s="5">
        <f t="shared" ref="AQ60:AQ104" si="52">AVERAGE(AA60:AK60)</f>
        <v>0.85406818181818178</v>
      </c>
      <c r="AR60" s="6">
        <f>(AO60-AVERAGE(AO59:AO104))/_xlfn.STDEV.P(AO59:AO104)</f>
        <v>0.89185133588997789</v>
      </c>
      <c r="AS60" s="6">
        <f t="shared" ref="AS60:AT60" si="53">(AP60-AVERAGE(AP59:AP104))/_xlfn.STDEV.P(AP59:AP104)</f>
        <v>1.1038913661322387</v>
      </c>
      <c r="AT60" s="6">
        <f t="shared" si="53"/>
        <v>0.99235797170819939</v>
      </c>
    </row>
    <row r="61" spans="1:46" ht="13.5" thickBot="1">
      <c r="A61" s="4" t="s">
        <v>49</v>
      </c>
      <c r="B61" s="4" t="s">
        <v>50</v>
      </c>
      <c r="C61" s="5">
        <v>0.73775000000000002</v>
      </c>
      <c r="D61" s="5">
        <v>0.73843999999999999</v>
      </c>
      <c r="E61" s="5">
        <v>0.74009000000000003</v>
      </c>
      <c r="F61" s="5">
        <v>0.74585999999999997</v>
      </c>
      <c r="G61" s="5">
        <v>0.74997999999999998</v>
      </c>
      <c r="H61" s="5">
        <v>0.75253000000000003</v>
      </c>
      <c r="I61" s="5">
        <v>0.75344999999999995</v>
      </c>
      <c r="J61" s="5">
        <v>0.75341999999999998</v>
      </c>
      <c r="K61" s="5">
        <v>0.75876999999999994</v>
      </c>
      <c r="L61" s="5">
        <v>0.75648000000000004</v>
      </c>
      <c r="M61" s="5">
        <v>0.76129999999999998</v>
      </c>
      <c r="N61" s="5">
        <v>0.76356999999999997</v>
      </c>
      <c r="O61" s="5">
        <v>0.76732</v>
      </c>
      <c r="P61" s="5">
        <v>0.77427000000000001</v>
      </c>
      <c r="Q61" s="5">
        <v>0.78015999999999996</v>
      </c>
      <c r="R61" s="5">
        <v>0.78412999999999999</v>
      </c>
      <c r="S61" s="5">
        <v>0.79042999999999997</v>
      </c>
      <c r="T61" s="5">
        <v>0.79230999999999996</v>
      </c>
      <c r="U61" s="5">
        <v>0.79991000000000001</v>
      </c>
      <c r="V61" s="5">
        <v>0.80381999999999998</v>
      </c>
      <c r="W61" s="5">
        <v>0.80718999999999996</v>
      </c>
      <c r="X61" s="5">
        <v>0.81530999999999998</v>
      </c>
      <c r="Y61" s="5">
        <v>0.81911</v>
      </c>
      <c r="Z61" s="5">
        <v>0.82384999999999997</v>
      </c>
      <c r="AA61" s="5">
        <v>0.82704999999999995</v>
      </c>
      <c r="AB61" s="5">
        <v>0.82965</v>
      </c>
      <c r="AC61" s="5">
        <v>0.83743999999999996</v>
      </c>
      <c r="AD61" s="5">
        <v>0.84043999999999996</v>
      </c>
      <c r="AE61" s="5">
        <v>0.85028000000000004</v>
      </c>
      <c r="AF61" s="5">
        <v>0.86009000000000002</v>
      </c>
      <c r="AG61" s="5">
        <v>0.86250000000000004</v>
      </c>
      <c r="AH61" s="5">
        <v>0.86458999999999997</v>
      </c>
      <c r="AI61" s="5">
        <v>0.86758999999999997</v>
      </c>
      <c r="AJ61" s="5">
        <v>0.86828000000000005</v>
      </c>
      <c r="AK61" s="5">
        <v>0.79771000000000003</v>
      </c>
      <c r="AM61" s="4" t="s">
        <v>49</v>
      </c>
      <c r="AN61" s="4" t="s">
        <v>50</v>
      </c>
      <c r="AO61" s="5">
        <f t="shared" si="50"/>
        <v>0.75097000000000003</v>
      </c>
      <c r="AP61" s="5">
        <f t="shared" si="51"/>
        <v>0.79648416666666666</v>
      </c>
      <c r="AQ61" s="5">
        <f t="shared" si="52"/>
        <v>0.84596545454545446</v>
      </c>
      <c r="AR61" s="6">
        <f>(AO61-AVERAGE(AO59:AO104))/_xlfn.STDEV.P(AO59:AO104)</f>
        <v>1.1821068562712063</v>
      </c>
      <c r="AS61" s="6">
        <f t="shared" ref="AS61:AT61" si="54">(AP61-AVERAGE(AP59:AP104))/_xlfn.STDEV.P(AP59:AP104)</f>
        <v>0.98101725669207962</v>
      </c>
      <c r="AT61" s="6">
        <f t="shared" si="54"/>
        <v>0.88973673343142179</v>
      </c>
    </row>
    <row r="62" spans="1:46" ht="13.5" thickBot="1">
      <c r="A62" s="4" t="s">
        <v>51</v>
      </c>
      <c r="B62" s="4" t="s">
        <v>52</v>
      </c>
      <c r="C62" s="5">
        <v>0.63544</v>
      </c>
      <c r="D62" s="5">
        <v>0.64249999999999996</v>
      </c>
      <c r="E62" s="5">
        <v>0.64946000000000004</v>
      </c>
      <c r="F62" s="5">
        <v>0.65683999999999998</v>
      </c>
      <c r="G62" s="5">
        <v>0.65595000000000003</v>
      </c>
      <c r="H62" s="5">
        <v>0.65298999999999996</v>
      </c>
      <c r="I62" s="5">
        <v>0.66396999999999995</v>
      </c>
      <c r="J62" s="5">
        <v>0.67007000000000005</v>
      </c>
      <c r="K62" s="5">
        <v>0.66922000000000004</v>
      </c>
      <c r="L62" s="5">
        <v>0.67506999999999995</v>
      </c>
      <c r="M62" s="5">
        <v>0.67200000000000004</v>
      </c>
      <c r="N62" s="5">
        <v>0.66622000000000003</v>
      </c>
      <c r="O62" s="5">
        <v>0.66861999999999999</v>
      </c>
      <c r="P62" s="5">
        <v>0.68523999999999996</v>
      </c>
      <c r="Q62" s="5">
        <v>0.69167000000000001</v>
      </c>
      <c r="R62" s="5">
        <v>0.70496999999999999</v>
      </c>
      <c r="S62" s="5">
        <v>0.71419999999999995</v>
      </c>
      <c r="T62" s="5">
        <v>0.73063999999999996</v>
      </c>
      <c r="U62" s="5">
        <v>0.72811000000000003</v>
      </c>
      <c r="V62" s="5">
        <v>0.73856999999999995</v>
      </c>
      <c r="W62" s="5">
        <v>0.75546999999999997</v>
      </c>
      <c r="X62" s="5">
        <v>0.76951999999999998</v>
      </c>
      <c r="Y62" s="5">
        <v>0.79246000000000005</v>
      </c>
      <c r="Z62" s="5">
        <v>0.81962999999999997</v>
      </c>
      <c r="AA62" s="5">
        <v>0.83218000000000003</v>
      </c>
      <c r="AB62" s="5">
        <v>0.84031999999999996</v>
      </c>
      <c r="AC62" s="5">
        <v>0.84914999999999996</v>
      </c>
      <c r="AD62" s="5">
        <v>0.84994999999999998</v>
      </c>
      <c r="AE62" s="5">
        <v>0.86092000000000002</v>
      </c>
      <c r="AF62" s="5">
        <v>0.85985999999999996</v>
      </c>
      <c r="AG62" s="5">
        <v>0.87236000000000002</v>
      </c>
      <c r="AH62" s="5">
        <v>0.87502000000000002</v>
      </c>
      <c r="AI62" s="5">
        <v>0.87522</v>
      </c>
      <c r="AJ62" s="5">
        <v>0.87549999999999994</v>
      </c>
      <c r="AK62" s="5">
        <v>0.79225999999999996</v>
      </c>
      <c r="AM62" s="4" t="s">
        <v>51</v>
      </c>
      <c r="AN62" s="4" t="s">
        <v>52</v>
      </c>
      <c r="AO62" s="5">
        <f t="shared" si="50"/>
        <v>0.65914416666666664</v>
      </c>
      <c r="AP62" s="5">
        <f t="shared" si="51"/>
        <v>0.73325833333333323</v>
      </c>
      <c r="AQ62" s="5">
        <f t="shared" si="52"/>
        <v>0.85297636363636375</v>
      </c>
      <c r="AR62" s="6">
        <f>(AO62-AVERAGE(AO59:AO104))/_xlfn.STDEV.P(AO59:AO104)</f>
        <v>-5.9490428135930092E-2</v>
      </c>
      <c r="AS62" s="6">
        <f t="shared" ref="AS62:AT62" si="55">(AP62-AVERAGE(AP59:AP104))/_xlfn.STDEV.P(AP59:AP104)</f>
        <v>0.21955506953744314</v>
      </c>
      <c r="AT62" s="6">
        <f t="shared" si="55"/>
        <v>0.97853006784077068</v>
      </c>
    </row>
    <row r="63" spans="1:46" ht="13.5" thickBot="1">
      <c r="A63" s="4" t="s">
        <v>53</v>
      </c>
      <c r="B63" s="4" t="s">
        <v>54</v>
      </c>
      <c r="C63" s="5">
        <v>0.73219000000000001</v>
      </c>
      <c r="D63" s="5">
        <v>0.73697999999999997</v>
      </c>
      <c r="E63" s="5">
        <v>0.74234999999999995</v>
      </c>
      <c r="F63" s="5">
        <v>0.75144999999999995</v>
      </c>
      <c r="G63" s="5">
        <v>0.75900000000000001</v>
      </c>
      <c r="H63" s="5">
        <v>0.75907999999999998</v>
      </c>
      <c r="I63" s="5">
        <v>0.75455000000000005</v>
      </c>
      <c r="J63" s="5">
        <v>0.76051000000000002</v>
      </c>
      <c r="K63" s="5">
        <v>0.76346999999999998</v>
      </c>
      <c r="L63" s="5">
        <v>0.77351999999999999</v>
      </c>
      <c r="M63" s="5">
        <v>0.78088000000000002</v>
      </c>
      <c r="N63" s="5">
        <v>0.78778000000000004</v>
      </c>
      <c r="O63" s="5">
        <v>0.79518</v>
      </c>
      <c r="P63" s="5">
        <v>0.80347999999999997</v>
      </c>
      <c r="Q63" s="5">
        <v>0.80352000000000001</v>
      </c>
      <c r="R63" s="5">
        <v>0.80488999999999999</v>
      </c>
      <c r="S63" s="5">
        <v>0.80635999999999997</v>
      </c>
      <c r="T63" s="5">
        <v>0.81189999999999996</v>
      </c>
      <c r="U63" s="5">
        <v>0.82779000000000003</v>
      </c>
      <c r="V63" s="5">
        <v>0.83</v>
      </c>
      <c r="W63" s="5">
        <v>0.83735999999999999</v>
      </c>
      <c r="X63" s="5">
        <v>0.83531999999999995</v>
      </c>
      <c r="Y63" s="5">
        <v>0.83904999999999996</v>
      </c>
      <c r="Z63" s="5">
        <v>0.84275</v>
      </c>
      <c r="AA63" s="5">
        <v>0.84367000000000003</v>
      </c>
      <c r="AB63" s="5">
        <v>0.85126999999999997</v>
      </c>
      <c r="AC63" s="5">
        <v>0.85699000000000003</v>
      </c>
      <c r="AD63" s="5">
        <v>0.86475999999999997</v>
      </c>
      <c r="AE63" s="5">
        <v>0.87124999999999997</v>
      </c>
      <c r="AF63" s="5">
        <v>0.87382000000000004</v>
      </c>
      <c r="AG63" s="5">
        <v>0.87541000000000002</v>
      </c>
      <c r="AH63" s="5">
        <v>0.87938000000000005</v>
      </c>
      <c r="AI63" s="5">
        <v>0.88175000000000003</v>
      </c>
      <c r="AJ63" s="5">
        <v>0.88183999999999996</v>
      </c>
      <c r="AK63" s="5">
        <v>0.80781999999999998</v>
      </c>
      <c r="AM63" s="4" t="s">
        <v>53</v>
      </c>
      <c r="AN63" s="4" t="s">
        <v>54</v>
      </c>
      <c r="AO63" s="5">
        <f t="shared" si="50"/>
        <v>0.75847999999999993</v>
      </c>
      <c r="AP63" s="5">
        <f t="shared" si="51"/>
        <v>0.81979999999999997</v>
      </c>
      <c r="AQ63" s="5">
        <f t="shared" si="52"/>
        <v>0.86254181818181808</v>
      </c>
      <c r="AR63" s="6">
        <f>(AO63-AVERAGE(AO59:AO104))/_xlfn.STDEV.P(AO59:AO104)</f>
        <v>1.2836512176716561</v>
      </c>
      <c r="AS63" s="6">
        <f t="shared" ref="AS63:AT63" si="56">(AP63-AVERAGE(AP59:AP104))/_xlfn.STDEV.P(AP59:AP104)</f>
        <v>1.2618221826110674</v>
      </c>
      <c r="AT63" s="6">
        <f t="shared" si="56"/>
        <v>1.0996767826560094</v>
      </c>
    </row>
    <row r="64" spans="1:46" ht="13.5" thickBot="1">
      <c r="A64" s="4" t="s">
        <v>55</v>
      </c>
      <c r="B64" s="4" t="s">
        <v>56</v>
      </c>
      <c r="C64" s="5">
        <v>0.71701999999999999</v>
      </c>
      <c r="D64" s="5">
        <v>0.71818000000000004</v>
      </c>
      <c r="E64" s="5">
        <v>0.72175</v>
      </c>
      <c r="F64" s="5">
        <v>0.73512999999999995</v>
      </c>
      <c r="G64" s="5">
        <v>0.74124000000000001</v>
      </c>
      <c r="H64" s="5">
        <v>0.75278</v>
      </c>
      <c r="I64" s="5">
        <v>0.76719999999999999</v>
      </c>
      <c r="J64" s="5">
        <v>0.77669999999999995</v>
      </c>
      <c r="K64" s="5">
        <v>0.78313999999999995</v>
      </c>
      <c r="L64" s="5">
        <v>0.79379</v>
      </c>
      <c r="M64" s="5">
        <v>0.79837000000000002</v>
      </c>
      <c r="N64" s="5">
        <v>0.81091000000000002</v>
      </c>
      <c r="O64" s="5">
        <v>0.81825000000000003</v>
      </c>
      <c r="P64" s="5">
        <v>0.82816999999999996</v>
      </c>
      <c r="Q64" s="5">
        <v>0.83874000000000004</v>
      </c>
      <c r="R64" s="5">
        <v>0.83909</v>
      </c>
      <c r="S64" s="5">
        <v>0.84455999999999998</v>
      </c>
      <c r="T64" s="5">
        <v>0.84957000000000005</v>
      </c>
      <c r="U64" s="5">
        <v>0.85431999999999997</v>
      </c>
      <c r="V64" s="5">
        <v>0.85960999999999999</v>
      </c>
      <c r="W64" s="5">
        <v>0.86636000000000002</v>
      </c>
      <c r="X64" s="5">
        <v>0.86965999999999999</v>
      </c>
      <c r="Y64" s="5">
        <v>0.87302999999999997</v>
      </c>
      <c r="Z64" s="5">
        <v>0.87375999999999998</v>
      </c>
      <c r="AA64" s="5">
        <v>0.87446000000000002</v>
      </c>
      <c r="AB64" s="5">
        <v>0.87761999999999996</v>
      </c>
      <c r="AC64" s="5">
        <v>0.87871999999999995</v>
      </c>
      <c r="AD64" s="5">
        <v>0.88239000000000001</v>
      </c>
      <c r="AE64" s="5">
        <v>0.88626000000000005</v>
      </c>
      <c r="AF64" s="5">
        <v>0.88607999999999998</v>
      </c>
      <c r="AG64" s="5">
        <v>0.89141000000000004</v>
      </c>
      <c r="AH64" s="5">
        <v>0.89529000000000003</v>
      </c>
      <c r="AI64" s="5">
        <v>0.89688000000000001</v>
      </c>
      <c r="AJ64" s="5">
        <v>0.90073999999999999</v>
      </c>
      <c r="AK64" s="5">
        <v>0.82540999999999998</v>
      </c>
      <c r="AM64" s="4" t="s">
        <v>55</v>
      </c>
      <c r="AN64" s="4" t="s">
        <v>56</v>
      </c>
      <c r="AO64" s="5">
        <f t="shared" si="50"/>
        <v>0.7596841666666666</v>
      </c>
      <c r="AP64" s="5">
        <f t="shared" si="51"/>
        <v>0.85126000000000002</v>
      </c>
      <c r="AQ64" s="5">
        <f t="shared" si="52"/>
        <v>0.8813872727272728</v>
      </c>
      <c r="AR64" s="6">
        <f>(AO64-AVERAGE(AO59:AO104))/_xlfn.STDEV.P(AO59:AO104)</f>
        <v>1.2999330199601218</v>
      </c>
      <c r="AS64" s="6">
        <f t="shared" ref="AS64:AT64" si="57">(AP64-AVERAGE(AP59:AP104))/_xlfn.STDEV.P(AP59:AP104)</f>
        <v>1.6407116198065945</v>
      </c>
      <c r="AT64" s="6">
        <f t="shared" si="57"/>
        <v>1.3383549235151599</v>
      </c>
    </row>
    <row r="65" spans="1:46" ht="13.5" thickBot="1">
      <c r="A65" s="4" t="s">
        <v>57</v>
      </c>
      <c r="B65" s="4" t="s">
        <v>58</v>
      </c>
      <c r="C65" s="5">
        <v>0.69399</v>
      </c>
      <c r="D65" s="5">
        <v>0.69650999999999996</v>
      </c>
      <c r="E65" s="5">
        <v>0.70133000000000001</v>
      </c>
      <c r="F65" s="5">
        <v>0.70752000000000004</v>
      </c>
      <c r="G65" s="5">
        <v>0.71699000000000002</v>
      </c>
      <c r="H65" s="5">
        <v>0.72284000000000004</v>
      </c>
      <c r="I65" s="5">
        <v>0.73665999999999998</v>
      </c>
      <c r="J65" s="5">
        <v>0.74836000000000003</v>
      </c>
      <c r="K65" s="5">
        <v>0.74999000000000005</v>
      </c>
      <c r="L65" s="5">
        <v>0.75638000000000005</v>
      </c>
      <c r="M65" s="5">
        <v>0.76512000000000002</v>
      </c>
      <c r="N65" s="5">
        <v>0.76683000000000001</v>
      </c>
      <c r="O65" s="5">
        <v>0.77056999999999998</v>
      </c>
      <c r="P65" s="5">
        <v>0.77476999999999996</v>
      </c>
      <c r="Q65" s="5">
        <v>0.77468000000000004</v>
      </c>
      <c r="R65" s="5">
        <v>0.77307000000000003</v>
      </c>
      <c r="S65" s="5">
        <v>0.77778999999999998</v>
      </c>
      <c r="T65" s="5">
        <v>0.77763000000000004</v>
      </c>
      <c r="U65" s="5">
        <v>0.78161000000000003</v>
      </c>
      <c r="V65" s="5">
        <v>0.78364999999999996</v>
      </c>
      <c r="W65" s="5">
        <v>0.79037000000000002</v>
      </c>
      <c r="X65" s="5">
        <v>0.79518</v>
      </c>
      <c r="Y65" s="5">
        <v>0.79437000000000002</v>
      </c>
      <c r="Z65" s="5">
        <v>0.80339000000000005</v>
      </c>
      <c r="AA65" s="5">
        <v>0.80861000000000005</v>
      </c>
      <c r="AB65" s="5">
        <v>0.81489</v>
      </c>
      <c r="AC65" s="5">
        <v>0.82289000000000001</v>
      </c>
      <c r="AD65" s="5">
        <v>0.82964000000000004</v>
      </c>
      <c r="AE65" s="5">
        <v>0.84074000000000004</v>
      </c>
      <c r="AF65" s="5">
        <v>0.8548</v>
      </c>
      <c r="AG65" s="5">
        <v>0.85331999999999997</v>
      </c>
      <c r="AH65" s="5">
        <v>0.85494000000000003</v>
      </c>
      <c r="AI65" s="5">
        <v>0.85970000000000002</v>
      </c>
      <c r="AJ65" s="5">
        <v>0.8579</v>
      </c>
      <c r="AK65" s="5">
        <v>0.79376999999999998</v>
      </c>
      <c r="AM65" s="4" t="s">
        <v>57</v>
      </c>
      <c r="AN65" s="4" t="s">
        <v>58</v>
      </c>
      <c r="AO65" s="5">
        <f t="shared" si="50"/>
        <v>0.73021000000000003</v>
      </c>
      <c r="AP65" s="5">
        <f t="shared" si="51"/>
        <v>0.78309000000000006</v>
      </c>
      <c r="AQ65" s="5">
        <f t="shared" si="52"/>
        <v>0.8355636363636364</v>
      </c>
      <c r="AR65" s="6">
        <f>(AO65-AVERAGE(AO59:AO104))/_xlfn.STDEV.P(AO59:AO104)</f>
        <v>0.90140633128141068</v>
      </c>
      <c r="AS65" s="6">
        <f t="shared" ref="AS65:AT65" si="58">(AP65-AVERAGE(AP59:AP104))/_xlfn.STDEV.P(AP59:AP104)</f>
        <v>0.81970421568647289</v>
      </c>
      <c r="AT65" s="6">
        <f t="shared" si="58"/>
        <v>0.7579974527893405</v>
      </c>
    </row>
    <row r="66" spans="1:46" ht="13.5" thickBot="1">
      <c r="A66" s="4" t="s">
        <v>59</v>
      </c>
      <c r="B66" s="4" t="s">
        <v>60</v>
      </c>
      <c r="C66" s="5">
        <v>0.73875999999999997</v>
      </c>
      <c r="D66" s="5">
        <v>0.73251999999999995</v>
      </c>
      <c r="E66" s="5">
        <v>0.73324999999999996</v>
      </c>
      <c r="F66" s="5">
        <v>0.73662000000000005</v>
      </c>
      <c r="G66" s="5">
        <v>0.74177000000000004</v>
      </c>
      <c r="H66" s="5">
        <v>0.74621000000000004</v>
      </c>
      <c r="I66" s="5">
        <v>0.75261</v>
      </c>
      <c r="J66" s="5">
        <v>0.75621000000000005</v>
      </c>
      <c r="K66" s="5">
        <v>0.75936999999999999</v>
      </c>
      <c r="L66" s="5">
        <v>0.76405000000000001</v>
      </c>
      <c r="M66" s="5">
        <v>0.77388000000000001</v>
      </c>
      <c r="N66" s="5">
        <v>0.78685000000000005</v>
      </c>
      <c r="O66" s="5">
        <v>0.79118999999999995</v>
      </c>
      <c r="P66" s="5">
        <v>0.80298999999999998</v>
      </c>
      <c r="Q66" s="5">
        <v>0.80981000000000003</v>
      </c>
      <c r="R66" s="5">
        <v>0.81054999999999999</v>
      </c>
      <c r="S66" s="5">
        <v>0.82133999999999996</v>
      </c>
      <c r="T66" s="5">
        <v>0.83177999999999996</v>
      </c>
      <c r="U66" s="5">
        <v>0.84496000000000004</v>
      </c>
      <c r="V66" s="5">
        <v>0.85402999999999996</v>
      </c>
      <c r="W66" s="5">
        <v>0.86514000000000002</v>
      </c>
      <c r="X66" s="5">
        <v>0.87260000000000004</v>
      </c>
      <c r="Y66" s="5">
        <v>0.87585000000000002</v>
      </c>
      <c r="Z66" s="5">
        <v>0.87994000000000006</v>
      </c>
      <c r="AA66" s="5">
        <v>0.88504000000000005</v>
      </c>
      <c r="AB66" s="5">
        <v>0.89361999999999997</v>
      </c>
      <c r="AC66" s="5">
        <v>0.89800000000000002</v>
      </c>
      <c r="AD66" s="5">
        <v>0.90356999999999998</v>
      </c>
      <c r="AE66" s="5">
        <v>0.90837000000000001</v>
      </c>
      <c r="AF66" s="5">
        <v>0.90983000000000003</v>
      </c>
      <c r="AG66" s="5">
        <v>0.90913999999999995</v>
      </c>
      <c r="AH66" s="5">
        <v>0.91090000000000004</v>
      </c>
      <c r="AI66" s="5">
        <v>0.91019000000000005</v>
      </c>
      <c r="AJ66" s="5">
        <v>0.90898000000000001</v>
      </c>
      <c r="AK66" s="5">
        <v>0.82928000000000002</v>
      </c>
      <c r="AM66" s="4" t="s">
        <v>59</v>
      </c>
      <c r="AN66" s="4" t="s">
        <v>60</v>
      </c>
      <c r="AO66" s="5">
        <f t="shared" si="50"/>
        <v>0.75184166666666663</v>
      </c>
      <c r="AP66" s="5">
        <f t="shared" si="51"/>
        <v>0.83834833333333325</v>
      </c>
      <c r="AQ66" s="5">
        <f t="shared" si="52"/>
        <v>0.89699272727272727</v>
      </c>
      <c r="AR66" s="6">
        <f>(AO66-AVERAGE(AO59:AO104))/_xlfn.STDEV.P(AO59:AO104)</f>
        <v>1.1938928529450705</v>
      </c>
      <c r="AS66" s="6">
        <f t="shared" ref="AS66:AT66" si="59">(AP66-AVERAGE(AP59:AP104))/_xlfn.STDEV.P(AP59:AP104)</f>
        <v>1.485209581771324</v>
      </c>
      <c r="AT66" s="6">
        <f t="shared" si="59"/>
        <v>1.5359983854538053</v>
      </c>
    </row>
    <row r="67" spans="1:46" ht="13.5" thickBot="1">
      <c r="A67" s="4" t="s">
        <v>61</v>
      </c>
      <c r="B67" s="4" t="s">
        <v>62</v>
      </c>
      <c r="C67" s="5">
        <v>0.66437999999999997</v>
      </c>
      <c r="D67" s="5">
        <v>0.66156999999999999</v>
      </c>
      <c r="E67" s="5">
        <v>0.66271000000000002</v>
      </c>
      <c r="F67" s="5">
        <v>0.66968000000000005</v>
      </c>
      <c r="G67" s="5">
        <v>0.66637000000000002</v>
      </c>
      <c r="H67" s="5">
        <v>0.67364000000000002</v>
      </c>
      <c r="I67" s="5">
        <v>0.67966000000000004</v>
      </c>
      <c r="J67" s="5">
        <v>0.68259999999999998</v>
      </c>
      <c r="K67" s="5">
        <v>0.6875</v>
      </c>
      <c r="L67" s="5">
        <v>0.69425999999999999</v>
      </c>
      <c r="M67" s="5">
        <v>0.70265</v>
      </c>
      <c r="N67" s="5">
        <v>0.71008000000000004</v>
      </c>
      <c r="O67" s="5">
        <v>0.71404000000000001</v>
      </c>
      <c r="P67" s="5">
        <v>0.71960000000000002</v>
      </c>
      <c r="Q67" s="5">
        <v>0.71965999999999997</v>
      </c>
      <c r="R67" s="5">
        <v>0.71591000000000005</v>
      </c>
      <c r="S67" s="5">
        <v>0.72158999999999995</v>
      </c>
      <c r="T67" s="5">
        <v>0.71972999999999998</v>
      </c>
      <c r="U67" s="5">
        <v>0.72463999999999995</v>
      </c>
      <c r="V67" s="5">
        <v>0.73541000000000001</v>
      </c>
      <c r="W67" s="5">
        <v>0.74748999999999999</v>
      </c>
      <c r="X67" s="5">
        <v>0.75492999999999999</v>
      </c>
      <c r="Y67" s="5">
        <v>0.76195999999999997</v>
      </c>
      <c r="Z67" s="5">
        <v>0.76678999999999997</v>
      </c>
      <c r="AA67" s="5">
        <v>0.77331000000000005</v>
      </c>
      <c r="AB67" s="5">
        <v>0.78425999999999996</v>
      </c>
      <c r="AC67" s="5">
        <v>0.79879999999999995</v>
      </c>
      <c r="AD67" s="5">
        <v>0.80518999999999996</v>
      </c>
      <c r="AE67" s="5">
        <v>0.82181000000000004</v>
      </c>
      <c r="AF67" s="5">
        <v>0.83577999999999997</v>
      </c>
      <c r="AG67" s="5">
        <v>0.83882999999999996</v>
      </c>
      <c r="AH67" s="5">
        <v>0.84197999999999995</v>
      </c>
      <c r="AI67" s="5">
        <v>0.84140000000000004</v>
      </c>
      <c r="AJ67" s="5">
        <v>0.84841999999999995</v>
      </c>
      <c r="AK67" s="5">
        <v>0.78358000000000005</v>
      </c>
      <c r="AM67" s="4" t="s">
        <v>61</v>
      </c>
      <c r="AN67" s="4" t="s">
        <v>62</v>
      </c>
      <c r="AO67" s="5">
        <f t="shared" si="50"/>
        <v>0.6795916666666667</v>
      </c>
      <c r="AP67" s="5">
        <f t="shared" si="51"/>
        <v>0.73347916666666668</v>
      </c>
      <c r="AQ67" s="5">
        <f t="shared" si="52"/>
        <v>0.81575999999999993</v>
      </c>
      <c r="AR67" s="6">
        <f>(AO67-AVERAGE(AO59:AO104))/_xlfn.STDEV.P(AO59:AO104)</f>
        <v>0.2169847156371365</v>
      </c>
      <c r="AS67" s="6">
        <f t="shared" ref="AS67:AT67" si="60">(AP67-AVERAGE(AP59:AP104))/_xlfn.STDEV.P(AP59:AP104)</f>
        <v>0.22221468229588948</v>
      </c>
      <c r="AT67" s="6">
        <f t="shared" si="60"/>
        <v>0.50718391586335343</v>
      </c>
    </row>
    <row r="68" spans="1:46" ht="13.5" thickBot="1">
      <c r="A68" s="4" t="s">
        <v>63</v>
      </c>
      <c r="B68" s="4" t="s">
        <v>64</v>
      </c>
      <c r="C68" s="5">
        <v>0.7117</v>
      </c>
      <c r="D68" s="5">
        <v>0.71430000000000005</v>
      </c>
      <c r="E68" s="5">
        <v>0.71026</v>
      </c>
      <c r="F68" s="5">
        <v>0.72374000000000005</v>
      </c>
      <c r="G68" s="5">
        <v>0.72663999999999995</v>
      </c>
      <c r="H68" s="5">
        <v>0.73421999999999998</v>
      </c>
      <c r="I68" s="5">
        <v>0.74275999999999998</v>
      </c>
      <c r="J68" s="5">
        <v>0.75827</v>
      </c>
      <c r="K68" s="5">
        <v>0.76883000000000001</v>
      </c>
      <c r="L68" s="5">
        <v>0.77781999999999996</v>
      </c>
      <c r="M68" s="5">
        <v>0.77586999999999995</v>
      </c>
      <c r="N68" s="5">
        <v>0.79276999999999997</v>
      </c>
      <c r="O68" s="5">
        <v>0.79905999999999999</v>
      </c>
      <c r="P68" s="5">
        <v>0.79679999999999995</v>
      </c>
      <c r="Q68" s="5">
        <v>0.80439000000000005</v>
      </c>
      <c r="R68" s="5">
        <v>0.81005000000000005</v>
      </c>
      <c r="S68" s="5">
        <v>0.81415000000000004</v>
      </c>
      <c r="T68" s="5">
        <v>0.81571000000000005</v>
      </c>
      <c r="U68" s="5">
        <v>0.81677</v>
      </c>
      <c r="V68" s="5">
        <v>0.81927000000000005</v>
      </c>
      <c r="W68" s="5">
        <v>0.82084999999999997</v>
      </c>
      <c r="X68" s="5">
        <v>0.82411999999999996</v>
      </c>
      <c r="Y68" s="5">
        <v>0.83574999999999999</v>
      </c>
      <c r="Z68" s="5">
        <v>0.84104000000000001</v>
      </c>
      <c r="AA68" s="5">
        <v>0.84977999999999998</v>
      </c>
      <c r="AB68" s="5">
        <v>0.86009000000000002</v>
      </c>
      <c r="AC68" s="5">
        <v>0.86650000000000005</v>
      </c>
      <c r="AD68" s="5">
        <v>0.87143000000000004</v>
      </c>
      <c r="AE68" s="5">
        <v>0.87855000000000005</v>
      </c>
      <c r="AF68" s="5">
        <v>0.88492000000000004</v>
      </c>
      <c r="AG68" s="5">
        <v>0.89556999999999998</v>
      </c>
      <c r="AH68" s="5">
        <v>0.89622999999999997</v>
      </c>
      <c r="AI68" s="5">
        <v>0.89810999999999996</v>
      </c>
      <c r="AJ68" s="5">
        <v>0.90002000000000004</v>
      </c>
      <c r="AK68" s="5">
        <v>0.82328000000000001</v>
      </c>
      <c r="AM68" s="4" t="s">
        <v>63</v>
      </c>
      <c r="AN68" s="4" t="s">
        <v>64</v>
      </c>
      <c r="AO68" s="5">
        <f t="shared" si="50"/>
        <v>0.74476500000000012</v>
      </c>
      <c r="AP68" s="5">
        <f t="shared" si="51"/>
        <v>0.81649666666666665</v>
      </c>
      <c r="AQ68" s="5">
        <f t="shared" si="52"/>
        <v>0.87495272727272733</v>
      </c>
      <c r="AR68" s="6">
        <f>(AO68-AVERAGE(AO59:AO104))/_xlfn.STDEV.P(AO59:AO104)</f>
        <v>1.0982076868318202</v>
      </c>
      <c r="AS68" s="6">
        <f t="shared" ref="AS68:AT68" si="61">(AP68-AVERAGE(AP59:AP104))/_xlfn.STDEV.P(AP59:AP104)</f>
        <v>1.2220383902545549</v>
      </c>
      <c r="AT68" s="6">
        <f t="shared" si="61"/>
        <v>1.2568612485995276</v>
      </c>
    </row>
    <row r="69" spans="1:46" ht="13.5" thickBot="1">
      <c r="A69" s="4" t="s">
        <v>65</v>
      </c>
      <c r="B69" s="4" t="s">
        <v>66</v>
      </c>
      <c r="C69" s="5">
        <v>0.69784000000000002</v>
      </c>
      <c r="D69" s="5">
        <v>0.69982</v>
      </c>
      <c r="E69" s="5">
        <v>0.70204</v>
      </c>
      <c r="F69" s="5">
        <v>0.70487999999999995</v>
      </c>
      <c r="G69" s="5">
        <v>0.70982000000000001</v>
      </c>
      <c r="H69" s="5">
        <v>0.72016999999999998</v>
      </c>
      <c r="I69" s="5">
        <v>0.72824999999999995</v>
      </c>
      <c r="J69" s="5">
        <v>0.73475000000000001</v>
      </c>
      <c r="K69" s="5">
        <v>0.74</v>
      </c>
      <c r="L69" s="5">
        <v>0.74607000000000001</v>
      </c>
      <c r="M69" s="5">
        <v>0.75261999999999996</v>
      </c>
      <c r="N69" s="5">
        <v>0.75797000000000003</v>
      </c>
      <c r="O69" s="5">
        <v>0.76661999999999997</v>
      </c>
      <c r="P69" s="5">
        <v>0.77219000000000004</v>
      </c>
      <c r="Q69" s="5">
        <v>0.76937</v>
      </c>
      <c r="R69" s="5">
        <v>0.76488</v>
      </c>
      <c r="S69" s="5">
        <v>0.76931000000000005</v>
      </c>
      <c r="T69" s="5">
        <v>0.76824000000000003</v>
      </c>
      <c r="U69" s="5">
        <v>0.77346999999999999</v>
      </c>
      <c r="V69" s="5">
        <v>0.77651000000000003</v>
      </c>
      <c r="W69" s="5">
        <v>0.78525</v>
      </c>
      <c r="X69" s="5">
        <v>0.79091999999999996</v>
      </c>
      <c r="Y69" s="5">
        <v>0.79481000000000002</v>
      </c>
      <c r="Z69" s="5">
        <v>0.80044999999999999</v>
      </c>
      <c r="AA69" s="5">
        <v>0.80054000000000003</v>
      </c>
      <c r="AB69" s="5">
        <v>0.80218999999999996</v>
      </c>
      <c r="AC69" s="5">
        <v>0.81513000000000002</v>
      </c>
      <c r="AD69" s="5">
        <v>0.83082</v>
      </c>
      <c r="AE69" s="5">
        <v>0.83877999999999997</v>
      </c>
      <c r="AF69" s="5">
        <v>0.84641</v>
      </c>
      <c r="AG69" s="5">
        <v>0.84931000000000001</v>
      </c>
      <c r="AH69" s="5">
        <v>0.85226000000000002</v>
      </c>
      <c r="AI69" s="5">
        <v>0.85457000000000005</v>
      </c>
      <c r="AJ69" s="5">
        <v>0.85609000000000002</v>
      </c>
      <c r="AK69" s="5">
        <v>0.78027000000000002</v>
      </c>
      <c r="AM69" s="4" t="s">
        <v>65</v>
      </c>
      <c r="AN69" s="4" t="s">
        <v>66</v>
      </c>
      <c r="AO69" s="5">
        <f t="shared" si="50"/>
        <v>0.72451916666666671</v>
      </c>
      <c r="AP69" s="5">
        <f t="shared" si="51"/>
        <v>0.77766833333333318</v>
      </c>
      <c r="AQ69" s="5">
        <f t="shared" si="52"/>
        <v>0.82967000000000002</v>
      </c>
      <c r="AR69" s="6">
        <f>(AO69-AVERAGE(AO59:AO104))/_xlfn.STDEV.P(AO59:AO104)</f>
        <v>0.8244593224039497</v>
      </c>
      <c r="AS69" s="6">
        <f t="shared" ref="AS69:AT69" si="62">(AP69-AVERAGE(AP59:AP104))/_xlfn.STDEV.P(AP59:AP104)</f>
        <v>0.75440821339800623</v>
      </c>
      <c r="AT69" s="6">
        <f t="shared" si="62"/>
        <v>0.6833544046856328</v>
      </c>
    </row>
    <row r="70" spans="1:46" ht="13.5" thickBot="1">
      <c r="A70" s="4" t="s">
        <v>67</v>
      </c>
      <c r="B70" s="4" t="s">
        <v>68</v>
      </c>
      <c r="C70" s="5">
        <v>0.66005999999999998</v>
      </c>
      <c r="D70" s="5">
        <v>0.66069999999999995</v>
      </c>
      <c r="E70" s="5">
        <v>0.66405000000000003</v>
      </c>
      <c r="F70" s="5">
        <v>0.67181000000000002</v>
      </c>
      <c r="G70" s="5">
        <v>0.67359000000000002</v>
      </c>
      <c r="H70" s="5">
        <v>0.67618999999999996</v>
      </c>
      <c r="I70" s="5">
        <v>0.68310000000000004</v>
      </c>
      <c r="J70" s="5">
        <v>0.69586000000000003</v>
      </c>
      <c r="K70" s="5">
        <v>0.69738999999999995</v>
      </c>
      <c r="L70" s="5">
        <v>0.70338000000000001</v>
      </c>
      <c r="M70" s="5">
        <v>0.70960999999999996</v>
      </c>
      <c r="N70" s="5">
        <v>0.71096000000000004</v>
      </c>
      <c r="O70" s="5">
        <v>0.72141</v>
      </c>
      <c r="P70" s="5">
        <v>0.72824999999999995</v>
      </c>
      <c r="Q70" s="5">
        <v>0.73184000000000005</v>
      </c>
      <c r="R70" s="5">
        <v>0.73380999999999996</v>
      </c>
      <c r="S70" s="5">
        <v>0.73802999999999996</v>
      </c>
      <c r="T70" s="5">
        <v>0.74353000000000002</v>
      </c>
      <c r="U70" s="5">
        <v>0.74880999999999998</v>
      </c>
      <c r="V70" s="5">
        <v>0.75088999999999995</v>
      </c>
      <c r="W70" s="5">
        <v>0.75632999999999995</v>
      </c>
      <c r="X70" s="5">
        <v>0.76161999999999996</v>
      </c>
      <c r="Y70" s="5">
        <v>0.76588999999999996</v>
      </c>
      <c r="Z70" s="5">
        <v>0.77641000000000004</v>
      </c>
      <c r="AA70" s="5">
        <v>0.78063000000000005</v>
      </c>
      <c r="AB70" s="5">
        <v>0.78751000000000004</v>
      </c>
      <c r="AC70" s="5">
        <v>0.79649999999999999</v>
      </c>
      <c r="AD70" s="5">
        <v>0.80386999999999997</v>
      </c>
      <c r="AE70" s="5">
        <v>0.80776000000000003</v>
      </c>
      <c r="AF70" s="5">
        <v>0.81713999999999998</v>
      </c>
      <c r="AG70" s="5">
        <v>0.82094</v>
      </c>
      <c r="AH70" s="5">
        <v>0.8226</v>
      </c>
      <c r="AI70" s="5">
        <v>0.82411000000000001</v>
      </c>
      <c r="AJ70" s="5">
        <v>0.82469000000000003</v>
      </c>
      <c r="AK70" s="5">
        <v>0.75783</v>
      </c>
      <c r="AM70" s="4" t="s">
        <v>67</v>
      </c>
      <c r="AN70" s="4" t="s">
        <v>68</v>
      </c>
      <c r="AO70" s="5">
        <f t="shared" si="50"/>
        <v>0.68389166666666679</v>
      </c>
      <c r="AP70" s="5">
        <f t="shared" si="51"/>
        <v>0.74640166666666674</v>
      </c>
      <c r="AQ70" s="5">
        <f t="shared" si="52"/>
        <v>0.80396181818181811</v>
      </c>
      <c r="AR70" s="6">
        <f>(AO70-AVERAGE(AO59:AO104))/_xlfn.STDEV.P(AO59:AO104)</f>
        <v>0.27512596117933996</v>
      </c>
      <c r="AS70" s="6">
        <f t="shared" ref="AS70:AT70" si="63">(AP70-AVERAGE(AP59:AP104))/_xlfn.STDEV.P(AP59:AP104)</f>
        <v>0.37784719190044175</v>
      </c>
      <c r="AT70" s="6">
        <f t="shared" si="63"/>
        <v>0.35775965575384899</v>
      </c>
    </row>
    <row r="71" spans="1:46" ht="13.5" thickBot="1">
      <c r="A71" s="4" t="s">
        <v>69</v>
      </c>
      <c r="B71" s="4" t="s">
        <v>70</v>
      </c>
      <c r="C71" s="5">
        <v>0.73275999999999997</v>
      </c>
      <c r="D71" s="5">
        <v>0.74116000000000004</v>
      </c>
      <c r="E71" s="5">
        <v>0.74904999999999999</v>
      </c>
      <c r="F71" s="5">
        <v>0.75558000000000003</v>
      </c>
      <c r="G71" s="5">
        <v>0.76407999999999998</v>
      </c>
      <c r="H71" s="5">
        <v>0.76519000000000004</v>
      </c>
      <c r="I71" s="5">
        <v>0.77229000000000003</v>
      </c>
      <c r="J71" s="5">
        <v>0.77910000000000001</v>
      </c>
      <c r="K71" s="5">
        <v>0.78349999999999997</v>
      </c>
      <c r="L71" s="5">
        <v>0.79105000000000003</v>
      </c>
      <c r="M71" s="5">
        <v>0.79505000000000003</v>
      </c>
      <c r="N71" s="5">
        <v>0.80486999999999997</v>
      </c>
      <c r="O71" s="5">
        <v>0.80471000000000004</v>
      </c>
      <c r="P71" s="5">
        <v>0.80752000000000002</v>
      </c>
      <c r="Q71" s="5">
        <v>0.80813999999999997</v>
      </c>
      <c r="R71" s="5">
        <v>0.81181999999999999</v>
      </c>
      <c r="S71" s="5">
        <v>0.81005000000000005</v>
      </c>
      <c r="T71" s="5">
        <v>0.81701000000000001</v>
      </c>
      <c r="U71" s="5">
        <v>0.82384999999999997</v>
      </c>
      <c r="V71" s="5">
        <v>0.82552000000000003</v>
      </c>
      <c r="W71" s="5">
        <v>0.83286000000000004</v>
      </c>
      <c r="X71" s="5">
        <v>0.83689000000000002</v>
      </c>
      <c r="Y71" s="5">
        <v>0.84484999999999999</v>
      </c>
      <c r="Z71" s="5">
        <v>0.84277000000000002</v>
      </c>
      <c r="AA71" s="5">
        <v>0.84865999999999997</v>
      </c>
      <c r="AB71" s="5">
        <v>0.85072000000000003</v>
      </c>
      <c r="AC71" s="5">
        <v>0.85621999999999998</v>
      </c>
      <c r="AD71" s="5">
        <v>0.86519000000000001</v>
      </c>
      <c r="AE71" s="5">
        <v>0.87392999999999998</v>
      </c>
      <c r="AF71" s="5">
        <v>0.87875000000000003</v>
      </c>
      <c r="AG71" s="5">
        <v>0.88388</v>
      </c>
      <c r="AH71" s="5">
        <v>0.88893</v>
      </c>
      <c r="AI71" s="5">
        <v>0.89078999999999997</v>
      </c>
      <c r="AJ71" s="5">
        <v>0.89478999999999997</v>
      </c>
      <c r="AK71" s="5">
        <v>0.82274000000000003</v>
      </c>
      <c r="AM71" s="4" t="s">
        <v>69</v>
      </c>
      <c r="AN71" s="4" t="s">
        <v>70</v>
      </c>
      <c r="AO71" s="5">
        <f t="shared" si="50"/>
        <v>0.76947333333333334</v>
      </c>
      <c r="AP71" s="5">
        <f t="shared" si="51"/>
        <v>0.82216583333333337</v>
      </c>
      <c r="AQ71" s="5">
        <f t="shared" si="52"/>
        <v>0.86859999999999993</v>
      </c>
      <c r="AR71" s="6">
        <f>(AO71-AVERAGE(AO59:AO104))/_xlfn.STDEV.P(AO59:AO104)</f>
        <v>1.4322944950345899</v>
      </c>
      <c r="AS71" s="6">
        <f t="shared" ref="AS71:AT71" si="64">(AP71-AVERAGE(AP59:AP104))/_xlfn.STDEV.P(AP59:AP104)</f>
        <v>1.2903151660873899</v>
      </c>
      <c r="AT71" s="6">
        <f t="shared" si="64"/>
        <v>1.1764038029495634</v>
      </c>
    </row>
    <row r="72" spans="1:46" ht="13.5" thickBot="1">
      <c r="A72" s="4" t="s">
        <v>71</v>
      </c>
      <c r="B72" s="4" t="s">
        <v>72</v>
      </c>
      <c r="C72" s="5">
        <v>0.62861</v>
      </c>
      <c r="D72" s="5">
        <v>0.62783999999999995</v>
      </c>
      <c r="E72" s="5">
        <v>0.62822999999999996</v>
      </c>
      <c r="F72" s="5">
        <v>0.62899000000000005</v>
      </c>
      <c r="G72" s="5">
        <v>0.62749999999999995</v>
      </c>
      <c r="H72" s="5">
        <v>0.62924999999999998</v>
      </c>
      <c r="I72" s="5">
        <v>0.63522999999999996</v>
      </c>
      <c r="J72" s="5">
        <v>0.64268999999999998</v>
      </c>
      <c r="K72" s="5">
        <v>0.64744000000000002</v>
      </c>
      <c r="L72" s="5">
        <v>0.65236000000000005</v>
      </c>
      <c r="M72" s="5">
        <v>0.66112000000000004</v>
      </c>
      <c r="N72" s="5">
        <v>0.66683999999999999</v>
      </c>
      <c r="O72" s="5">
        <v>0.66624000000000005</v>
      </c>
      <c r="P72" s="5">
        <v>0.67605999999999999</v>
      </c>
      <c r="Q72" s="5">
        <v>0.67618999999999996</v>
      </c>
      <c r="R72" s="5">
        <v>0.68049999999999999</v>
      </c>
      <c r="S72" s="5">
        <v>0.68240999999999996</v>
      </c>
      <c r="T72" s="5">
        <v>0.68164000000000002</v>
      </c>
      <c r="U72" s="5">
        <v>0.68213000000000001</v>
      </c>
      <c r="V72" s="5">
        <v>0.68774000000000002</v>
      </c>
      <c r="W72" s="5">
        <v>0.70048999999999995</v>
      </c>
      <c r="X72" s="5">
        <v>0.71619999999999995</v>
      </c>
      <c r="Y72" s="5">
        <v>0.72709000000000001</v>
      </c>
      <c r="Z72" s="5">
        <v>0.73338000000000003</v>
      </c>
      <c r="AA72" s="5">
        <v>0.74416000000000004</v>
      </c>
      <c r="AB72" s="5">
        <v>0.75478000000000001</v>
      </c>
      <c r="AC72" s="5">
        <v>0.77207999999999999</v>
      </c>
      <c r="AD72" s="5">
        <v>0.77968999999999999</v>
      </c>
      <c r="AE72" s="5">
        <v>0.79556000000000004</v>
      </c>
      <c r="AF72" s="5">
        <v>0.81159999999999999</v>
      </c>
      <c r="AG72" s="5">
        <v>0.82847000000000004</v>
      </c>
      <c r="AH72" s="5">
        <v>0.83748999999999996</v>
      </c>
      <c r="AI72" s="5">
        <v>0.84097999999999995</v>
      </c>
      <c r="AJ72" s="5">
        <v>0.83899000000000001</v>
      </c>
      <c r="AK72" s="5">
        <v>0.77966999999999997</v>
      </c>
      <c r="AM72" s="4" t="s">
        <v>71</v>
      </c>
      <c r="AN72" s="4" t="s">
        <v>72</v>
      </c>
      <c r="AO72" s="5">
        <f t="shared" si="50"/>
        <v>0.63967499999999988</v>
      </c>
      <c r="AP72" s="5">
        <f t="shared" si="51"/>
        <v>0.69250583333333326</v>
      </c>
      <c r="AQ72" s="5">
        <f t="shared" si="52"/>
        <v>0.79849727272727267</v>
      </c>
      <c r="AR72" s="6">
        <f>(AO72-AVERAGE(AO59:AO104))/_xlfn.STDEV.P(AO59:AO104)</f>
        <v>-0.32273731177982157</v>
      </c>
      <c r="AS72" s="6">
        <f t="shared" ref="AS72:AT72" si="65">(AP72-AVERAGE(AP59:AP104))/_xlfn.STDEV.P(AP59:AP104)</f>
        <v>-0.27124886527853537</v>
      </c>
      <c r="AT72" s="6">
        <f t="shared" si="65"/>
        <v>0.28855105446565138</v>
      </c>
    </row>
    <row r="73" spans="1:46" ht="13.5" thickBot="1">
      <c r="A73" s="4" t="s">
        <v>73</v>
      </c>
      <c r="B73" s="4" t="s">
        <v>74</v>
      </c>
      <c r="C73" s="5">
        <v>0.64027000000000001</v>
      </c>
      <c r="D73" s="5">
        <v>0.64809000000000005</v>
      </c>
      <c r="E73" s="5">
        <v>0.64931000000000005</v>
      </c>
      <c r="F73" s="5">
        <v>0.65903999999999996</v>
      </c>
      <c r="G73" s="5">
        <v>0.67186000000000001</v>
      </c>
      <c r="H73" s="5">
        <v>0.68115999999999999</v>
      </c>
      <c r="I73" s="5">
        <v>0.68533999999999995</v>
      </c>
      <c r="J73" s="5">
        <v>0.69367999999999996</v>
      </c>
      <c r="K73" s="5">
        <v>0.70355000000000001</v>
      </c>
      <c r="L73" s="5">
        <v>0.71592</v>
      </c>
      <c r="M73" s="5">
        <v>0.72911000000000004</v>
      </c>
      <c r="N73" s="5">
        <v>0.73160999999999998</v>
      </c>
      <c r="O73" s="5">
        <v>0.73573</v>
      </c>
      <c r="P73" s="5">
        <v>0.73619000000000001</v>
      </c>
      <c r="Q73" s="5">
        <v>0.73653000000000002</v>
      </c>
      <c r="R73" s="5">
        <v>0.73173999999999995</v>
      </c>
      <c r="S73" s="5">
        <v>0.73229999999999995</v>
      </c>
      <c r="T73" s="5">
        <v>0.72941999999999996</v>
      </c>
      <c r="U73" s="5">
        <v>0.73036999999999996</v>
      </c>
      <c r="V73" s="5">
        <v>0.73878999999999995</v>
      </c>
      <c r="W73" s="5">
        <v>0.74019000000000001</v>
      </c>
      <c r="X73" s="5">
        <v>0.74383999999999995</v>
      </c>
      <c r="Y73" s="5">
        <v>0.74178999999999995</v>
      </c>
      <c r="Z73" s="5">
        <v>0.74909999999999999</v>
      </c>
      <c r="AA73" s="5">
        <v>0.75170999999999999</v>
      </c>
      <c r="AB73" s="5">
        <v>0.75656000000000001</v>
      </c>
      <c r="AC73" s="5">
        <v>0.76610999999999996</v>
      </c>
      <c r="AD73" s="5">
        <v>0.78003</v>
      </c>
      <c r="AE73" s="5">
        <v>0.78815000000000002</v>
      </c>
      <c r="AF73" s="5">
        <v>0.79654999999999998</v>
      </c>
      <c r="AG73" s="5">
        <v>0.80694999999999995</v>
      </c>
      <c r="AH73" s="5">
        <v>0.80993000000000004</v>
      </c>
      <c r="AI73" s="5">
        <v>0.81818999999999997</v>
      </c>
      <c r="AJ73" s="5">
        <v>0.81630000000000003</v>
      </c>
      <c r="AK73" s="5">
        <v>0.75078</v>
      </c>
      <c r="AM73" s="4" t="s">
        <v>73</v>
      </c>
      <c r="AN73" s="4" t="s">
        <v>74</v>
      </c>
      <c r="AO73" s="5">
        <f t="shared" si="50"/>
        <v>0.68407833333333334</v>
      </c>
      <c r="AP73" s="5">
        <f t="shared" si="51"/>
        <v>0.73716583333333319</v>
      </c>
      <c r="AQ73" s="5">
        <f t="shared" si="52"/>
        <v>0.78556909090909077</v>
      </c>
      <c r="AR73" s="6">
        <f>(AO73-AVERAGE(AO59:AO104))/_xlfn.STDEV.P(AO59:AO104)</f>
        <v>0.27764992222613177</v>
      </c>
      <c r="AS73" s="6">
        <f t="shared" ref="AS73:AT73" si="66">(AP73-AVERAGE(AP59:AP104))/_xlfn.STDEV.P(AP59:AP104)</f>
        <v>0.26661516095007826</v>
      </c>
      <c r="AT73" s="6">
        <f t="shared" si="66"/>
        <v>0.12481531683140307</v>
      </c>
    </row>
    <row r="74" spans="1:46" ht="13.5" thickBot="1">
      <c r="A74" s="4" t="s">
        <v>75</v>
      </c>
      <c r="B74" s="4" t="s">
        <v>76</v>
      </c>
      <c r="C74" s="5">
        <v>0.70938000000000001</v>
      </c>
      <c r="D74" s="5">
        <v>0.71094000000000002</v>
      </c>
      <c r="E74" s="5">
        <v>0.71258999999999995</v>
      </c>
      <c r="F74" s="5">
        <v>0.71808000000000005</v>
      </c>
      <c r="G74" s="5">
        <v>0.72643999999999997</v>
      </c>
      <c r="H74" s="5">
        <v>0.73533000000000004</v>
      </c>
      <c r="I74" s="5">
        <v>0.74073999999999995</v>
      </c>
      <c r="J74" s="5">
        <v>0.74663000000000002</v>
      </c>
      <c r="K74" s="5">
        <v>0.75109999999999999</v>
      </c>
      <c r="L74" s="5">
        <v>0.75946999999999998</v>
      </c>
      <c r="M74" s="5">
        <v>0.76461999999999997</v>
      </c>
      <c r="N74" s="5">
        <v>0.77148000000000005</v>
      </c>
      <c r="O74" s="5">
        <v>0.77964999999999995</v>
      </c>
      <c r="P74" s="5">
        <v>0.78622999999999998</v>
      </c>
      <c r="Q74" s="5">
        <v>0.79132999999999998</v>
      </c>
      <c r="R74" s="5">
        <v>0.79925000000000002</v>
      </c>
      <c r="S74" s="5">
        <v>0.80184999999999995</v>
      </c>
      <c r="T74" s="5">
        <v>0.79788999999999999</v>
      </c>
      <c r="U74" s="5">
        <v>0.80596999999999996</v>
      </c>
      <c r="V74" s="5">
        <v>0.81167</v>
      </c>
      <c r="W74" s="5">
        <v>0.81425999999999998</v>
      </c>
      <c r="X74" s="5">
        <v>0.82001000000000002</v>
      </c>
      <c r="Y74" s="5">
        <v>0.82521999999999995</v>
      </c>
      <c r="Z74" s="5">
        <v>0.83026999999999995</v>
      </c>
      <c r="AA74" s="5">
        <v>0.83289999999999997</v>
      </c>
      <c r="AB74" s="5">
        <v>0.83547000000000005</v>
      </c>
      <c r="AC74" s="5">
        <v>0.84204999999999997</v>
      </c>
      <c r="AD74" s="5">
        <v>0.84475999999999996</v>
      </c>
      <c r="AE74" s="5">
        <v>0.85401000000000005</v>
      </c>
      <c r="AF74" s="5">
        <v>0.86251999999999995</v>
      </c>
      <c r="AG74" s="5">
        <v>0.86494000000000004</v>
      </c>
      <c r="AH74" s="5">
        <v>0.86861999999999995</v>
      </c>
      <c r="AI74" s="5">
        <v>0.87126000000000003</v>
      </c>
      <c r="AJ74" s="5">
        <v>0.87161</v>
      </c>
      <c r="AK74" s="5">
        <v>0.79873000000000005</v>
      </c>
      <c r="AM74" s="4" t="s">
        <v>75</v>
      </c>
      <c r="AN74" s="4" t="s">
        <v>76</v>
      </c>
      <c r="AO74" s="5">
        <f t="shared" si="50"/>
        <v>0.7372333333333333</v>
      </c>
      <c r="AP74" s="5">
        <f t="shared" si="51"/>
        <v>0.80530000000000002</v>
      </c>
      <c r="AQ74" s="5">
        <f t="shared" si="52"/>
        <v>0.84971545454545461</v>
      </c>
      <c r="AR74" s="6">
        <f>(AO74-AVERAGE(AO59:AO104))/_xlfn.STDEV.P(AO59:AO104)</f>
        <v>0.99637036566700699</v>
      </c>
      <c r="AS74" s="6">
        <f t="shared" ref="AS74:AT74" si="67">(AP74-AVERAGE(AP59:AP104))/_xlfn.STDEV.P(AP59:AP104)</f>
        <v>1.0871910052641152</v>
      </c>
      <c r="AT74" s="6">
        <f t="shared" si="67"/>
        <v>0.93723057477459704</v>
      </c>
    </row>
    <row r="75" spans="1:46" ht="13.5" thickBot="1">
      <c r="A75" s="4" t="s">
        <v>77</v>
      </c>
      <c r="B75" s="4" t="s">
        <v>78</v>
      </c>
      <c r="C75" s="5">
        <v>0.67142999999999997</v>
      </c>
      <c r="D75" s="5">
        <v>0.67391999999999996</v>
      </c>
      <c r="E75" s="5">
        <v>0.67240999999999995</v>
      </c>
      <c r="F75" s="5">
        <v>0.67317000000000005</v>
      </c>
      <c r="G75" s="5">
        <v>0.67717000000000005</v>
      </c>
      <c r="H75" s="5">
        <v>0.68422000000000005</v>
      </c>
      <c r="I75" s="5">
        <v>0.68596999999999997</v>
      </c>
      <c r="J75" s="5">
        <v>0.68494999999999995</v>
      </c>
      <c r="K75" s="5">
        <v>0.68686000000000003</v>
      </c>
      <c r="L75" s="5">
        <v>0.69267999999999996</v>
      </c>
      <c r="M75" s="5">
        <v>0.69691000000000003</v>
      </c>
      <c r="N75" s="5">
        <v>0.69674999999999998</v>
      </c>
      <c r="O75" s="5">
        <v>0.69755999999999996</v>
      </c>
      <c r="P75" s="5">
        <v>0.70350000000000001</v>
      </c>
      <c r="Q75" s="5">
        <v>0.71092999999999995</v>
      </c>
      <c r="R75" s="5">
        <v>0.71994999999999998</v>
      </c>
      <c r="S75" s="5">
        <v>0.72284000000000004</v>
      </c>
      <c r="T75" s="5">
        <v>0.72682999999999998</v>
      </c>
      <c r="U75" s="5">
        <v>0.73455000000000004</v>
      </c>
      <c r="V75" s="5">
        <v>0.74170999999999998</v>
      </c>
      <c r="W75" s="5">
        <v>0.74982000000000004</v>
      </c>
      <c r="X75" s="5">
        <v>0.75882000000000005</v>
      </c>
      <c r="Y75" s="5">
        <v>0.77212000000000003</v>
      </c>
      <c r="Z75" s="5">
        <v>0.78058000000000005</v>
      </c>
      <c r="AA75" s="5">
        <v>0.79242999999999997</v>
      </c>
      <c r="AB75" s="5">
        <v>0.80012000000000005</v>
      </c>
      <c r="AC75" s="5">
        <v>0.81025000000000003</v>
      </c>
      <c r="AD75" s="5">
        <v>0.82177</v>
      </c>
      <c r="AE75" s="5">
        <v>0.83179999999999998</v>
      </c>
      <c r="AF75" s="5">
        <v>0.84343999999999997</v>
      </c>
      <c r="AG75" s="5">
        <v>0.84997999999999996</v>
      </c>
      <c r="AH75" s="5">
        <v>0.85624</v>
      </c>
      <c r="AI75" s="5">
        <v>0.86146</v>
      </c>
      <c r="AJ75" s="5">
        <v>0.86304000000000003</v>
      </c>
      <c r="AK75" s="5">
        <v>0.79551000000000005</v>
      </c>
      <c r="AM75" s="4" t="s">
        <v>77</v>
      </c>
      <c r="AN75" s="4" t="s">
        <v>78</v>
      </c>
      <c r="AO75" s="5">
        <f t="shared" si="50"/>
        <v>0.68303666666666674</v>
      </c>
      <c r="AP75" s="5">
        <f t="shared" si="51"/>
        <v>0.73493416666666667</v>
      </c>
      <c r="AQ75" s="5">
        <f t="shared" si="52"/>
        <v>0.82964000000000016</v>
      </c>
      <c r="AR75" s="6">
        <f>(AO75-AVERAGE(AO59:AO104))/_xlfn.STDEV.P(AO59:AO104)</f>
        <v>0.26356531817036649</v>
      </c>
      <c r="AS75" s="6">
        <f t="shared" ref="AS75:AT75" si="68">(AP75-AVERAGE(AP59:AP104))/_xlfn.STDEV.P(AP59:AP104)</f>
        <v>0.23973801767794559</v>
      </c>
      <c r="AT75" s="6">
        <f t="shared" si="68"/>
        <v>0.68297445395488909</v>
      </c>
    </row>
    <row r="76" spans="1:46" ht="13.5" thickBot="1">
      <c r="A76" s="4" t="s">
        <v>79</v>
      </c>
      <c r="B76" s="4" t="s">
        <v>80</v>
      </c>
      <c r="C76" s="5">
        <v>0.62151999999999996</v>
      </c>
      <c r="D76" s="5">
        <v>0.62607000000000002</v>
      </c>
      <c r="E76" s="5">
        <v>0.62827999999999995</v>
      </c>
      <c r="F76" s="5">
        <v>0.64573000000000003</v>
      </c>
      <c r="G76" s="5">
        <v>0.65288000000000002</v>
      </c>
      <c r="H76" s="5">
        <v>0.66927999999999999</v>
      </c>
      <c r="I76" s="5">
        <v>0.67840999999999996</v>
      </c>
      <c r="J76" s="5">
        <v>0.68647999999999998</v>
      </c>
      <c r="K76" s="5">
        <v>0.69725999999999999</v>
      </c>
      <c r="L76" s="5">
        <v>0.70931</v>
      </c>
      <c r="M76" s="5">
        <v>0.71845999999999999</v>
      </c>
      <c r="N76" s="5">
        <v>0.73033999999999999</v>
      </c>
      <c r="O76" s="5">
        <v>0.74253000000000002</v>
      </c>
      <c r="P76" s="5">
        <v>0.74802999999999997</v>
      </c>
      <c r="Q76" s="5">
        <v>0.75139</v>
      </c>
      <c r="R76" s="5">
        <v>0.74936000000000003</v>
      </c>
      <c r="S76" s="5">
        <v>0.75770999999999999</v>
      </c>
      <c r="T76" s="5">
        <v>0.75080999999999998</v>
      </c>
      <c r="U76" s="5">
        <v>0.75609000000000004</v>
      </c>
      <c r="V76" s="5">
        <v>0.76156000000000001</v>
      </c>
      <c r="W76" s="5">
        <v>0.77066000000000001</v>
      </c>
      <c r="X76" s="5">
        <v>0.77729999999999999</v>
      </c>
      <c r="Y76" s="5">
        <v>0.78669999999999995</v>
      </c>
      <c r="Z76" s="5">
        <v>0.80135999999999996</v>
      </c>
      <c r="AA76" s="5">
        <v>0.80661000000000005</v>
      </c>
      <c r="AB76" s="5">
        <v>0.80989999999999995</v>
      </c>
      <c r="AC76" s="5">
        <v>0.81806000000000001</v>
      </c>
      <c r="AD76" s="5">
        <v>0.82276000000000005</v>
      </c>
      <c r="AE76" s="5">
        <v>0.82374999999999998</v>
      </c>
      <c r="AF76" s="5">
        <v>0.84287000000000001</v>
      </c>
      <c r="AG76" s="5">
        <v>0.85207999999999995</v>
      </c>
      <c r="AH76" s="5">
        <v>0.85587999999999997</v>
      </c>
      <c r="AI76" s="5">
        <v>0.85851999999999995</v>
      </c>
      <c r="AJ76" s="5">
        <v>0.85914000000000001</v>
      </c>
      <c r="AK76" s="5">
        <v>0.78359999999999996</v>
      </c>
      <c r="AM76" s="4" t="s">
        <v>79</v>
      </c>
      <c r="AN76" s="4" t="s">
        <v>80</v>
      </c>
      <c r="AO76" s="5">
        <f t="shared" si="50"/>
        <v>0.67200166666666672</v>
      </c>
      <c r="AP76" s="5">
        <f t="shared" si="51"/>
        <v>0.76279166666666687</v>
      </c>
      <c r="AQ76" s="5">
        <f t="shared" si="52"/>
        <v>0.83028818181818176</v>
      </c>
      <c r="AR76" s="6">
        <f>(AO76-AVERAGE(AO59:AO104))/_xlfn.STDEV.P(AO59:AO104)</f>
        <v>0.11435865664520277</v>
      </c>
      <c r="AS76" s="6">
        <f t="shared" ref="AS76:AT76" si="69">(AP76-AVERAGE(AP59:AP104))/_xlfn.STDEV.P(AP59:AP104)</f>
        <v>0.57524063994986097</v>
      </c>
      <c r="AT76" s="6">
        <f t="shared" si="69"/>
        <v>0.69118369247068823</v>
      </c>
    </row>
    <row r="77" spans="1:46" ht="13.5" thickBot="1">
      <c r="A77" s="4" t="s">
        <v>81</v>
      </c>
      <c r="B77" s="4" t="s">
        <v>82</v>
      </c>
      <c r="C77" s="5">
        <v>0.62856000000000001</v>
      </c>
      <c r="D77" s="5">
        <v>0.63285999999999998</v>
      </c>
      <c r="E77" s="5">
        <v>0.63216000000000006</v>
      </c>
      <c r="F77" s="5">
        <v>0.63526000000000005</v>
      </c>
      <c r="G77" s="5">
        <v>0.64670000000000005</v>
      </c>
      <c r="H77" s="5">
        <v>0.64824999999999999</v>
      </c>
      <c r="I77" s="5">
        <v>0.65327000000000002</v>
      </c>
      <c r="J77" s="5">
        <v>0.66339000000000004</v>
      </c>
      <c r="K77" s="5">
        <v>0.66776999999999997</v>
      </c>
      <c r="L77" s="5">
        <v>0.67320000000000002</v>
      </c>
      <c r="M77" s="5">
        <v>0.68101</v>
      </c>
      <c r="N77" s="5">
        <v>0.69842000000000004</v>
      </c>
      <c r="O77" s="5">
        <v>0.70584999999999998</v>
      </c>
      <c r="P77" s="5">
        <v>0.71074000000000004</v>
      </c>
      <c r="Q77" s="5">
        <v>0.72099999999999997</v>
      </c>
      <c r="R77" s="5">
        <v>0.72853000000000001</v>
      </c>
      <c r="S77" s="5">
        <v>0.73148999999999997</v>
      </c>
      <c r="T77" s="5">
        <v>0.74075999999999997</v>
      </c>
      <c r="U77" s="5">
        <v>0.74516000000000004</v>
      </c>
      <c r="V77" s="5">
        <v>0.74656999999999996</v>
      </c>
      <c r="W77" s="5">
        <v>0.75241000000000002</v>
      </c>
      <c r="X77" s="5">
        <v>0.75614000000000003</v>
      </c>
      <c r="Y77" s="5">
        <v>0.76324000000000003</v>
      </c>
      <c r="Z77" s="5">
        <v>0.76109000000000004</v>
      </c>
      <c r="AA77" s="5">
        <v>0.76888000000000001</v>
      </c>
      <c r="AB77" s="5">
        <v>0.77358000000000005</v>
      </c>
      <c r="AC77" s="5">
        <v>0.77553000000000005</v>
      </c>
      <c r="AD77" s="5">
        <v>0.78532999999999997</v>
      </c>
      <c r="AE77" s="5">
        <v>0.79125000000000001</v>
      </c>
      <c r="AF77" s="5">
        <v>0.79293999999999998</v>
      </c>
      <c r="AG77" s="5">
        <v>0.79751000000000005</v>
      </c>
      <c r="AH77" s="5">
        <v>0.80537999999999998</v>
      </c>
      <c r="AI77" s="5">
        <v>0.80510000000000004</v>
      </c>
      <c r="AJ77" s="5">
        <v>0.80613999999999997</v>
      </c>
      <c r="AK77" s="5">
        <v>0.73792000000000002</v>
      </c>
      <c r="AM77" s="4" t="s">
        <v>81</v>
      </c>
      <c r="AN77" s="4" t="s">
        <v>82</v>
      </c>
      <c r="AO77" s="5">
        <f t="shared" si="50"/>
        <v>0.65507083333333327</v>
      </c>
      <c r="AP77" s="5">
        <f t="shared" si="51"/>
        <v>0.73858166666666669</v>
      </c>
      <c r="AQ77" s="5">
        <f t="shared" si="52"/>
        <v>0.78541454545454559</v>
      </c>
      <c r="AR77" s="6">
        <f>(AO77-AVERAGE(AO59:AO104))/_xlfn.STDEV.P(AO59:AO104)</f>
        <v>-0.11456686383559829</v>
      </c>
      <c r="AS77" s="6">
        <f t="shared" ref="AS77:AT77" si="70">(AP77-AVERAGE(AP59:AP104))/_xlfn.STDEV.P(AP59:AP104)</f>
        <v>0.28366679142780865</v>
      </c>
      <c r="AT77" s="6">
        <f t="shared" si="70"/>
        <v>0.12285799488514236</v>
      </c>
    </row>
    <row r="78" spans="1:46" ht="13.5" thickBot="1">
      <c r="A78" s="4" t="s">
        <v>83</v>
      </c>
      <c r="B78" s="4" t="s">
        <v>84</v>
      </c>
      <c r="C78" s="5">
        <v>0.67552000000000001</v>
      </c>
      <c r="D78" s="5">
        <v>0.68925999999999998</v>
      </c>
      <c r="E78" s="5">
        <v>0.68437000000000003</v>
      </c>
      <c r="F78" s="5">
        <v>0.69476000000000004</v>
      </c>
      <c r="G78" s="5">
        <v>0.69167000000000001</v>
      </c>
      <c r="H78" s="5">
        <v>0.70067999999999997</v>
      </c>
      <c r="I78" s="5">
        <v>0.69967000000000001</v>
      </c>
      <c r="J78" s="5">
        <v>0.70813999999999999</v>
      </c>
      <c r="K78" s="5">
        <v>0.71672999999999998</v>
      </c>
      <c r="L78" s="5">
        <v>0.72002999999999995</v>
      </c>
      <c r="M78" s="5">
        <v>0.72799999999999998</v>
      </c>
      <c r="N78" s="5">
        <v>0.72619999999999996</v>
      </c>
      <c r="O78" s="5">
        <v>0.74265000000000003</v>
      </c>
      <c r="P78" s="5">
        <v>0.74102000000000001</v>
      </c>
      <c r="Q78" s="5">
        <v>0.75580000000000003</v>
      </c>
      <c r="R78" s="5">
        <v>0.75227999999999995</v>
      </c>
      <c r="S78" s="5">
        <v>0.76202999999999999</v>
      </c>
      <c r="T78" s="5">
        <v>0.76012999999999997</v>
      </c>
      <c r="U78" s="5">
        <v>0.76576999999999995</v>
      </c>
      <c r="V78" s="5">
        <v>0.77156999999999998</v>
      </c>
      <c r="W78" s="5">
        <v>0.77358000000000005</v>
      </c>
      <c r="X78" s="5">
        <v>0.78741000000000005</v>
      </c>
      <c r="Y78" s="5">
        <v>0.79652999999999996</v>
      </c>
      <c r="Z78" s="5">
        <v>0.80625999999999998</v>
      </c>
      <c r="AA78" s="5">
        <v>0.81035000000000001</v>
      </c>
      <c r="AB78" s="5">
        <v>0.82003000000000004</v>
      </c>
      <c r="AC78" s="5">
        <v>0.81799999999999995</v>
      </c>
      <c r="AD78" s="5">
        <v>0.82401000000000002</v>
      </c>
      <c r="AE78" s="5">
        <v>0.8327</v>
      </c>
      <c r="AF78" s="5">
        <v>0.84406000000000003</v>
      </c>
      <c r="AG78" s="5">
        <v>0.85143999999999997</v>
      </c>
      <c r="AH78" s="5">
        <v>0.85367000000000004</v>
      </c>
      <c r="AI78" s="5">
        <v>0.85565999999999998</v>
      </c>
      <c r="AJ78" s="5">
        <v>0.85419</v>
      </c>
      <c r="AK78" s="5">
        <v>0.78241000000000005</v>
      </c>
      <c r="AM78" s="4" t="s">
        <v>83</v>
      </c>
      <c r="AN78" s="4" t="s">
        <v>84</v>
      </c>
      <c r="AO78" s="5">
        <f t="shared" si="50"/>
        <v>0.70291916666666676</v>
      </c>
      <c r="AP78" s="5">
        <f t="shared" si="51"/>
        <v>0.76791916666666671</v>
      </c>
      <c r="AQ78" s="5">
        <f t="shared" si="52"/>
        <v>0.83150181818181823</v>
      </c>
      <c r="AR78" s="6">
        <f>(AO78-AVERAGE(AO59:AO104))/_xlfn.STDEV.P(AO59:AO104)</f>
        <v>0.532400972703585</v>
      </c>
      <c r="AS78" s="6">
        <f t="shared" ref="AS78:AT78" si="71">(AP78-AVERAGE(AP59:AP104))/_xlfn.STDEV.P(AP59:AP104)</f>
        <v>0.63699383731858317</v>
      </c>
      <c r="AT78" s="6">
        <f t="shared" si="71"/>
        <v>0.70655442657811662</v>
      </c>
    </row>
    <row r="79" spans="1:46" ht="13.5" thickBot="1">
      <c r="A79" s="4" t="s">
        <v>85</v>
      </c>
      <c r="B79" s="4" t="s">
        <v>86</v>
      </c>
      <c r="C79" s="5">
        <v>0.67074999999999996</v>
      </c>
      <c r="D79" s="5">
        <v>0.67476999999999998</v>
      </c>
      <c r="E79" s="5">
        <v>0.67906</v>
      </c>
      <c r="F79" s="5">
        <v>0.68535000000000001</v>
      </c>
      <c r="G79" s="5">
        <v>0.69559000000000004</v>
      </c>
      <c r="H79" s="5">
        <v>0.70462000000000002</v>
      </c>
      <c r="I79" s="5">
        <v>0.71287999999999996</v>
      </c>
      <c r="J79" s="5">
        <v>0.72741</v>
      </c>
      <c r="K79" s="5">
        <v>0.73951999999999996</v>
      </c>
      <c r="L79" s="5">
        <v>0.75075999999999998</v>
      </c>
      <c r="M79" s="5">
        <v>0.75605999999999995</v>
      </c>
      <c r="N79" s="5">
        <v>0.75822999999999996</v>
      </c>
      <c r="O79" s="5">
        <v>0.75985999999999998</v>
      </c>
      <c r="P79" s="5">
        <v>0.76554</v>
      </c>
      <c r="Q79" s="5">
        <v>0.77395000000000003</v>
      </c>
      <c r="R79" s="5">
        <v>0.77753000000000005</v>
      </c>
      <c r="S79" s="5">
        <v>0.78068000000000004</v>
      </c>
      <c r="T79" s="5">
        <v>0.77830999999999995</v>
      </c>
      <c r="U79" s="5">
        <v>0.78595999999999999</v>
      </c>
      <c r="V79" s="5">
        <v>0.79269000000000001</v>
      </c>
      <c r="W79" s="5">
        <v>0.79064000000000001</v>
      </c>
      <c r="X79" s="5">
        <v>0.79339000000000004</v>
      </c>
      <c r="Y79" s="5">
        <v>0.79908999999999997</v>
      </c>
      <c r="Z79" s="5">
        <v>0.80669999999999997</v>
      </c>
      <c r="AA79" s="5">
        <v>0.80757000000000001</v>
      </c>
      <c r="AB79" s="5">
        <v>0.81030999999999997</v>
      </c>
      <c r="AC79" s="5">
        <v>0.80923</v>
      </c>
      <c r="AD79" s="5">
        <v>0.81967999999999996</v>
      </c>
      <c r="AE79" s="5">
        <v>0.82679000000000002</v>
      </c>
      <c r="AF79" s="5">
        <v>0.83947000000000005</v>
      </c>
      <c r="AG79" s="5">
        <v>0.84245000000000003</v>
      </c>
      <c r="AH79" s="5">
        <v>0.84328000000000003</v>
      </c>
      <c r="AI79" s="5">
        <v>0.84772000000000003</v>
      </c>
      <c r="AJ79" s="5">
        <v>0.84950000000000003</v>
      </c>
      <c r="AK79" s="5">
        <v>0.77483000000000002</v>
      </c>
      <c r="AM79" s="4" t="s">
        <v>85</v>
      </c>
      <c r="AN79" s="4" t="s">
        <v>86</v>
      </c>
      <c r="AO79" s="5">
        <f t="shared" si="50"/>
        <v>0.71291666666666664</v>
      </c>
      <c r="AP79" s="5">
        <f t="shared" si="51"/>
        <v>0.78369499999999992</v>
      </c>
      <c r="AQ79" s="5">
        <f t="shared" si="52"/>
        <v>0.82462090909090913</v>
      </c>
      <c r="AR79" s="6">
        <f>(AO79-AVERAGE(AO59:AO104))/_xlfn.STDEV.P(AO59:AO104)</f>
        <v>0.66757936858920397</v>
      </c>
      <c r="AS79" s="6">
        <f t="shared" ref="AS79:AT79" si="72">(AP79-AVERAGE(AP59:AP104))/_xlfn.STDEV.P(AP59:AP104)</f>
        <v>0.82699055101715435</v>
      </c>
      <c r="AT79" s="6">
        <f t="shared" si="72"/>
        <v>0.61940754533533338</v>
      </c>
    </row>
    <row r="80" spans="1:46" ht="13.5" thickBot="1">
      <c r="A80" s="4" t="s">
        <v>87</v>
      </c>
      <c r="B80" s="4" t="s">
        <v>88</v>
      </c>
      <c r="C80" s="5">
        <v>0.67612000000000005</v>
      </c>
      <c r="D80" s="5">
        <v>0.67981000000000003</v>
      </c>
      <c r="E80" s="5">
        <v>0.68774999999999997</v>
      </c>
      <c r="F80" s="5">
        <v>0.69782999999999995</v>
      </c>
      <c r="G80" s="5">
        <v>0.70628999999999997</v>
      </c>
      <c r="H80" s="5">
        <v>0.71067000000000002</v>
      </c>
      <c r="I80" s="5">
        <v>0.71540000000000004</v>
      </c>
      <c r="J80" s="5">
        <v>0.72914999999999996</v>
      </c>
      <c r="K80" s="5">
        <v>0.72831999999999997</v>
      </c>
      <c r="L80" s="5">
        <v>0.72836999999999996</v>
      </c>
      <c r="M80" s="5">
        <v>0.72887999999999997</v>
      </c>
      <c r="N80" s="5">
        <v>0.73516999999999999</v>
      </c>
      <c r="O80" s="5">
        <v>0.73616999999999999</v>
      </c>
      <c r="P80" s="5">
        <v>0.74068999999999996</v>
      </c>
      <c r="Q80" s="5">
        <v>0.74956</v>
      </c>
      <c r="R80" s="5">
        <v>0.75244999999999995</v>
      </c>
      <c r="S80" s="5">
        <v>0.74760000000000004</v>
      </c>
      <c r="T80" s="5">
        <v>0.74341999999999997</v>
      </c>
      <c r="U80" s="5">
        <v>0.74026999999999998</v>
      </c>
      <c r="V80" s="5">
        <v>0.73616000000000004</v>
      </c>
      <c r="W80" s="5">
        <v>0.73897000000000002</v>
      </c>
      <c r="X80" s="5">
        <v>0.74643999999999999</v>
      </c>
      <c r="Y80" s="5">
        <v>0.74587999999999999</v>
      </c>
      <c r="Z80" s="5">
        <v>0.75212000000000001</v>
      </c>
      <c r="AA80" s="5">
        <v>0.75941000000000003</v>
      </c>
      <c r="AB80" s="5">
        <v>0.76065000000000005</v>
      </c>
      <c r="AC80" s="5">
        <v>0.76380000000000003</v>
      </c>
      <c r="AD80" s="5">
        <v>0.77122000000000002</v>
      </c>
      <c r="AE80" s="5">
        <v>0.78327999999999998</v>
      </c>
      <c r="AF80" s="5">
        <v>0.79427999999999999</v>
      </c>
      <c r="AG80" s="5">
        <v>0.80413000000000001</v>
      </c>
      <c r="AH80" s="5">
        <v>0.81623999999999997</v>
      </c>
      <c r="AI80" s="5">
        <v>0.82108000000000003</v>
      </c>
      <c r="AJ80" s="5">
        <v>0.8206</v>
      </c>
      <c r="AK80" s="5">
        <v>0.75880000000000003</v>
      </c>
      <c r="AM80" s="4" t="s">
        <v>87</v>
      </c>
      <c r="AN80" s="4" t="s">
        <v>88</v>
      </c>
      <c r="AO80" s="5">
        <f t="shared" si="50"/>
        <v>0.71031333333333324</v>
      </c>
      <c r="AP80" s="5">
        <f t="shared" si="51"/>
        <v>0.74414416666666661</v>
      </c>
      <c r="AQ80" s="5">
        <f t="shared" si="52"/>
        <v>0.78668090909090904</v>
      </c>
      <c r="AR80" s="6">
        <f>(AO80-AVERAGE(AO59:AO104))/_xlfn.STDEV.P(AO59:AO104)</f>
        <v>0.63237912613303238</v>
      </c>
      <c r="AS80" s="6">
        <f t="shared" ref="AS80:AT80" si="73">(AP80-AVERAGE(AP59:AP104))/_xlfn.STDEV.P(AP59:AP104)</f>
        <v>0.35065892411694038</v>
      </c>
      <c r="AT80" s="6">
        <f t="shared" si="73"/>
        <v>0.13889652118599841</v>
      </c>
    </row>
    <row r="81" spans="1:46" ht="13.5" thickBot="1">
      <c r="A81" s="4" t="s">
        <v>89</v>
      </c>
      <c r="B81" s="4" t="s">
        <v>90</v>
      </c>
      <c r="C81" s="5">
        <v>0.72938000000000003</v>
      </c>
      <c r="D81" s="5">
        <v>0.73389000000000004</v>
      </c>
      <c r="E81" s="5">
        <v>0.73729</v>
      </c>
      <c r="F81" s="5">
        <v>0.74487999999999999</v>
      </c>
      <c r="G81" s="5">
        <v>0.75787000000000004</v>
      </c>
      <c r="H81" s="5">
        <v>0.76615</v>
      </c>
      <c r="I81" s="5">
        <v>0.77419000000000004</v>
      </c>
      <c r="J81" s="5">
        <v>0.78308999999999995</v>
      </c>
      <c r="K81" s="5">
        <v>0.78820000000000001</v>
      </c>
      <c r="L81" s="5">
        <v>0.79722999999999999</v>
      </c>
      <c r="M81" s="5">
        <v>0.79971999999999999</v>
      </c>
      <c r="N81" s="5">
        <v>0.79879999999999995</v>
      </c>
      <c r="O81" s="5">
        <v>0.80057</v>
      </c>
      <c r="P81" s="5">
        <v>0.79722999999999999</v>
      </c>
      <c r="Q81" s="5">
        <v>0.7964</v>
      </c>
      <c r="R81" s="5">
        <v>0.79878000000000005</v>
      </c>
      <c r="S81" s="5">
        <v>0.80147999999999997</v>
      </c>
      <c r="T81" s="5">
        <v>0.80849000000000004</v>
      </c>
      <c r="U81" s="5">
        <v>0.81181000000000003</v>
      </c>
      <c r="V81" s="5">
        <v>0.81754000000000004</v>
      </c>
      <c r="W81" s="5">
        <v>0.81967999999999996</v>
      </c>
      <c r="X81" s="5">
        <v>0.81681000000000004</v>
      </c>
      <c r="Y81" s="5">
        <v>0.82464000000000004</v>
      </c>
      <c r="Z81" s="5">
        <v>0.83431</v>
      </c>
      <c r="AA81" s="5">
        <v>0.84248000000000001</v>
      </c>
      <c r="AB81" s="5">
        <v>0.85102</v>
      </c>
      <c r="AC81" s="5">
        <v>0.86026000000000002</v>
      </c>
      <c r="AD81" s="5">
        <v>0.86641999999999997</v>
      </c>
      <c r="AE81" s="5">
        <v>0.87031000000000003</v>
      </c>
      <c r="AF81" s="5">
        <v>0.86912</v>
      </c>
      <c r="AG81" s="5">
        <v>0.87499000000000005</v>
      </c>
      <c r="AH81" s="5">
        <v>0.87680999999999998</v>
      </c>
      <c r="AI81" s="5">
        <v>0.88117999999999996</v>
      </c>
      <c r="AJ81" s="5">
        <v>0.88829000000000002</v>
      </c>
      <c r="AK81" s="5">
        <v>0.81140000000000001</v>
      </c>
      <c r="AM81" s="4" t="s">
        <v>89</v>
      </c>
      <c r="AN81" s="4" t="s">
        <v>90</v>
      </c>
      <c r="AO81" s="5">
        <f t="shared" si="50"/>
        <v>0.7675575</v>
      </c>
      <c r="AP81" s="5">
        <f t="shared" si="51"/>
        <v>0.81064500000000006</v>
      </c>
      <c r="AQ81" s="5">
        <f t="shared" si="52"/>
        <v>0.86293454545454551</v>
      </c>
      <c r="AR81" s="6">
        <f>(AO81-AVERAGE(AO59:AO104))/_xlfn.STDEV.P(AO59:AO104)</f>
        <v>1.406390091255225</v>
      </c>
      <c r="AS81" s="6">
        <f t="shared" ref="AS81:AT81" si="74">(AP81-AVERAGE(AP59:AP104))/_xlfn.STDEV.P(AP59:AP104)</f>
        <v>1.1515636702930441</v>
      </c>
      <c r="AT81" s="6">
        <f t="shared" si="74"/>
        <v>1.1046506831312237</v>
      </c>
    </row>
    <row r="82" spans="1:46" ht="13.5" thickBot="1">
      <c r="A82" s="4" t="s">
        <v>91</v>
      </c>
      <c r="B82" s="4" t="s">
        <v>92</v>
      </c>
      <c r="C82" s="5">
        <v>0.66646000000000005</v>
      </c>
      <c r="D82" s="5">
        <v>0.67079999999999995</v>
      </c>
      <c r="E82" s="5">
        <v>0.67866000000000004</v>
      </c>
      <c r="F82" s="5">
        <v>0.68127000000000004</v>
      </c>
      <c r="G82" s="5">
        <v>0.68523999999999996</v>
      </c>
      <c r="H82" s="5">
        <v>0.69118999999999997</v>
      </c>
      <c r="I82" s="5">
        <v>0.69838</v>
      </c>
      <c r="J82" s="5">
        <v>0.70731999999999995</v>
      </c>
      <c r="K82" s="5">
        <v>0.71123000000000003</v>
      </c>
      <c r="L82" s="5">
        <v>0.71750000000000003</v>
      </c>
      <c r="M82" s="5">
        <v>0.72041999999999995</v>
      </c>
      <c r="N82" s="5">
        <v>0.73307</v>
      </c>
      <c r="O82" s="5">
        <v>0.73660000000000003</v>
      </c>
      <c r="P82" s="5">
        <v>0.73058000000000001</v>
      </c>
      <c r="Q82" s="5">
        <v>0.73302999999999996</v>
      </c>
      <c r="R82" s="5">
        <v>0.73685999999999996</v>
      </c>
      <c r="S82" s="5">
        <v>0.73951999999999996</v>
      </c>
      <c r="T82" s="5">
        <v>0.74312999999999996</v>
      </c>
      <c r="U82" s="5">
        <v>0.73426999999999998</v>
      </c>
      <c r="V82" s="5">
        <v>0.73906000000000005</v>
      </c>
      <c r="W82" s="5">
        <v>0.74011000000000005</v>
      </c>
      <c r="X82" s="5">
        <v>0.74273999999999996</v>
      </c>
      <c r="Y82" s="5">
        <v>0.75022</v>
      </c>
      <c r="Z82" s="5">
        <v>0.75658000000000003</v>
      </c>
      <c r="AA82" s="5">
        <v>0.76724000000000003</v>
      </c>
      <c r="AB82" s="5">
        <v>0.78068000000000004</v>
      </c>
      <c r="AC82" s="5">
        <v>0.78178999999999998</v>
      </c>
      <c r="AD82" s="5">
        <v>0.79112000000000005</v>
      </c>
      <c r="AE82" s="5">
        <v>0.79913999999999996</v>
      </c>
      <c r="AF82" s="5">
        <v>0.80617000000000005</v>
      </c>
      <c r="AG82" s="5">
        <v>0.82467000000000001</v>
      </c>
      <c r="AH82" s="5">
        <v>0.83328000000000002</v>
      </c>
      <c r="AI82" s="5">
        <v>0.84011000000000002</v>
      </c>
      <c r="AJ82" s="5">
        <v>0.84277999999999997</v>
      </c>
      <c r="AK82" s="5">
        <v>0.77324999999999999</v>
      </c>
      <c r="AM82" s="4" t="s">
        <v>91</v>
      </c>
      <c r="AN82" s="4" t="s">
        <v>92</v>
      </c>
      <c r="AO82" s="5">
        <f t="shared" si="50"/>
        <v>0.69679499999999994</v>
      </c>
      <c r="AP82" s="5">
        <f t="shared" si="51"/>
        <v>0.74022500000000002</v>
      </c>
      <c r="AQ82" s="5">
        <f t="shared" si="52"/>
        <v>0.80365727272727294</v>
      </c>
      <c r="AR82" s="6">
        <f>(AO82-AVERAGE(AO59:AO104))/_xlfn.STDEV.P(AO59:AO104)</f>
        <v>0.44959476853892311</v>
      </c>
      <c r="AS82" s="6">
        <f t="shared" ref="AS82:AT82" si="75">(AP82-AVERAGE(AP59:AP104))/_xlfn.STDEV.P(AP59:AP104)</f>
        <v>0.30345832486046326</v>
      </c>
      <c r="AT82" s="6">
        <f t="shared" si="75"/>
        <v>0.35390258015386156</v>
      </c>
    </row>
    <row r="83" spans="1:46" ht="13.5" thickBot="1">
      <c r="A83" s="4" t="s">
        <v>93</v>
      </c>
      <c r="B83" s="4" t="s">
        <v>94</v>
      </c>
      <c r="C83" s="5">
        <v>0.68101999999999996</v>
      </c>
      <c r="D83" s="5">
        <v>0.68262999999999996</v>
      </c>
      <c r="E83" s="5">
        <v>0.68815000000000004</v>
      </c>
      <c r="F83" s="5">
        <v>0.68988000000000005</v>
      </c>
      <c r="G83" s="5">
        <v>0.69225999999999999</v>
      </c>
      <c r="H83" s="5">
        <v>0.69735999999999998</v>
      </c>
      <c r="I83" s="5">
        <v>0.70391999999999999</v>
      </c>
      <c r="J83" s="5">
        <v>0.71287999999999996</v>
      </c>
      <c r="K83" s="5">
        <v>0.71682999999999997</v>
      </c>
      <c r="L83" s="5">
        <v>0.72370999999999996</v>
      </c>
      <c r="M83" s="5">
        <v>0.73228000000000004</v>
      </c>
      <c r="N83" s="5">
        <v>0.73575000000000002</v>
      </c>
      <c r="O83" s="5">
        <v>0.73553000000000002</v>
      </c>
      <c r="P83" s="5">
        <v>0.74131000000000002</v>
      </c>
      <c r="Q83" s="5">
        <v>0.74334</v>
      </c>
      <c r="R83" s="5">
        <v>0.74526999999999999</v>
      </c>
      <c r="S83" s="5">
        <v>0.74802999999999997</v>
      </c>
      <c r="T83" s="5">
        <v>0.74758000000000002</v>
      </c>
      <c r="U83" s="5">
        <v>0.75216000000000005</v>
      </c>
      <c r="V83" s="5">
        <v>0.75414000000000003</v>
      </c>
      <c r="W83" s="5">
        <v>0.75853999999999999</v>
      </c>
      <c r="X83" s="5">
        <v>0.76022999999999996</v>
      </c>
      <c r="Y83" s="5">
        <v>0.76239999999999997</v>
      </c>
      <c r="Z83" s="5">
        <v>0.77288999999999997</v>
      </c>
      <c r="AA83" s="5">
        <v>0.78413999999999995</v>
      </c>
      <c r="AB83" s="5">
        <v>0.79308000000000001</v>
      </c>
      <c r="AC83" s="5">
        <v>0.80230999999999997</v>
      </c>
      <c r="AD83" s="5">
        <v>0.81506000000000001</v>
      </c>
      <c r="AE83" s="5">
        <v>0.82796999999999998</v>
      </c>
      <c r="AF83" s="5">
        <v>0.84541999999999995</v>
      </c>
      <c r="AG83" s="5">
        <v>0.8528</v>
      </c>
      <c r="AH83" s="5">
        <v>0.85848999999999998</v>
      </c>
      <c r="AI83" s="5">
        <v>0.86343000000000003</v>
      </c>
      <c r="AJ83" s="5">
        <v>0.8659</v>
      </c>
      <c r="AK83" s="5">
        <v>0.79581999999999997</v>
      </c>
      <c r="AM83" s="4" t="s">
        <v>93</v>
      </c>
      <c r="AN83" s="4" t="s">
        <v>94</v>
      </c>
      <c r="AO83" s="5">
        <f t="shared" si="50"/>
        <v>0.70472250000000003</v>
      </c>
      <c r="AP83" s="5">
        <f t="shared" si="51"/>
        <v>0.75178499999999993</v>
      </c>
      <c r="AQ83" s="5">
        <f t="shared" si="52"/>
        <v>0.82767454545454555</v>
      </c>
      <c r="AR83" s="6">
        <f>(AO83-AVERAGE(AO59:AO104))/_xlfn.STDEV.P(AO59:AO104)</f>
        <v>0.55678423924492637</v>
      </c>
      <c r="AS83" s="6">
        <f t="shared" ref="AS83:AT83" si="76">(AP83-AVERAGE(AP59:AP104))/_xlfn.STDEV.P(AP59:AP104)</f>
        <v>0.4426815255591362</v>
      </c>
      <c r="AT83" s="6">
        <f t="shared" si="76"/>
        <v>0.65808192426181178</v>
      </c>
    </row>
    <row r="84" spans="1:46" ht="13.5" thickBot="1">
      <c r="A84" s="4" t="s">
        <v>95</v>
      </c>
      <c r="B84" s="4" t="s">
        <v>96</v>
      </c>
      <c r="C84" s="5">
        <v>0.68786999999999998</v>
      </c>
      <c r="D84" s="5">
        <v>0.69235999999999998</v>
      </c>
      <c r="E84" s="5">
        <v>0.69333</v>
      </c>
      <c r="F84" s="5">
        <v>0.69484000000000001</v>
      </c>
      <c r="G84" s="5">
        <v>0.69960999999999995</v>
      </c>
      <c r="H84" s="5">
        <v>0.69989999999999997</v>
      </c>
      <c r="I84" s="5">
        <v>0.70323000000000002</v>
      </c>
      <c r="J84" s="5">
        <v>0.70504</v>
      </c>
      <c r="K84" s="5">
        <v>0.71059000000000005</v>
      </c>
      <c r="L84" s="5">
        <v>0.70840000000000003</v>
      </c>
      <c r="M84" s="5">
        <v>0.71333999999999997</v>
      </c>
      <c r="N84" s="5">
        <v>0.71275999999999995</v>
      </c>
      <c r="O84" s="5">
        <v>0.71943000000000001</v>
      </c>
      <c r="P84" s="5">
        <v>0.72497</v>
      </c>
      <c r="Q84" s="5">
        <v>0.7268</v>
      </c>
      <c r="R84" s="5">
        <v>0.73521000000000003</v>
      </c>
      <c r="S84" s="5">
        <v>0.74395999999999995</v>
      </c>
      <c r="T84" s="5">
        <v>0.75238000000000005</v>
      </c>
      <c r="U84" s="5">
        <v>0.75610999999999995</v>
      </c>
      <c r="V84" s="5">
        <v>0.76085999999999998</v>
      </c>
      <c r="W84" s="5">
        <v>0.76802000000000004</v>
      </c>
      <c r="X84" s="5">
        <v>0.77583999999999997</v>
      </c>
      <c r="Y84" s="5">
        <v>0.78313999999999995</v>
      </c>
      <c r="Z84" s="5">
        <v>0.79739000000000004</v>
      </c>
      <c r="AA84" s="5">
        <v>0.79803000000000002</v>
      </c>
      <c r="AB84" s="5">
        <v>0.80259000000000003</v>
      </c>
      <c r="AC84" s="5">
        <v>0.81325000000000003</v>
      </c>
      <c r="AD84" s="5">
        <v>0.81771000000000005</v>
      </c>
      <c r="AE84" s="5">
        <v>0.82133</v>
      </c>
      <c r="AF84" s="5">
        <v>0.82469000000000003</v>
      </c>
      <c r="AG84" s="5">
        <v>0.83452999999999999</v>
      </c>
      <c r="AH84" s="5">
        <v>0.83848999999999996</v>
      </c>
      <c r="AI84" s="5">
        <v>0.83901000000000003</v>
      </c>
      <c r="AJ84" s="5">
        <v>0.84050000000000002</v>
      </c>
      <c r="AK84" s="5">
        <v>0.76410999999999996</v>
      </c>
      <c r="AM84" s="4" t="s">
        <v>95</v>
      </c>
      <c r="AN84" s="4" t="s">
        <v>96</v>
      </c>
      <c r="AO84" s="5">
        <f t="shared" si="50"/>
        <v>0.70177250000000002</v>
      </c>
      <c r="AP84" s="5">
        <f t="shared" si="51"/>
        <v>0.75367583333333321</v>
      </c>
      <c r="AQ84" s="5">
        <f t="shared" si="52"/>
        <v>0.81765818181818195</v>
      </c>
      <c r="AR84" s="6">
        <f>(AO84-AVERAGE(AO59:AO104))/_xlfn.STDEV.P(AO59:AO104)</f>
        <v>0.51689664055899676</v>
      </c>
      <c r="AS84" s="6">
        <f t="shared" ref="AS84:AT84" si="77">(AP84-AVERAGE(AP59:AP104))/_xlfn.STDEV.P(AP59:AP104)</f>
        <v>0.46545383253616068</v>
      </c>
      <c r="AT84" s="6">
        <f t="shared" si="77"/>
        <v>0.53122443482688231</v>
      </c>
    </row>
    <row r="85" spans="1:46" ht="13.5" thickBot="1">
      <c r="A85" s="4" t="s">
        <v>97</v>
      </c>
      <c r="B85" s="4" t="s">
        <v>98</v>
      </c>
      <c r="C85" s="5">
        <v>0.63680999999999999</v>
      </c>
      <c r="D85" s="5">
        <v>0.63637999999999995</v>
      </c>
      <c r="E85" s="5">
        <v>0.63468000000000002</v>
      </c>
      <c r="F85" s="5">
        <v>0.63856999999999997</v>
      </c>
      <c r="G85" s="5">
        <v>0.64263999999999999</v>
      </c>
      <c r="H85" s="5">
        <v>0.64487000000000005</v>
      </c>
      <c r="I85" s="5">
        <v>0.64722999999999997</v>
      </c>
      <c r="J85" s="5">
        <v>0.64951000000000003</v>
      </c>
      <c r="K85" s="5">
        <v>0.65485000000000004</v>
      </c>
      <c r="L85" s="5">
        <v>0.66103999999999996</v>
      </c>
      <c r="M85" s="5">
        <v>0.66922999999999999</v>
      </c>
      <c r="N85" s="5">
        <v>0.68264999999999998</v>
      </c>
      <c r="O85" s="5">
        <v>0.68593999999999999</v>
      </c>
      <c r="P85" s="5">
        <v>0.69782</v>
      </c>
      <c r="Q85" s="5">
        <v>0.70086999999999999</v>
      </c>
      <c r="R85" s="5">
        <v>0.70740000000000003</v>
      </c>
      <c r="S85" s="5">
        <v>0.71055000000000001</v>
      </c>
      <c r="T85" s="5">
        <v>0.71406999999999998</v>
      </c>
      <c r="U85" s="5">
        <v>0.72333999999999998</v>
      </c>
      <c r="V85" s="5">
        <v>0.72648999999999997</v>
      </c>
      <c r="W85" s="5">
        <v>0.72928999999999999</v>
      </c>
      <c r="X85" s="5">
        <v>0.73604999999999998</v>
      </c>
      <c r="Y85" s="5">
        <v>0.74858000000000002</v>
      </c>
      <c r="Z85" s="5">
        <v>0.75466999999999995</v>
      </c>
      <c r="AA85" s="5">
        <v>0.76507000000000003</v>
      </c>
      <c r="AB85" s="5">
        <v>0.76978999999999997</v>
      </c>
      <c r="AC85" s="5">
        <v>0.78222000000000003</v>
      </c>
      <c r="AD85" s="5">
        <v>0.79203999999999997</v>
      </c>
      <c r="AE85" s="5">
        <v>0.81018999999999997</v>
      </c>
      <c r="AF85" s="5">
        <v>0.81877</v>
      </c>
      <c r="AG85" s="5">
        <v>0.82389999999999997</v>
      </c>
      <c r="AH85" s="5">
        <v>0.83423000000000003</v>
      </c>
      <c r="AI85" s="5">
        <v>0.84140000000000004</v>
      </c>
      <c r="AJ85" s="5">
        <v>0.84365000000000001</v>
      </c>
      <c r="AK85" s="5">
        <v>0.77392000000000005</v>
      </c>
      <c r="AM85" s="4" t="s">
        <v>97</v>
      </c>
      <c r="AN85" s="4" t="s">
        <v>98</v>
      </c>
      <c r="AO85" s="5">
        <f t="shared" si="50"/>
        <v>0.64987166666666663</v>
      </c>
      <c r="AP85" s="5">
        <f t="shared" si="51"/>
        <v>0.71958916666666661</v>
      </c>
      <c r="AQ85" s="5">
        <f t="shared" si="52"/>
        <v>0.80501636363636375</v>
      </c>
      <c r="AR85" s="6">
        <f>(AO85-AVERAGE(AO59:AO104))/_xlfn.STDEV.P(AO59:AO104)</f>
        <v>-0.18486593959873759</v>
      </c>
      <c r="AS85" s="6">
        <f t="shared" ref="AS85:AT85" si="78">(AP85-AVERAGE(AP59:AP104))/_xlfn.STDEV.P(AP59:AP104)</f>
        <v>5.4930057926980073E-2</v>
      </c>
      <c r="AT85" s="6">
        <f t="shared" si="78"/>
        <v>0.37111549962247714</v>
      </c>
    </row>
    <row r="86" spans="1:46" ht="13.5" thickBot="1">
      <c r="A86" s="4" t="s">
        <v>99</v>
      </c>
      <c r="B86" s="4" t="s">
        <v>100</v>
      </c>
      <c r="C86" s="5">
        <v>0.61345000000000005</v>
      </c>
      <c r="D86" s="5">
        <v>0.61843000000000004</v>
      </c>
      <c r="E86" s="5">
        <v>0.61065999999999998</v>
      </c>
      <c r="F86" s="5">
        <v>0.61645000000000005</v>
      </c>
      <c r="G86" s="5">
        <v>0.62351999999999996</v>
      </c>
      <c r="H86" s="5">
        <v>0.62873999999999997</v>
      </c>
      <c r="I86" s="5">
        <v>0.62649999999999995</v>
      </c>
      <c r="J86" s="5">
        <v>0.63658999999999999</v>
      </c>
      <c r="K86" s="5">
        <v>0.63987000000000005</v>
      </c>
      <c r="L86" s="5">
        <v>0.64339999999999997</v>
      </c>
      <c r="M86" s="5">
        <v>0.64303999999999994</v>
      </c>
      <c r="N86" s="5">
        <v>0.65281999999999996</v>
      </c>
      <c r="O86" s="5">
        <v>0.65859999999999996</v>
      </c>
      <c r="P86" s="5">
        <v>0.66047999999999996</v>
      </c>
      <c r="Q86" s="5">
        <v>0.66235999999999995</v>
      </c>
      <c r="R86" s="5">
        <v>0.66068000000000005</v>
      </c>
      <c r="S86" s="5">
        <v>0.65525</v>
      </c>
      <c r="T86" s="5">
        <v>0.65732000000000002</v>
      </c>
      <c r="U86" s="5">
        <v>0.67300000000000004</v>
      </c>
      <c r="V86" s="5">
        <v>0.67825000000000002</v>
      </c>
      <c r="W86" s="5">
        <v>0.67857999999999996</v>
      </c>
      <c r="X86" s="5">
        <v>0.68530000000000002</v>
      </c>
      <c r="Y86" s="5">
        <v>0.70052000000000003</v>
      </c>
      <c r="Z86" s="5">
        <v>0.70338999999999996</v>
      </c>
      <c r="AA86" s="5">
        <v>0.70674999999999999</v>
      </c>
      <c r="AB86" s="5">
        <v>0.71555999999999997</v>
      </c>
      <c r="AC86" s="5">
        <v>0.73512</v>
      </c>
      <c r="AD86" s="5">
        <v>0.74543999999999999</v>
      </c>
      <c r="AE86" s="5">
        <v>0.75927999999999995</v>
      </c>
      <c r="AF86" s="5">
        <v>0.76912999999999998</v>
      </c>
      <c r="AG86" s="5">
        <v>0.76846999999999999</v>
      </c>
      <c r="AH86" s="5">
        <v>0.76944999999999997</v>
      </c>
      <c r="AI86" s="5">
        <v>0.77725999999999995</v>
      </c>
      <c r="AJ86" s="5">
        <v>0.78800999999999999</v>
      </c>
      <c r="AK86" s="5">
        <v>0.73065000000000002</v>
      </c>
      <c r="AM86" s="4" t="s">
        <v>99</v>
      </c>
      <c r="AN86" s="4" t="s">
        <v>100</v>
      </c>
      <c r="AO86" s="5">
        <f t="shared" si="50"/>
        <v>0.62945583333333333</v>
      </c>
      <c r="AP86" s="5">
        <f t="shared" si="51"/>
        <v>0.67281083333333347</v>
      </c>
      <c r="AQ86" s="5">
        <f t="shared" si="52"/>
        <v>0.75137454545454541</v>
      </c>
      <c r="AR86" s="6">
        <f>(AO86-AVERAGE(AO59:AO104))/_xlfn.STDEV.P(AO59:AO104)</f>
        <v>-0.4609129114085076</v>
      </c>
      <c r="AS86" s="6">
        <f t="shared" ref="AS86:AT86" si="79">(AP86-AVERAGE(AP59:AP104))/_xlfn.STDEV.P(AP59:AP104)</f>
        <v>-0.50844617823358362</v>
      </c>
      <c r="AT86" s="6">
        <f t="shared" si="79"/>
        <v>-0.30825943426729346</v>
      </c>
    </row>
    <row r="87" spans="1:46" ht="13.5" thickBot="1">
      <c r="A87" s="4" t="s">
        <v>101</v>
      </c>
      <c r="B87" s="4" t="s">
        <v>102</v>
      </c>
      <c r="C87" s="5">
        <v>0.59114999999999995</v>
      </c>
      <c r="D87" s="5">
        <v>0.59745000000000004</v>
      </c>
      <c r="E87" s="5">
        <v>0.60406000000000004</v>
      </c>
      <c r="F87" s="5">
        <v>0.60397999999999996</v>
      </c>
      <c r="G87" s="5">
        <v>0.60731999999999997</v>
      </c>
      <c r="H87" s="5">
        <v>0.60814000000000001</v>
      </c>
      <c r="I87" s="5">
        <v>0.60802999999999996</v>
      </c>
      <c r="J87" s="5">
        <v>0.60909000000000002</v>
      </c>
      <c r="K87" s="5">
        <v>0.60943999999999998</v>
      </c>
      <c r="L87" s="5">
        <v>0.61485999999999996</v>
      </c>
      <c r="M87" s="5">
        <v>0.61443000000000003</v>
      </c>
      <c r="N87" s="5">
        <v>0.62156999999999996</v>
      </c>
      <c r="O87" s="5">
        <v>0.62895999999999996</v>
      </c>
      <c r="P87" s="5">
        <v>0.63331000000000004</v>
      </c>
      <c r="Q87" s="5">
        <v>0.63656000000000001</v>
      </c>
      <c r="R87" s="5">
        <v>0.64654999999999996</v>
      </c>
      <c r="S87" s="5">
        <v>0.64598</v>
      </c>
      <c r="T87" s="5">
        <v>0.65339999999999998</v>
      </c>
      <c r="U87" s="5">
        <v>0.65658000000000005</v>
      </c>
      <c r="V87" s="5">
        <v>0.66239999999999999</v>
      </c>
      <c r="W87" s="5">
        <v>0.66896999999999995</v>
      </c>
      <c r="X87" s="5">
        <v>0.67654999999999998</v>
      </c>
      <c r="Y87" s="5">
        <v>0.69225000000000003</v>
      </c>
      <c r="Z87" s="5">
        <v>0.69799</v>
      </c>
      <c r="AA87" s="5">
        <v>0.68798999999999999</v>
      </c>
      <c r="AB87" s="5">
        <v>0.69498000000000004</v>
      </c>
      <c r="AC87" s="5">
        <v>0.69255999999999995</v>
      </c>
      <c r="AD87" s="5">
        <v>0.69733999999999996</v>
      </c>
      <c r="AE87" s="5">
        <v>0.70943000000000001</v>
      </c>
      <c r="AF87" s="5">
        <v>0.71565999999999996</v>
      </c>
      <c r="AG87" s="5">
        <v>0.72563</v>
      </c>
      <c r="AH87" s="5">
        <v>0.73484000000000005</v>
      </c>
      <c r="AI87" s="5">
        <v>0.73941000000000001</v>
      </c>
      <c r="AJ87" s="5">
        <v>0.74378999999999995</v>
      </c>
      <c r="AK87" s="5">
        <v>0.67737000000000003</v>
      </c>
      <c r="AM87" s="4" t="s">
        <v>101</v>
      </c>
      <c r="AN87" s="4" t="s">
        <v>102</v>
      </c>
      <c r="AO87" s="5">
        <f t="shared" si="50"/>
        <v>0.60746000000000011</v>
      </c>
      <c r="AP87" s="5">
        <f t="shared" si="51"/>
        <v>0.65829166666666661</v>
      </c>
      <c r="AQ87" s="5">
        <f t="shared" si="52"/>
        <v>0.71081818181818179</v>
      </c>
      <c r="AR87" s="6">
        <f>(AO87-AVERAGE(AO59:AO104))/_xlfn.STDEV.P(AO59:AO104)</f>
        <v>-0.75832341065006248</v>
      </c>
      <c r="AS87" s="6">
        <f t="shared" ref="AS87:AT87" si="80">(AP87-AVERAGE(AP59:AP104))/_xlfn.STDEV.P(AP59:AP104)</f>
        <v>-0.68330818989542264</v>
      </c>
      <c r="AT87" s="6">
        <f t="shared" si="80"/>
        <v>-0.82190676760102788</v>
      </c>
    </row>
    <row r="88" spans="1:46" ht="13.5" thickBot="1">
      <c r="A88" s="4" t="s">
        <v>103</v>
      </c>
      <c r="B88" s="4" t="s">
        <v>104</v>
      </c>
      <c r="C88" s="5">
        <v>0.48060999999999998</v>
      </c>
      <c r="D88" s="5">
        <v>0.48205999999999999</v>
      </c>
      <c r="E88" s="5">
        <v>0.48304000000000002</v>
      </c>
      <c r="F88" s="5">
        <v>0.49130000000000001</v>
      </c>
      <c r="G88" s="5">
        <v>0.48834</v>
      </c>
      <c r="H88" s="5">
        <v>0.48653999999999997</v>
      </c>
      <c r="I88" s="5">
        <v>0.49514999999999998</v>
      </c>
      <c r="J88" s="5">
        <v>0.50375999999999999</v>
      </c>
      <c r="K88" s="5">
        <v>0.51497000000000004</v>
      </c>
      <c r="L88" s="5">
        <v>0.52424999999999999</v>
      </c>
      <c r="M88" s="5">
        <v>0.53552999999999995</v>
      </c>
      <c r="N88" s="5">
        <v>0.53686999999999996</v>
      </c>
      <c r="O88" s="5">
        <v>0.54627000000000003</v>
      </c>
      <c r="P88" s="5">
        <v>0.55398000000000003</v>
      </c>
      <c r="Q88" s="5">
        <v>0.56323999999999996</v>
      </c>
      <c r="R88" s="5">
        <v>0.56394</v>
      </c>
      <c r="S88" s="5">
        <v>0.57037000000000004</v>
      </c>
      <c r="T88" s="5">
        <v>0.58511000000000002</v>
      </c>
      <c r="U88" s="5">
        <v>0.59777000000000002</v>
      </c>
      <c r="V88" s="5">
        <v>0.60011999999999999</v>
      </c>
      <c r="W88" s="5">
        <v>0.60541</v>
      </c>
      <c r="X88" s="5">
        <v>0.61533000000000004</v>
      </c>
      <c r="Y88" s="5">
        <v>0.62221000000000004</v>
      </c>
      <c r="Z88" s="5">
        <v>0.62919999999999998</v>
      </c>
      <c r="AA88" s="5">
        <v>0.63444999999999996</v>
      </c>
      <c r="AB88" s="5">
        <v>0.6431</v>
      </c>
      <c r="AC88" s="5">
        <v>0.65183999999999997</v>
      </c>
      <c r="AD88" s="5">
        <v>0.67290000000000005</v>
      </c>
      <c r="AE88" s="5">
        <v>0.68972999999999995</v>
      </c>
      <c r="AF88" s="5">
        <v>0.68683000000000005</v>
      </c>
      <c r="AG88" s="5">
        <v>0.69416</v>
      </c>
      <c r="AH88" s="5">
        <v>0.69950999999999997</v>
      </c>
      <c r="AI88" s="5">
        <v>0.69759000000000004</v>
      </c>
      <c r="AJ88" s="5">
        <v>0.69433999999999996</v>
      </c>
      <c r="AK88" s="5">
        <v>0.64927000000000001</v>
      </c>
      <c r="AM88" s="4" t="s">
        <v>103</v>
      </c>
      <c r="AN88" s="4" t="s">
        <v>104</v>
      </c>
      <c r="AO88" s="5">
        <f t="shared" si="50"/>
        <v>0.50186833333333325</v>
      </c>
      <c r="AP88" s="5">
        <f t="shared" si="51"/>
        <v>0.5877458333333333</v>
      </c>
      <c r="AQ88" s="5">
        <f t="shared" si="52"/>
        <v>0.67397454545454538</v>
      </c>
      <c r="AR88" s="6">
        <f>(AO88-AVERAGE(AO59:AO104))/_xlfn.STDEV.P(AO59:AO104)</f>
        <v>-2.1860515545749606</v>
      </c>
      <c r="AS88" s="6">
        <f t="shared" ref="AS88:AT88" si="81">(AP88-AVERAGE(AP59:AP104))/_xlfn.STDEV.P(AP59:AP104)</f>
        <v>-1.5329290127865884</v>
      </c>
      <c r="AT88" s="6">
        <f t="shared" si="81"/>
        <v>-1.2885323195903946</v>
      </c>
    </row>
    <row r="89" spans="1:46" ht="13.5" thickBot="1">
      <c r="A89" s="4" t="s">
        <v>105</v>
      </c>
      <c r="B89" s="4" t="s">
        <v>106</v>
      </c>
      <c r="C89" s="5">
        <v>0.46088000000000001</v>
      </c>
      <c r="D89" s="5">
        <v>0.45906999999999998</v>
      </c>
      <c r="E89" s="5">
        <v>0.44845000000000002</v>
      </c>
      <c r="F89" s="5">
        <v>0.45517999999999997</v>
      </c>
      <c r="G89" s="5">
        <v>0.45845999999999998</v>
      </c>
      <c r="H89" s="5">
        <v>0.45471</v>
      </c>
      <c r="I89" s="5">
        <v>0.45323999999999998</v>
      </c>
      <c r="J89" s="5">
        <v>0.46351999999999999</v>
      </c>
      <c r="K89" s="5">
        <v>0.46604000000000001</v>
      </c>
      <c r="L89" s="5">
        <v>0.46906999999999999</v>
      </c>
      <c r="M89" s="5">
        <v>0.46715000000000001</v>
      </c>
      <c r="N89" s="5">
        <v>0.48025000000000001</v>
      </c>
      <c r="O89" s="5">
        <v>0.48171000000000003</v>
      </c>
      <c r="P89" s="5">
        <v>0.48665999999999998</v>
      </c>
      <c r="Q89" s="5">
        <v>0.49847000000000002</v>
      </c>
      <c r="R89" s="5">
        <v>0.50590000000000002</v>
      </c>
      <c r="S89" s="5">
        <v>0.50865000000000005</v>
      </c>
      <c r="T89" s="5">
        <v>0.50731000000000004</v>
      </c>
      <c r="U89" s="5">
        <v>0.51244999999999996</v>
      </c>
      <c r="V89" s="5">
        <v>0.52237999999999996</v>
      </c>
      <c r="W89" s="5">
        <v>0.52675000000000005</v>
      </c>
      <c r="X89" s="5">
        <v>0.53047</v>
      </c>
      <c r="Y89" s="5">
        <v>0.54656000000000005</v>
      </c>
      <c r="Z89" s="5">
        <v>0.54713999999999996</v>
      </c>
      <c r="AA89" s="5">
        <v>0.56328999999999996</v>
      </c>
      <c r="AB89" s="5">
        <v>0.56294999999999995</v>
      </c>
      <c r="AC89" s="5">
        <v>0.57403000000000004</v>
      </c>
      <c r="AD89" s="5">
        <v>0.58828999999999998</v>
      </c>
      <c r="AE89" s="5">
        <v>0.59968999999999995</v>
      </c>
      <c r="AF89" s="5">
        <v>0.61578999999999995</v>
      </c>
      <c r="AG89" s="5">
        <v>0.62322</v>
      </c>
      <c r="AH89" s="5">
        <v>0.62338000000000005</v>
      </c>
      <c r="AI89" s="5">
        <v>0.63334000000000001</v>
      </c>
      <c r="AJ89" s="5">
        <v>0.64142999999999994</v>
      </c>
      <c r="AK89" s="5">
        <v>0.58991000000000005</v>
      </c>
      <c r="AM89" s="4" t="s">
        <v>105</v>
      </c>
      <c r="AN89" s="4" t="s">
        <v>106</v>
      </c>
      <c r="AO89" s="5">
        <f t="shared" si="50"/>
        <v>0.46133500000000005</v>
      </c>
      <c r="AP89" s="5">
        <f t="shared" si="51"/>
        <v>0.51453749999999998</v>
      </c>
      <c r="AQ89" s="5">
        <f t="shared" si="52"/>
        <v>0.60139272727272719</v>
      </c>
      <c r="AR89" s="6">
        <f>(AO89-AVERAGE(AO59:AO104))/_xlfn.STDEV.P(AO59:AO104)</f>
        <v>-2.734111667592928</v>
      </c>
      <c r="AS89" s="6">
        <f t="shared" ref="AS89:AT89" si="82">(AP89-AVERAGE(AP59:AP104))/_xlfn.STDEV.P(AP59:AP104)</f>
        <v>-2.4146157328974964</v>
      </c>
      <c r="AT89" s="6">
        <f t="shared" si="82"/>
        <v>-2.207782814824085</v>
      </c>
    </row>
    <row r="90" spans="1:46" ht="13.5" thickBot="1">
      <c r="A90" s="4" t="s">
        <v>107</v>
      </c>
      <c r="B90" s="4" t="s">
        <v>108</v>
      </c>
      <c r="C90" s="5">
        <v>0.56477999999999995</v>
      </c>
      <c r="D90" s="5">
        <v>0.57316</v>
      </c>
      <c r="E90" s="5">
        <v>0.57886000000000004</v>
      </c>
      <c r="F90" s="5">
        <v>0.57711999999999997</v>
      </c>
      <c r="G90" s="5">
        <v>0.57421999999999995</v>
      </c>
      <c r="H90" s="5">
        <v>0.58635999999999999</v>
      </c>
      <c r="I90" s="5">
        <v>0.59363999999999995</v>
      </c>
      <c r="J90" s="5">
        <v>0.61431999999999998</v>
      </c>
      <c r="K90" s="5">
        <v>0.61687999999999998</v>
      </c>
      <c r="L90" s="5">
        <v>0.629</v>
      </c>
      <c r="M90" s="5">
        <v>0.64322000000000001</v>
      </c>
      <c r="N90" s="5">
        <v>0.65444000000000002</v>
      </c>
      <c r="O90" s="5">
        <v>0.67117000000000004</v>
      </c>
      <c r="P90" s="5">
        <v>0.67810999999999999</v>
      </c>
      <c r="Q90" s="5">
        <v>0.68649000000000004</v>
      </c>
      <c r="R90" s="5">
        <v>0.70172000000000001</v>
      </c>
      <c r="S90" s="5">
        <v>0.71328999999999998</v>
      </c>
      <c r="T90" s="5">
        <v>0.7117</v>
      </c>
      <c r="U90" s="5">
        <v>0.70782</v>
      </c>
      <c r="V90" s="5">
        <v>0.70638999999999996</v>
      </c>
      <c r="W90" s="5">
        <v>0.71760000000000002</v>
      </c>
      <c r="X90" s="5">
        <v>0.71792</v>
      </c>
      <c r="Y90" s="5">
        <v>0.72121999999999997</v>
      </c>
      <c r="Z90" s="5">
        <v>0.72267999999999999</v>
      </c>
      <c r="AA90" s="5">
        <v>0.72341</v>
      </c>
      <c r="AB90" s="5">
        <v>0.73245000000000005</v>
      </c>
      <c r="AC90" s="5">
        <v>0.74753999999999998</v>
      </c>
      <c r="AD90" s="5">
        <v>0.74612999999999996</v>
      </c>
      <c r="AE90" s="5">
        <v>0.75090999999999997</v>
      </c>
      <c r="AF90" s="5">
        <v>0.75575000000000003</v>
      </c>
      <c r="AG90" s="5">
        <v>0.77273999999999998</v>
      </c>
      <c r="AH90" s="5">
        <v>0.78369999999999995</v>
      </c>
      <c r="AI90" s="5">
        <v>0.78639000000000003</v>
      </c>
      <c r="AJ90" s="5">
        <v>0.79979999999999996</v>
      </c>
      <c r="AK90" s="5">
        <v>0.73265000000000002</v>
      </c>
      <c r="AM90" s="4" t="s">
        <v>107</v>
      </c>
      <c r="AN90" s="4" t="s">
        <v>108</v>
      </c>
      <c r="AO90" s="5">
        <f t="shared" si="50"/>
        <v>0.60050000000000014</v>
      </c>
      <c r="AP90" s="5">
        <f t="shared" si="51"/>
        <v>0.70467583333333339</v>
      </c>
      <c r="AQ90" s="5">
        <f t="shared" si="52"/>
        <v>0.7574063636363636</v>
      </c>
      <c r="AR90" s="6">
        <f>(AO90-AVERAGE(AO59:AO104))/_xlfn.STDEV.P(AO59:AO104)</f>
        <v>-0.85243110110906861</v>
      </c>
      <c r="AS90" s="6">
        <f t="shared" ref="AS90:AT90" si="83">(AP90-AVERAGE(AP59:AP104))/_xlfn.STDEV.P(AP59:AP104)</f>
        <v>-0.12467911160181556</v>
      </c>
      <c r="AT90" s="6">
        <f t="shared" si="83"/>
        <v>-0.23186631007045544</v>
      </c>
    </row>
    <row r="91" spans="1:46" ht="13.5" thickBot="1">
      <c r="A91" s="4" t="s">
        <v>109</v>
      </c>
      <c r="B91" s="4" t="s">
        <v>110</v>
      </c>
      <c r="C91" s="5">
        <v>0.65022999999999997</v>
      </c>
      <c r="D91" s="5">
        <v>0.65</v>
      </c>
      <c r="E91" s="5">
        <v>0.65802000000000005</v>
      </c>
      <c r="F91" s="5">
        <v>0.66008</v>
      </c>
      <c r="G91" s="5">
        <v>0.66454000000000002</v>
      </c>
      <c r="H91" s="5">
        <v>0.67076999999999998</v>
      </c>
      <c r="I91" s="5">
        <v>0.67589999999999995</v>
      </c>
      <c r="J91" s="5">
        <v>0.68242000000000003</v>
      </c>
      <c r="K91" s="5">
        <v>0.68716999999999995</v>
      </c>
      <c r="L91" s="5">
        <v>0.69515000000000005</v>
      </c>
      <c r="M91" s="5">
        <v>0.70047000000000004</v>
      </c>
      <c r="N91" s="5">
        <v>0.70572999999999997</v>
      </c>
      <c r="O91" s="5">
        <v>0.70377000000000001</v>
      </c>
      <c r="P91" s="5">
        <v>0.71048</v>
      </c>
      <c r="Q91" s="5">
        <v>0.71345999999999998</v>
      </c>
      <c r="R91" s="5">
        <v>0.72104999999999997</v>
      </c>
      <c r="S91" s="5">
        <v>0.72392000000000001</v>
      </c>
      <c r="T91" s="5">
        <v>0.71869000000000005</v>
      </c>
      <c r="U91" s="5">
        <v>0.71750999999999998</v>
      </c>
      <c r="V91" s="5">
        <v>0.72436</v>
      </c>
      <c r="W91" s="5">
        <v>0.72945000000000004</v>
      </c>
      <c r="X91" s="5">
        <v>0.73321999999999998</v>
      </c>
      <c r="Y91" s="5">
        <v>0.73868999999999996</v>
      </c>
      <c r="Z91" s="5">
        <v>0.74943000000000004</v>
      </c>
      <c r="AA91" s="5">
        <v>0.75834000000000001</v>
      </c>
      <c r="AB91" s="5">
        <v>0.76424000000000003</v>
      </c>
      <c r="AC91" s="5">
        <v>0.77042999999999995</v>
      </c>
      <c r="AD91" s="5">
        <v>0.76734999999999998</v>
      </c>
      <c r="AE91" s="5">
        <v>0.77805999999999997</v>
      </c>
      <c r="AF91" s="5">
        <v>0.79415000000000002</v>
      </c>
      <c r="AG91" s="5">
        <v>0.80266000000000004</v>
      </c>
      <c r="AH91" s="5">
        <v>0.80637000000000003</v>
      </c>
      <c r="AI91" s="5">
        <v>0.80932999999999999</v>
      </c>
      <c r="AJ91" s="5">
        <v>0.81133</v>
      </c>
      <c r="AK91" s="5">
        <v>0.74282000000000004</v>
      </c>
      <c r="AM91" s="4" t="s">
        <v>109</v>
      </c>
      <c r="AN91" s="4" t="s">
        <v>110</v>
      </c>
      <c r="AO91" s="5">
        <f t="shared" si="50"/>
        <v>0.67504000000000008</v>
      </c>
      <c r="AP91" s="5">
        <f t="shared" si="51"/>
        <v>0.7236691666666667</v>
      </c>
      <c r="AQ91" s="5">
        <f t="shared" si="52"/>
        <v>0.78228000000000009</v>
      </c>
      <c r="AR91" s="6">
        <f>(AO91-AVERAGE(AO59:AO104))/_xlfn.STDEV.P(AO59:AO104)</f>
        <v>0.15544062975506168</v>
      </c>
      <c r="AS91" s="6">
        <f t="shared" ref="AS91:AT91" si="84">(AP91-AVERAGE(AP59:AP104))/_xlfn.STDEV.P(AP59:AP104)</f>
        <v>0.10406765817357193</v>
      </c>
      <c r="AT91" s="6">
        <f t="shared" si="84"/>
        <v>8.315890035150246E-2</v>
      </c>
    </row>
    <row r="92" spans="1:46" ht="13.5" thickBot="1">
      <c r="A92" s="4" t="s">
        <v>111</v>
      </c>
      <c r="B92" s="4" t="s">
        <v>112</v>
      </c>
      <c r="C92" s="5">
        <v>0.59411999999999998</v>
      </c>
      <c r="D92" s="5">
        <v>0.59850999999999999</v>
      </c>
      <c r="E92" s="5">
        <v>0.60521999999999998</v>
      </c>
      <c r="F92" s="5">
        <v>0.61058000000000001</v>
      </c>
      <c r="G92" s="5">
        <v>0.61436000000000002</v>
      </c>
      <c r="H92" s="5">
        <v>0.62153000000000003</v>
      </c>
      <c r="I92" s="5">
        <v>0.62643000000000004</v>
      </c>
      <c r="J92" s="5">
        <v>0.62856000000000001</v>
      </c>
      <c r="K92" s="5">
        <v>0.63156000000000001</v>
      </c>
      <c r="L92" s="5">
        <v>0.63317999999999997</v>
      </c>
      <c r="M92" s="5">
        <v>0.63587000000000005</v>
      </c>
      <c r="N92" s="5">
        <v>0.63634999999999997</v>
      </c>
      <c r="O92" s="5">
        <v>0.63804000000000005</v>
      </c>
      <c r="P92" s="5">
        <v>0.63790999999999998</v>
      </c>
      <c r="Q92" s="5">
        <v>0.63951999999999998</v>
      </c>
      <c r="R92" s="5">
        <v>0.64100000000000001</v>
      </c>
      <c r="S92" s="5">
        <v>0.64317000000000002</v>
      </c>
      <c r="T92" s="5">
        <v>0.62739</v>
      </c>
      <c r="U92" s="5">
        <v>0.61999000000000004</v>
      </c>
      <c r="V92" s="5">
        <v>0.61748000000000003</v>
      </c>
      <c r="W92" s="5">
        <v>0.62297000000000002</v>
      </c>
      <c r="X92" s="5">
        <v>0.62378999999999996</v>
      </c>
      <c r="Y92" s="5">
        <v>0.62549999999999994</v>
      </c>
      <c r="Z92" s="5">
        <v>0.63031999999999999</v>
      </c>
      <c r="AA92" s="5">
        <v>0.63682000000000005</v>
      </c>
      <c r="AB92" s="5">
        <v>0.64222999999999997</v>
      </c>
      <c r="AC92" s="5">
        <v>0.64966999999999997</v>
      </c>
      <c r="AD92" s="5">
        <v>0.65808999999999995</v>
      </c>
      <c r="AE92" s="5">
        <v>0.66678999999999999</v>
      </c>
      <c r="AF92" s="5">
        <v>0.68628999999999996</v>
      </c>
      <c r="AG92" s="5">
        <v>0.70248999999999995</v>
      </c>
      <c r="AH92" s="5">
        <v>0.71582000000000001</v>
      </c>
      <c r="AI92" s="5">
        <v>0.72446999999999995</v>
      </c>
      <c r="AJ92" s="5">
        <v>0.73243999999999998</v>
      </c>
      <c r="AK92" s="5">
        <v>0.68032000000000004</v>
      </c>
      <c r="AM92" s="4" t="s">
        <v>111</v>
      </c>
      <c r="AN92" s="4" t="s">
        <v>112</v>
      </c>
      <c r="AO92" s="5">
        <f t="shared" si="50"/>
        <v>0.61968916666666674</v>
      </c>
      <c r="AP92" s="5">
        <f t="shared" si="51"/>
        <v>0.63059000000000009</v>
      </c>
      <c r="AQ92" s="5">
        <f t="shared" si="52"/>
        <v>0.68140272727272722</v>
      </c>
      <c r="AR92" s="6">
        <f>(AO92-AVERAGE(AO59:AO104))/_xlfn.STDEV.P(AO59:AO104)</f>
        <v>-0.59297015903536932</v>
      </c>
      <c r="AS92" s="6">
        <f t="shared" ref="AS92:AT92" si="85">(AP92-AVERAGE(AP59:AP104))/_xlfn.STDEV.P(AP59:AP104)</f>
        <v>-1.0169340288245821</v>
      </c>
      <c r="AT92" s="6">
        <f t="shared" si="85"/>
        <v>-1.1944542159261349</v>
      </c>
    </row>
    <row r="93" spans="1:46" ht="13.5" thickBot="1">
      <c r="A93" s="4" t="s">
        <v>113</v>
      </c>
      <c r="B93" s="4" t="s">
        <v>114</v>
      </c>
      <c r="C93" s="5">
        <v>0.59236999999999995</v>
      </c>
      <c r="D93" s="5">
        <v>0.59470000000000001</v>
      </c>
      <c r="E93" s="5">
        <v>0.59565999999999997</v>
      </c>
      <c r="F93" s="5">
        <v>0.60016999999999998</v>
      </c>
      <c r="G93" s="5">
        <v>0.60899000000000003</v>
      </c>
      <c r="H93" s="5">
        <v>0.61404000000000003</v>
      </c>
      <c r="I93" s="5">
        <v>0.61382000000000003</v>
      </c>
      <c r="J93" s="5">
        <v>0.62002000000000002</v>
      </c>
      <c r="K93" s="5">
        <v>0.62295999999999996</v>
      </c>
      <c r="L93" s="5">
        <v>0.62702999999999998</v>
      </c>
      <c r="M93" s="5">
        <v>0.62895000000000001</v>
      </c>
      <c r="N93" s="5">
        <v>0.63141000000000003</v>
      </c>
      <c r="O93" s="5">
        <v>0.63932</v>
      </c>
      <c r="P93" s="5">
        <v>0.64156999999999997</v>
      </c>
      <c r="Q93" s="5">
        <v>0.64697000000000005</v>
      </c>
      <c r="R93" s="5">
        <v>0.64342999999999995</v>
      </c>
      <c r="S93" s="5">
        <v>0.63965000000000005</v>
      </c>
      <c r="T93" s="5">
        <v>0.63</v>
      </c>
      <c r="U93" s="5">
        <v>0.63466</v>
      </c>
      <c r="V93" s="5">
        <v>0.62814000000000003</v>
      </c>
      <c r="W93" s="5">
        <v>0.63546999999999998</v>
      </c>
      <c r="X93" s="5">
        <v>0.63678000000000001</v>
      </c>
      <c r="Y93" s="5">
        <v>0.63804000000000005</v>
      </c>
      <c r="Z93" s="5">
        <v>0.63715999999999995</v>
      </c>
      <c r="AA93" s="5">
        <v>0.64112000000000002</v>
      </c>
      <c r="AB93" s="5">
        <v>0.65325999999999995</v>
      </c>
      <c r="AC93" s="5">
        <v>0.66693999999999998</v>
      </c>
      <c r="AD93" s="5">
        <v>0.68523000000000001</v>
      </c>
      <c r="AE93" s="5">
        <v>0.70916000000000001</v>
      </c>
      <c r="AF93" s="5">
        <v>0.72914999999999996</v>
      </c>
      <c r="AG93" s="5">
        <v>0.73992000000000002</v>
      </c>
      <c r="AH93" s="5">
        <v>0.75636999999999999</v>
      </c>
      <c r="AI93" s="5">
        <v>0.76276999999999995</v>
      </c>
      <c r="AJ93" s="5">
        <v>0.76973999999999998</v>
      </c>
      <c r="AK93" s="5">
        <v>0.72023000000000004</v>
      </c>
      <c r="AM93" s="4" t="s">
        <v>113</v>
      </c>
      <c r="AN93" s="4" t="s">
        <v>114</v>
      </c>
      <c r="AO93" s="5">
        <f t="shared" si="50"/>
        <v>0.61251</v>
      </c>
      <c r="AP93" s="5">
        <f t="shared" si="51"/>
        <v>0.63759916666666661</v>
      </c>
      <c r="AQ93" s="5">
        <f t="shared" si="52"/>
        <v>0.71217181818181807</v>
      </c>
      <c r="AR93" s="6">
        <f>(AO93-AVERAGE(AO59:AO104))/_xlfn.STDEV.P(AO59:AO104)</f>
        <v>-0.69004125018771001</v>
      </c>
      <c r="AS93" s="6">
        <f t="shared" ref="AS93:AT93" si="86">(AP93-AVERAGE(AP59:AP104))/_xlfn.STDEV.P(AP59:AP104)</f>
        <v>-0.93251892349899657</v>
      </c>
      <c r="AT93" s="6">
        <f t="shared" si="86"/>
        <v>-0.80476293008345678</v>
      </c>
    </row>
    <row r="94" spans="1:46" ht="13.5" thickBot="1">
      <c r="A94" s="4" t="s">
        <v>115</v>
      </c>
      <c r="B94" s="4" t="s">
        <v>116</v>
      </c>
      <c r="C94" s="5">
        <v>0.64119999999999999</v>
      </c>
      <c r="D94" s="5">
        <v>0.64480999999999999</v>
      </c>
      <c r="E94" s="5">
        <v>0.64481999999999995</v>
      </c>
      <c r="F94" s="5">
        <v>0.65439999999999998</v>
      </c>
      <c r="G94" s="5">
        <v>0.66066999999999998</v>
      </c>
      <c r="H94" s="5">
        <v>0.66708000000000001</v>
      </c>
      <c r="I94" s="5">
        <v>0.66583999999999999</v>
      </c>
      <c r="J94" s="5">
        <v>0.66715000000000002</v>
      </c>
      <c r="K94" s="5">
        <v>0.66540999999999995</v>
      </c>
      <c r="L94" s="5">
        <v>0.66374</v>
      </c>
      <c r="M94" s="5">
        <v>0.66754000000000002</v>
      </c>
      <c r="N94" s="5">
        <v>0.67161999999999999</v>
      </c>
      <c r="O94" s="5">
        <v>0.67647000000000002</v>
      </c>
      <c r="P94" s="5">
        <v>0.67657999999999996</v>
      </c>
      <c r="Q94" s="5">
        <v>0.67523</v>
      </c>
      <c r="R94" s="5">
        <v>0.67288999999999999</v>
      </c>
      <c r="S94" s="5">
        <v>0.66930000000000001</v>
      </c>
      <c r="T94" s="5">
        <v>0.66496</v>
      </c>
      <c r="U94" s="5">
        <v>0.66901999999999995</v>
      </c>
      <c r="V94" s="5">
        <v>0.66842000000000001</v>
      </c>
      <c r="W94" s="5">
        <v>0.67269000000000001</v>
      </c>
      <c r="X94" s="5">
        <v>0.67757000000000001</v>
      </c>
      <c r="Y94" s="5">
        <v>0.68652999999999997</v>
      </c>
      <c r="Z94" s="5">
        <v>0.69011</v>
      </c>
      <c r="AA94" s="5">
        <v>0.69169000000000003</v>
      </c>
      <c r="AB94" s="5">
        <v>0.70401999999999998</v>
      </c>
      <c r="AC94" s="5">
        <v>0.71499999999999997</v>
      </c>
      <c r="AD94" s="5">
        <v>0.72626000000000002</v>
      </c>
      <c r="AE94" s="5">
        <v>0.73738999999999999</v>
      </c>
      <c r="AF94" s="5">
        <v>0.74712000000000001</v>
      </c>
      <c r="AG94" s="5">
        <v>0.75234000000000001</v>
      </c>
      <c r="AH94" s="5">
        <v>0.75878999999999996</v>
      </c>
      <c r="AI94" s="5">
        <v>0.76319000000000004</v>
      </c>
      <c r="AJ94" s="5">
        <v>0.77119000000000004</v>
      </c>
      <c r="AK94" s="5">
        <v>0.70359000000000005</v>
      </c>
      <c r="AM94" s="4" t="s">
        <v>115</v>
      </c>
      <c r="AN94" s="4" t="s">
        <v>116</v>
      </c>
      <c r="AO94" s="5">
        <f t="shared" si="50"/>
        <v>0.65952333333333335</v>
      </c>
      <c r="AP94" s="5">
        <f t="shared" si="51"/>
        <v>0.67498083333333347</v>
      </c>
      <c r="AQ94" s="5">
        <f t="shared" si="52"/>
        <v>0.73368909090909085</v>
      </c>
      <c r="AR94" s="6">
        <f>(AO94-AVERAGE(AO59:AO104))/_xlfn.STDEV.P(AO59:AO104)</f>
        <v>-5.4363632259630673E-2</v>
      </c>
      <c r="AS94" s="6">
        <f t="shared" ref="AS94:AT94" si="87">(AP94-AVERAGE(AP59:AP104))/_xlfn.STDEV.P(AP59:AP104)</f>
        <v>-0.48231171927890165</v>
      </c>
      <c r="AT94" s="6">
        <f t="shared" si="87"/>
        <v>-0.53224614687095351</v>
      </c>
    </row>
    <row r="95" spans="1:46" ht="13.5" thickBot="1">
      <c r="A95" s="4" t="s">
        <v>117</v>
      </c>
      <c r="B95" s="4" t="s">
        <v>118</v>
      </c>
      <c r="C95" s="5">
        <v>0.59075999999999995</v>
      </c>
      <c r="D95" s="5">
        <v>0.59516999999999998</v>
      </c>
      <c r="E95" s="5">
        <v>0.59258999999999995</v>
      </c>
      <c r="F95" s="5">
        <v>0.59933000000000003</v>
      </c>
      <c r="G95" s="5">
        <v>0.60697000000000001</v>
      </c>
      <c r="H95" s="5">
        <v>0.61151</v>
      </c>
      <c r="I95" s="5">
        <v>0.61402999999999996</v>
      </c>
      <c r="J95" s="5">
        <v>0.61516999999999999</v>
      </c>
      <c r="K95" s="5">
        <v>0.61568999999999996</v>
      </c>
      <c r="L95" s="5">
        <v>0.62297000000000002</v>
      </c>
      <c r="M95" s="5">
        <v>0.63056999999999996</v>
      </c>
      <c r="N95" s="5">
        <v>0.63936999999999999</v>
      </c>
      <c r="O95" s="5">
        <v>0.64622999999999997</v>
      </c>
      <c r="P95" s="5">
        <v>0.64778999999999998</v>
      </c>
      <c r="Q95" s="5">
        <v>0.64834000000000003</v>
      </c>
      <c r="R95" s="5">
        <v>0.65064999999999995</v>
      </c>
      <c r="S95" s="5">
        <v>0.64944999999999997</v>
      </c>
      <c r="T95" s="5">
        <v>0.65041000000000004</v>
      </c>
      <c r="U95" s="5">
        <v>0.65249000000000001</v>
      </c>
      <c r="V95" s="5">
        <v>0.65198</v>
      </c>
      <c r="W95" s="5">
        <v>0.65446000000000004</v>
      </c>
      <c r="X95" s="5">
        <v>0.65705000000000002</v>
      </c>
      <c r="Y95" s="5">
        <v>0.66056000000000004</v>
      </c>
      <c r="Z95" s="5">
        <v>0.66232000000000002</v>
      </c>
      <c r="AA95" s="5">
        <v>0.66125999999999996</v>
      </c>
      <c r="AB95" s="5">
        <v>0.66890000000000005</v>
      </c>
      <c r="AC95" s="5">
        <v>0.67505999999999999</v>
      </c>
      <c r="AD95" s="5">
        <v>0.68794</v>
      </c>
      <c r="AE95" s="5">
        <v>0.70025999999999999</v>
      </c>
      <c r="AF95" s="5">
        <v>0.71199999999999997</v>
      </c>
      <c r="AG95" s="5">
        <v>0.71850000000000003</v>
      </c>
      <c r="AH95" s="5">
        <v>0.72836000000000001</v>
      </c>
      <c r="AI95" s="5">
        <v>0.73519999999999996</v>
      </c>
      <c r="AJ95" s="5">
        <v>0.73838999999999999</v>
      </c>
      <c r="AK95" s="5">
        <v>0.68335999999999997</v>
      </c>
      <c r="AM95" s="4" t="s">
        <v>117</v>
      </c>
      <c r="AN95" s="4" t="s">
        <v>118</v>
      </c>
      <c r="AO95" s="5">
        <f t="shared" si="50"/>
        <v>0.61117750000000004</v>
      </c>
      <c r="AP95" s="5">
        <f t="shared" si="51"/>
        <v>0.65264416666666669</v>
      </c>
      <c r="AQ95" s="5">
        <f t="shared" si="52"/>
        <v>0.70083909090909091</v>
      </c>
      <c r="AR95" s="6">
        <f>(AO95-AVERAGE(AO59:AO104))/_xlfn.STDEV.P(AO59:AO104)</f>
        <v>-0.70805827569584545</v>
      </c>
      <c r="AS95" s="6">
        <f t="shared" ref="AS95:AT95" si="88">(AP95-AVERAGE(AP59:AP104))/_xlfn.STDEV.P(AP59:AP104)</f>
        <v>-0.75132402258969166</v>
      </c>
      <c r="AT95" s="6">
        <f t="shared" si="88"/>
        <v>-0.94829219703715251</v>
      </c>
    </row>
    <row r="96" spans="1:46" ht="13.5" thickBot="1">
      <c r="A96" s="4" t="s">
        <v>119</v>
      </c>
      <c r="B96" s="4" t="s">
        <v>120</v>
      </c>
      <c r="C96" s="5">
        <v>0.65217000000000003</v>
      </c>
      <c r="D96" s="5">
        <v>0.65773999999999999</v>
      </c>
      <c r="E96" s="5">
        <v>0.66088999999999998</v>
      </c>
      <c r="F96" s="5">
        <v>0.66266000000000003</v>
      </c>
      <c r="G96" s="5">
        <v>0.66535999999999995</v>
      </c>
      <c r="H96" s="5">
        <v>0.66652999999999996</v>
      </c>
      <c r="I96" s="5">
        <v>0.66671000000000002</v>
      </c>
      <c r="J96" s="5">
        <v>0.67401</v>
      </c>
      <c r="K96" s="5">
        <v>0.68032000000000004</v>
      </c>
      <c r="L96" s="5">
        <v>0.68503999999999998</v>
      </c>
      <c r="M96" s="5">
        <v>0.69308000000000003</v>
      </c>
      <c r="N96" s="5">
        <v>0.70515000000000005</v>
      </c>
      <c r="O96" s="5">
        <v>0.71040000000000003</v>
      </c>
      <c r="P96" s="5">
        <v>0.70852000000000004</v>
      </c>
      <c r="Q96" s="5">
        <v>0.70813999999999999</v>
      </c>
      <c r="R96" s="5">
        <v>0.70194000000000001</v>
      </c>
      <c r="S96" s="5">
        <v>0.70733000000000001</v>
      </c>
      <c r="T96" s="5">
        <v>0.70313000000000003</v>
      </c>
      <c r="U96" s="5">
        <v>0.71036999999999995</v>
      </c>
      <c r="V96" s="5">
        <v>0.71289999999999998</v>
      </c>
      <c r="W96" s="5">
        <v>0.71314999999999995</v>
      </c>
      <c r="X96" s="5">
        <v>0.72004999999999997</v>
      </c>
      <c r="Y96" s="5">
        <v>0.72326000000000001</v>
      </c>
      <c r="Z96" s="5">
        <v>0.72246999999999995</v>
      </c>
      <c r="AA96" s="5">
        <v>0.72743999999999998</v>
      </c>
      <c r="AB96" s="5">
        <v>0.73601000000000005</v>
      </c>
      <c r="AC96" s="5">
        <v>0.74285999999999996</v>
      </c>
      <c r="AD96" s="5">
        <v>0.76751999999999998</v>
      </c>
      <c r="AE96" s="5">
        <v>0.77463000000000004</v>
      </c>
      <c r="AF96" s="5">
        <v>0.77971000000000001</v>
      </c>
      <c r="AG96" s="5">
        <v>0.78863000000000005</v>
      </c>
      <c r="AH96" s="5">
        <v>0.79612000000000005</v>
      </c>
      <c r="AI96" s="5">
        <v>0.80166999999999999</v>
      </c>
      <c r="AJ96" s="5">
        <v>0.80237000000000003</v>
      </c>
      <c r="AK96" s="5">
        <v>0.73631000000000002</v>
      </c>
      <c r="AM96" s="4" t="s">
        <v>119</v>
      </c>
      <c r="AN96" s="4" t="s">
        <v>120</v>
      </c>
      <c r="AO96" s="5">
        <f t="shared" si="50"/>
        <v>0.67247166666666669</v>
      </c>
      <c r="AP96" s="5">
        <f t="shared" si="51"/>
        <v>0.71180500000000002</v>
      </c>
      <c r="AQ96" s="5">
        <f t="shared" si="52"/>
        <v>0.76847909090909094</v>
      </c>
      <c r="AR96" s="6">
        <f>(AO96-AVERAGE(AO59:AO104))/_xlfn.STDEV.P(AO59:AO104)</f>
        <v>0.12071362999516402</v>
      </c>
      <c r="AS96" s="6">
        <f t="shared" ref="AS96:AT96" si="89">(AP96-AVERAGE(AP59:AP104))/_xlfn.STDEV.P(AP59:AP104)</f>
        <v>-3.8818782739564198E-2</v>
      </c>
      <c r="AT96" s="6">
        <f t="shared" si="89"/>
        <v>-9.1629949449884077E-2</v>
      </c>
    </row>
    <row r="97" spans="1:46" ht="13.5" thickBot="1">
      <c r="A97" s="4" t="s">
        <v>121</v>
      </c>
      <c r="B97" s="4" t="s">
        <v>122</v>
      </c>
      <c r="C97" s="5">
        <v>0.55213999999999996</v>
      </c>
      <c r="D97" s="5">
        <v>0.54727000000000003</v>
      </c>
      <c r="E97" s="5">
        <v>0.55656000000000005</v>
      </c>
      <c r="F97" s="5">
        <v>0.57174999999999998</v>
      </c>
      <c r="G97" s="5">
        <v>0.58613999999999999</v>
      </c>
      <c r="H97" s="5">
        <v>0.59755999999999998</v>
      </c>
      <c r="I97" s="5">
        <v>0.59155000000000002</v>
      </c>
      <c r="J97" s="5">
        <v>0.58757000000000004</v>
      </c>
      <c r="K97" s="5">
        <v>0.60223000000000004</v>
      </c>
      <c r="L97" s="5">
        <v>0.59872999999999998</v>
      </c>
      <c r="M97" s="5">
        <v>0.59653999999999996</v>
      </c>
      <c r="N97" s="5">
        <v>0.60357000000000005</v>
      </c>
      <c r="O97" s="5">
        <v>0.60257000000000005</v>
      </c>
      <c r="P97" s="5">
        <v>0.60714999999999997</v>
      </c>
      <c r="Q97" s="5">
        <v>0.59445000000000003</v>
      </c>
      <c r="R97" s="5">
        <v>0.59294999999999998</v>
      </c>
      <c r="S97" s="5">
        <v>0.57935000000000003</v>
      </c>
      <c r="T97" s="5">
        <v>0.57608000000000004</v>
      </c>
      <c r="U97" s="5">
        <v>0.58531</v>
      </c>
      <c r="V97" s="5">
        <v>0.59858999999999996</v>
      </c>
      <c r="W97" s="5">
        <v>0.59623999999999999</v>
      </c>
      <c r="X97" s="5">
        <v>0.59770000000000001</v>
      </c>
      <c r="Y97" s="5">
        <v>0.61226000000000003</v>
      </c>
      <c r="Z97" s="5">
        <v>0.61914999999999998</v>
      </c>
      <c r="AA97" s="5">
        <v>0.62551000000000001</v>
      </c>
      <c r="AB97" s="5">
        <v>0.64058000000000004</v>
      </c>
      <c r="AC97" s="5">
        <v>0.64395000000000002</v>
      </c>
      <c r="AD97" s="5">
        <v>0.65266000000000002</v>
      </c>
      <c r="AE97" s="5">
        <v>0.66935</v>
      </c>
      <c r="AF97" s="5">
        <v>0.68357000000000001</v>
      </c>
      <c r="AG97" s="5">
        <v>0.68691999999999998</v>
      </c>
      <c r="AH97" s="5">
        <v>0.6855</v>
      </c>
      <c r="AI97" s="5">
        <v>0.69754000000000005</v>
      </c>
      <c r="AJ97" s="5">
        <v>0.70328000000000002</v>
      </c>
      <c r="AK97" s="5">
        <v>0.64900999999999998</v>
      </c>
      <c r="AM97" s="4" t="s">
        <v>121</v>
      </c>
      <c r="AN97" s="4" t="s">
        <v>122</v>
      </c>
      <c r="AO97" s="5">
        <f t="shared" si="50"/>
        <v>0.58263416666666668</v>
      </c>
      <c r="AP97" s="5">
        <f t="shared" si="51"/>
        <v>0.59681666666666666</v>
      </c>
      <c r="AQ97" s="5">
        <f t="shared" si="52"/>
        <v>0.66707909090909101</v>
      </c>
      <c r="AR97" s="6">
        <f>(AO97-AVERAGE(AO59:AO104))/_xlfn.STDEV.P(AO59:AO104)</f>
        <v>-1.0939989621903254</v>
      </c>
      <c r="AS97" s="6">
        <f t="shared" ref="AS97:AT97" si="90">(AP97-AVERAGE(AP59:AP104))/_xlfn.STDEV.P(AP59:AP104)</f>
        <v>-1.4236841641991409</v>
      </c>
      <c r="AT97" s="6">
        <f t="shared" si="90"/>
        <v>-1.3758634193692945</v>
      </c>
    </row>
    <row r="98" spans="1:46" ht="13.5" thickBot="1">
      <c r="A98" s="4" t="s">
        <v>123</v>
      </c>
      <c r="B98" s="4" t="s">
        <v>124</v>
      </c>
      <c r="C98" s="5">
        <v>0.52061000000000002</v>
      </c>
      <c r="D98" s="5">
        <v>0.52307999999999999</v>
      </c>
      <c r="E98" s="5">
        <v>0.52912000000000003</v>
      </c>
      <c r="F98" s="5">
        <v>0.53663000000000005</v>
      </c>
      <c r="G98" s="5">
        <v>0.54225999999999996</v>
      </c>
      <c r="H98" s="5">
        <v>0.54674</v>
      </c>
      <c r="I98" s="5">
        <v>0.54656000000000005</v>
      </c>
      <c r="J98" s="5">
        <v>0.54729000000000005</v>
      </c>
      <c r="K98" s="5">
        <v>0.54642999999999997</v>
      </c>
      <c r="L98" s="5">
        <v>0.55332999999999999</v>
      </c>
      <c r="M98" s="5">
        <v>0.55493999999999999</v>
      </c>
      <c r="N98" s="5">
        <v>0.56313999999999997</v>
      </c>
      <c r="O98" s="5">
        <v>0.56937000000000004</v>
      </c>
      <c r="P98" s="5">
        <v>0.57391000000000003</v>
      </c>
      <c r="Q98" s="5">
        <v>0.57220000000000004</v>
      </c>
      <c r="R98" s="5">
        <v>0.57340999999999998</v>
      </c>
      <c r="S98" s="5">
        <v>0.57626999999999995</v>
      </c>
      <c r="T98" s="5">
        <v>0.56762000000000001</v>
      </c>
      <c r="U98" s="5">
        <v>0.57381000000000004</v>
      </c>
      <c r="V98" s="5">
        <v>0.57596000000000003</v>
      </c>
      <c r="W98" s="5">
        <v>0.58096999999999999</v>
      </c>
      <c r="X98" s="5">
        <v>0.57923000000000002</v>
      </c>
      <c r="Y98" s="5">
        <v>0.58596000000000004</v>
      </c>
      <c r="Z98" s="5">
        <v>0.58108000000000004</v>
      </c>
      <c r="AA98" s="5">
        <v>0.59064000000000005</v>
      </c>
      <c r="AB98" s="5">
        <v>0.60048000000000001</v>
      </c>
      <c r="AC98" s="5">
        <v>0.61221999999999999</v>
      </c>
      <c r="AD98" s="5">
        <v>0.62488999999999995</v>
      </c>
      <c r="AE98" s="5">
        <v>0.63536999999999999</v>
      </c>
      <c r="AF98" s="5">
        <v>0.64407999999999999</v>
      </c>
      <c r="AG98" s="5">
        <v>0.65286999999999995</v>
      </c>
      <c r="AH98" s="5">
        <v>0.66218999999999995</v>
      </c>
      <c r="AI98" s="5">
        <v>0.66852999999999996</v>
      </c>
      <c r="AJ98" s="5">
        <v>0.67766000000000004</v>
      </c>
      <c r="AK98" s="5">
        <v>0.62229000000000001</v>
      </c>
      <c r="AM98" s="4" t="s">
        <v>123</v>
      </c>
      <c r="AN98" s="4" t="s">
        <v>124</v>
      </c>
      <c r="AO98" s="5">
        <f t="shared" si="50"/>
        <v>0.54251083333333328</v>
      </c>
      <c r="AP98" s="5">
        <f t="shared" si="51"/>
        <v>0.5758158333333333</v>
      </c>
      <c r="AQ98" s="5">
        <f t="shared" si="52"/>
        <v>0.63556545454545454</v>
      </c>
      <c r="AR98" s="6">
        <f>(AO98-AVERAGE(AO59:AO104))/_xlfn.STDEV.P(AO59:AO104)</f>
        <v>-1.6365153750519463</v>
      </c>
      <c r="AS98" s="6">
        <f t="shared" ref="AS98:AT98" si="91">(AP98-AVERAGE(AP59:AP104))/_xlfn.STDEV.P(AP59:AP104)</f>
        <v>-1.6766083193899777</v>
      </c>
      <c r="AT98" s="6">
        <f t="shared" si="91"/>
        <v>-1.7749843915295647</v>
      </c>
    </row>
    <row r="99" spans="1:46" ht="13.5" thickBot="1">
      <c r="A99" s="4" t="s">
        <v>125</v>
      </c>
      <c r="B99" s="4" t="s">
        <v>126</v>
      </c>
      <c r="C99" s="5">
        <v>0.61568000000000001</v>
      </c>
      <c r="D99" s="5">
        <v>0.61634999999999995</v>
      </c>
      <c r="E99" s="5">
        <v>0.62119999999999997</v>
      </c>
      <c r="F99" s="5">
        <v>0.62821000000000005</v>
      </c>
      <c r="G99" s="5">
        <v>0.63460000000000005</v>
      </c>
      <c r="H99" s="5">
        <v>0.63958999999999999</v>
      </c>
      <c r="I99" s="5">
        <v>0.64093999999999995</v>
      </c>
      <c r="J99" s="5">
        <v>0.64778000000000002</v>
      </c>
      <c r="K99" s="5">
        <v>0.65410999999999997</v>
      </c>
      <c r="L99" s="5">
        <v>0.66176000000000001</v>
      </c>
      <c r="M99" s="5">
        <v>0.67054000000000002</v>
      </c>
      <c r="N99" s="5">
        <v>0.67844000000000004</v>
      </c>
      <c r="O99" s="5">
        <v>0.68125999999999998</v>
      </c>
      <c r="P99" s="5">
        <v>0.68554999999999999</v>
      </c>
      <c r="Q99" s="5">
        <v>0.68572999999999995</v>
      </c>
      <c r="R99" s="5">
        <v>0.68991000000000002</v>
      </c>
      <c r="S99" s="5">
        <v>0.68972999999999995</v>
      </c>
      <c r="T99" s="5">
        <v>0.68494999999999995</v>
      </c>
      <c r="U99" s="5">
        <v>0.68855</v>
      </c>
      <c r="V99" s="5">
        <v>0.69174999999999998</v>
      </c>
      <c r="W99" s="5">
        <v>0.69245000000000001</v>
      </c>
      <c r="X99" s="5">
        <v>0.69494999999999996</v>
      </c>
      <c r="Y99" s="5">
        <v>0.69759000000000004</v>
      </c>
      <c r="Z99" s="5">
        <v>0.69455999999999996</v>
      </c>
      <c r="AA99" s="5">
        <v>0.70254000000000005</v>
      </c>
      <c r="AB99" s="5">
        <v>0.70779999999999998</v>
      </c>
      <c r="AC99" s="5">
        <v>0.71401999999999999</v>
      </c>
      <c r="AD99" s="5">
        <v>0.71892999999999996</v>
      </c>
      <c r="AE99" s="5">
        <v>0.72804999999999997</v>
      </c>
      <c r="AF99" s="5">
        <v>0.73862000000000005</v>
      </c>
      <c r="AG99" s="5">
        <v>0.74163999999999997</v>
      </c>
      <c r="AH99" s="5">
        <v>0.74455000000000005</v>
      </c>
      <c r="AI99" s="5">
        <v>0.75043000000000004</v>
      </c>
      <c r="AJ99" s="5">
        <v>0.75693999999999995</v>
      </c>
      <c r="AK99" s="5">
        <v>0.69810000000000005</v>
      </c>
      <c r="AM99" s="4" t="s">
        <v>125</v>
      </c>
      <c r="AN99" s="4" t="s">
        <v>126</v>
      </c>
      <c r="AO99" s="5">
        <f t="shared" si="50"/>
        <v>0.6424333333333333</v>
      </c>
      <c r="AP99" s="5">
        <f t="shared" si="51"/>
        <v>0.68974833333333319</v>
      </c>
      <c r="AQ99" s="5">
        <f t="shared" si="52"/>
        <v>0.72742000000000007</v>
      </c>
      <c r="AR99" s="6">
        <f>(AO99-AVERAGE(AO59:AO104))/_xlfn.STDEV.P(AO59:AO104)</f>
        <v>-0.28544128024015186</v>
      </c>
      <c r="AS99" s="6">
        <f t="shared" ref="AS99:AT99" si="92">(AP99-AVERAGE(AP59:AP104))/_xlfn.STDEV.P(AP59:AP104)</f>
        <v>-0.3044588977981379</v>
      </c>
      <c r="AT99" s="6">
        <f t="shared" si="92"/>
        <v>-0.61164433593823053</v>
      </c>
    </row>
    <row r="100" spans="1:46" ht="13.5" thickBot="1">
      <c r="A100" s="4" t="s">
        <v>127</v>
      </c>
      <c r="B100" s="4" t="s">
        <v>128</v>
      </c>
      <c r="C100" s="5">
        <v>0.59726999999999997</v>
      </c>
      <c r="D100" s="5">
        <v>0.59762999999999999</v>
      </c>
      <c r="E100" s="5">
        <v>0.60072999999999999</v>
      </c>
      <c r="F100" s="5">
        <v>0.60812999999999995</v>
      </c>
      <c r="G100" s="5">
        <v>0.61182000000000003</v>
      </c>
      <c r="H100" s="5">
        <v>0.61692000000000002</v>
      </c>
      <c r="I100" s="5">
        <v>0.61980000000000002</v>
      </c>
      <c r="J100" s="5">
        <v>0.61951999999999996</v>
      </c>
      <c r="K100" s="5">
        <v>0.61926999999999999</v>
      </c>
      <c r="L100" s="5">
        <v>0.62331000000000003</v>
      </c>
      <c r="M100" s="5">
        <v>0.62329000000000001</v>
      </c>
      <c r="N100" s="5">
        <v>0.62156</v>
      </c>
      <c r="O100" s="5">
        <v>0.61956999999999995</v>
      </c>
      <c r="P100" s="5">
        <v>0.62126999999999999</v>
      </c>
      <c r="Q100" s="5">
        <v>0.62317999999999996</v>
      </c>
      <c r="R100" s="5">
        <v>0.62175999999999998</v>
      </c>
      <c r="S100" s="5">
        <v>0.62453000000000003</v>
      </c>
      <c r="T100" s="5">
        <v>0.62136999999999998</v>
      </c>
      <c r="U100" s="5">
        <v>0.61870000000000003</v>
      </c>
      <c r="V100" s="5">
        <v>0.61817</v>
      </c>
      <c r="W100" s="5">
        <v>0.61821000000000004</v>
      </c>
      <c r="X100" s="5">
        <v>0.61848000000000003</v>
      </c>
      <c r="Y100" s="5">
        <v>0.62707999999999997</v>
      </c>
      <c r="Z100" s="5">
        <v>0.62656999999999996</v>
      </c>
      <c r="AA100" s="5">
        <v>0.63012000000000001</v>
      </c>
      <c r="AB100" s="5">
        <v>0.63473000000000002</v>
      </c>
      <c r="AC100" s="5">
        <v>0.63527999999999996</v>
      </c>
      <c r="AD100" s="5">
        <v>0.64963000000000004</v>
      </c>
      <c r="AE100" s="5">
        <v>0.65981999999999996</v>
      </c>
      <c r="AF100" s="5">
        <v>0.66876000000000002</v>
      </c>
      <c r="AG100" s="5">
        <v>0.67445999999999995</v>
      </c>
      <c r="AH100" s="5">
        <v>0.68142000000000003</v>
      </c>
      <c r="AI100" s="5">
        <v>0.68589999999999995</v>
      </c>
      <c r="AJ100" s="5">
        <v>0.68945999999999996</v>
      </c>
      <c r="AK100" s="5">
        <v>0.63898999999999995</v>
      </c>
      <c r="AM100" s="4" t="s">
        <v>127</v>
      </c>
      <c r="AN100" s="4" t="s">
        <v>128</v>
      </c>
      <c r="AO100" s="5">
        <f t="shared" si="50"/>
        <v>0.61327083333333332</v>
      </c>
      <c r="AP100" s="5">
        <f t="shared" si="51"/>
        <v>0.62157416666666665</v>
      </c>
      <c r="AQ100" s="5">
        <f t="shared" si="52"/>
        <v>0.65896090909090899</v>
      </c>
      <c r="AR100" s="6">
        <f>(AO100-AVERAGE(AO59:AO104))/_xlfn.STDEV.P(AO59:AO104)</f>
        <v>-0.67975385538537858</v>
      </c>
      <c r="AS100" s="6">
        <f t="shared" ref="AS100:AT100" si="93">(AP100-AVERAGE(AP59:AP104))/_xlfn.STDEV.P(AP59:AP104)</f>
        <v>-1.1255164832910594</v>
      </c>
      <c r="AT100" s="6">
        <f t="shared" si="93"/>
        <v>-1.4786803898407006</v>
      </c>
    </row>
    <row r="101" spans="1:46" ht="13.5" thickBot="1">
      <c r="A101" s="4" t="s">
        <v>129</v>
      </c>
      <c r="B101" s="4" t="s">
        <v>130</v>
      </c>
      <c r="C101" s="5">
        <v>0.51197000000000004</v>
      </c>
      <c r="D101" s="5">
        <v>0.52017999999999998</v>
      </c>
      <c r="E101" s="5">
        <v>0.51709000000000005</v>
      </c>
      <c r="F101" s="5">
        <v>0.51148000000000005</v>
      </c>
      <c r="G101" s="5">
        <v>0.51663000000000003</v>
      </c>
      <c r="H101" s="5">
        <v>0.51953000000000005</v>
      </c>
      <c r="I101" s="5">
        <v>0.51334000000000002</v>
      </c>
      <c r="J101" s="5">
        <v>0.52161999999999997</v>
      </c>
      <c r="K101" s="5">
        <v>0.53190000000000004</v>
      </c>
      <c r="L101" s="5">
        <v>0.53356999999999999</v>
      </c>
      <c r="M101" s="5">
        <v>0.54232000000000002</v>
      </c>
      <c r="N101" s="5">
        <v>0.55261000000000005</v>
      </c>
      <c r="O101" s="5">
        <v>0.55371999999999999</v>
      </c>
      <c r="P101" s="5">
        <v>0.55086999999999997</v>
      </c>
      <c r="Q101" s="5">
        <v>0.56322000000000005</v>
      </c>
      <c r="R101" s="5">
        <v>0.56923999999999997</v>
      </c>
      <c r="S101" s="5">
        <v>0.56598999999999999</v>
      </c>
      <c r="T101" s="5">
        <v>0.56306</v>
      </c>
      <c r="U101" s="5">
        <v>0.56452000000000002</v>
      </c>
      <c r="V101" s="5">
        <v>0.57079999999999997</v>
      </c>
      <c r="W101" s="5">
        <v>0.57126999999999994</v>
      </c>
      <c r="X101" s="5">
        <v>0.57027000000000005</v>
      </c>
      <c r="Y101" s="5">
        <v>0.57548999999999995</v>
      </c>
      <c r="Z101" s="5">
        <v>0.57765999999999995</v>
      </c>
      <c r="AA101" s="5">
        <v>0.59197</v>
      </c>
      <c r="AB101" s="5">
        <v>0.60097999999999996</v>
      </c>
      <c r="AC101" s="5">
        <v>0.60099000000000002</v>
      </c>
      <c r="AD101" s="5">
        <v>0.6048</v>
      </c>
      <c r="AE101" s="5">
        <v>0.61517999999999995</v>
      </c>
      <c r="AF101" s="5">
        <v>0.62319999999999998</v>
      </c>
      <c r="AG101" s="5">
        <v>0.62770000000000004</v>
      </c>
      <c r="AH101" s="5">
        <v>0.62804000000000004</v>
      </c>
      <c r="AI101" s="5">
        <v>0.62668000000000001</v>
      </c>
      <c r="AJ101" s="5">
        <v>0.63639000000000001</v>
      </c>
      <c r="AK101" s="5">
        <v>0.59506000000000003</v>
      </c>
      <c r="AM101" s="4" t="s">
        <v>129</v>
      </c>
      <c r="AN101" s="4" t="s">
        <v>130</v>
      </c>
      <c r="AO101" s="5">
        <f t="shared" si="50"/>
        <v>0.52435333333333345</v>
      </c>
      <c r="AP101" s="5">
        <f t="shared" si="51"/>
        <v>0.56634250000000008</v>
      </c>
      <c r="AQ101" s="5">
        <f t="shared" si="52"/>
        <v>0.61372636363636379</v>
      </c>
      <c r="AR101" s="6">
        <f>(AO101-AVERAGE(AO59:AO104))/_xlfn.STDEV.P(AO59:AO104)</f>
        <v>-1.8820269252688135</v>
      </c>
      <c r="AS101" s="6">
        <f t="shared" ref="AS101:AT101" si="94">(AP101-AVERAGE(AP59:AP104))/_xlfn.STDEV.P(AP59:AP104)</f>
        <v>-1.7907006885899857</v>
      </c>
      <c r="AT101" s="6">
        <f t="shared" si="94"/>
        <v>-2.0515770098536978</v>
      </c>
    </row>
    <row r="102" spans="1:46" ht="13.5" thickBot="1">
      <c r="A102" s="4" t="s">
        <v>131</v>
      </c>
      <c r="B102" s="4" t="s">
        <v>132</v>
      </c>
      <c r="C102" s="5">
        <v>0.60894999999999999</v>
      </c>
      <c r="D102" s="5">
        <v>0.60782000000000003</v>
      </c>
      <c r="E102" s="5">
        <v>0.60604000000000002</v>
      </c>
      <c r="F102" s="5">
        <v>0.61277000000000004</v>
      </c>
      <c r="G102" s="5">
        <v>0.61809000000000003</v>
      </c>
      <c r="H102" s="5">
        <v>0.61267000000000005</v>
      </c>
      <c r="I102" s="5">
        <v>0.60694999999999999</v>
      </c>
      <c r="J102" s="5">
        <v>0.60065999999999997</v>
      </c>
      <c r="K102" s="5">
        <v>0.59889000000000003</v>
      </c>
      <c r="L102" s="5">
        <v>0.59001000000000003</v>
      </c>
      <c r="M102" s="5">
        <v>0.58243999999999996</v>
      </c>
      <c r="N102" s="5">
        <v>0.58555000000000001</v>
      </c>
      <c r="O102" s="5">
        <v>0.58855000000000002</v>
      </c>
      <c r="P102" s="5">
        <v>0.59141999999999995</v>
      </c>
      <c r="Q102" s="5">
        <v>0.58828000000000003</v>
      </c>
      <c r="R102" s="5">
        <v>0.59228000000000003</v>
      </c>
      <c r="S102" s="5">
        <v>0.59258999999999995</v>
      </c>
      <c r="T102" s="5">
        <v>0.59079000000000004</v>
      </c>
      <c r="U102" s="5">
        <v>0.59060999999999997</v>
      </c>
      <c r="V102" s="5">
        <v>0.59962000000000004</v>
      </c>
      <c r="W102" s="5">
        <v>0.61119000000000001</v>
      </c>
      <c r="X102" s="5">
        <v>0.62809000000000004</v>
      </c>
      <c r="Y102" s="5">
        <v>0.64851999999999999</v>
      </c>
      <c r="Z102" s="5">
        <v>0.65386999999999995</v>
      </c>
      <c r="AA102" s="5">
        <v>0.66378999999999999</v>
      </c>
      <c r="AB102" s="5">
        <v>0.6643</v>
      </c>
      <c r="AC102" s="5">
        <v>0.67652999999999996</v>
      </c>
      <c r="AD102" s="5">
        <v>0.68491999999999997</v>
      </c>
      <c r="AE102" s="5">
        <v>0.69469999999999998</v>
      </c>
      <c r="AF102" s="5">
        <v>0.71004999999999996</v>
      </c>
      <c r="AG102" s="5">
        <v>0.71869000000000005</v>
      </c>
      <c r="AH102" s="5">
        <v>0.72899000000000003</v>
      </c>
      <c r="AI102" s="5">
        <v>0.73531000000000002</v>
      </c>
      <c r="AJ102" s="5">
        <v>0.73540000000000005</v>
      </c>
      <c r="AK102" s="5">
        <v>0.68357999999999997</v>
      </c>
      <c r="AM102" s="4" t="s">
        <v>131</v>
      </c>
      <c r="AN102" s="4" t="s">
        <v>132</v>
      </c>
      <c r="AO102" s="5">
        <f t="shared" si="50"/>
        <v>0.60257000000000005</v>
      </c>
      <c r="AP102" s="5">
        <f t="shared" si="51"/>
        <v>0.60631749999999995</v>
      </c>
      <c r="AQ102" s="5">
        <f t="shared" si="52"/>
        <v>0.69965999999999995</v>
      </c>
      <c r="AR102" s="6">
        <f>(AO102-AVERAGE(AO59:AO104))/_xlfn.STDEV.P(AO59:AO104)</f>
        <v>-0.82444217592945157</v>
      </c>
      <c r="AS102" s="6">
        <f t="shared" ref="AS102:AT102" si="95">(AP102-AVERAGE(AP59:AP104))/_xlfn.STDEV.P(AP59:AP104)</f>
        <v>-1.3092605979386465</v>
      </c>
      <c r="AT102" s="6">
        <f t="shared" si="95"/>
        <v>-0.96322541212129764</v>
      </c>
    </row>
    <row r="103" spans="1:46" ht="13.5" thickBot="1">
      <c r="A103" s="4" t="s">
        <v>133</v>
      </c>
      <c r="B103" s="4" t="s">
        <v>134</v>
      </c>
      <c r="C103" s="5">
        <v>0.52642</v>
      </c>
      <c r="D103" s="5">
        <v>0.52278999999999998</v>
      </c>
      <c r="E103" s="5">
        <v>0.52329000000000003</v>
      </c>
      <c r="F103" s="5">
        <v>0.52993999999999997</v>
      </c>
      <c r="G103" s="5">
        <v>0.53217999999999999</v>
      </c>
      <c r="H103" s="5">
        <v>0.53908</v>
      </c>
      <c r="I103" s="5">
        <v>0.53583000000000003</v>
      </c>
      <c r="J103" s="5">
        <v>0.53964999999999996</v>
      </c>
      <c r="K103" s="5">
        <v>0.54120000000000001</v>
      </c>
      <c r="L103" s="5">
        <v>0.54913999999999996</v>
      </c>
      <c r="M103" s="5">
        <v>0.55732000000000004</v>
      </c>
      <c r="N103" s="5">
        <v>0.55813000000000001</v>
      </c>
      <c r="O103" s="5">
        <v>0.55972999999999995</v>
      </c>
      <c r="P103" s="5">
        <v>0.56445999999999996</v>
      </c>
      <c r="Q103" s="5">
        <v>0.56767000000000001</v>
      </c>
      <c r="R103" s="5">
        <v>0.57018999999999997</v>
      </c>
      <c r="S103" s="5">
        <v>0.56418999999999997</v>
      </c>
      <c r="T103" s="5">
        <v>0.55869000000000002</v>
      </c>
      <c r="U103" s="5">
        <v>0.56057999999999997</v>
      </c>
      <c r="V103" s="5">
        <v>0.56088000000000005</v>
      </c>
      <c r="W103" s="5">
        <v>0.56340999999999997</v>
      </c>
      <c r="X103" s="5">
        <v>0.56583000000000006</v>
      </c>
      <c r="Y103" s="5">
        <v>0.57538</v>
      </c>
      <c r="Z103" s="5">
        <v>0.58345999999999998</v>
      </c>
      <c r="AA103" s="5">
        <v>0.59360999999999997</v>
      </c>
      <c r="AB103" s="5">
        <v>0.60302</v>
      </c>
      <c r="AC103" s="5">
        <v>0.60389999999999999</v>
      </c>
      <c r="AD103" s="5">
        <v>0.61041999999999996</v>
      </c>
      <c r="AE103" s="5">
        <v>0.62539</v>
      </c>
      <c r="AF103" s="5">
        <v>0.63995000000000002</v>
      </c>
      <c r="AG103" s="5">
        <v>0.64771000000000001</v>
      </c>
      <c r="AH103" s="5">
        <v>0.65512000000000004</v>
      </c>
      <c r="AI103" s="5">
        <v>0.66134000000000004</v>
      </c>
      <c r="AJ103" s="5">
        <v>0.66917000000000004</v>
      </c>
      <c r="AK103" s="5">
        <v>0.61804999999999999</v>
      </c>
      <c r="AM103" s="4" t="s">
        <v>133</v>
      </c>
      <c r="AN103" s="4" t="s">
        <v>134</v>
      </c>
      <c r="AO103" s="5">
        <f t="shared" si="50"/>
        <v>0.53791416666666669</v>
      </c>
      <c r="AP103" s="5">
        <f t="shared" si="51"/>
        <v>0.5662058333333333</v>
      </c>
      <c r="AQ103" s="5">
        <f t="shared" si="52"/>
        <v>0.62978909090909097</v>
      </c>
      <c r="AR103" s="6">
        <f>(AO103-AVERAGE(AO59:AO104))/_xlfn.STDEV.P(AO59:AO104)</f>
        <v>-1.6986679158292297</v>
      </c>
      <c r="AS103" s="6">
        <f t="shared" ref="AS103:AT103" si="96">(AP103-AVERAGE(AP59:AP104))/_xlfn.STDEV.P(AP59:AP104)</f>
        <v>-1.7923466376178547</v>
      </c>
      <c r="AT103" s="6">
        <f t="shared" si="96"/>
        <v>-1.8481421776858122</v>
      </c>
    </row>
    <row r="104" spans="1:46" ht="13.5" thickBot="1">
      <c r="A104" s="4" t="s">
        <v>135</v>
      </c>
      <c r="B104" s="4" t="s">
        <v>136</v>
      </c>
      <c r="C104" s="5">
        <v>0.60050000000000003</v>
      </c>
      <c r="D104" s="5">
        <v>0.59823000000000004</v>
      </c>
      <c r="E104" s="5">
        <v>0.59433999999999998</v>
      </c>
      <c r="F104" s="5">
        <v>0.59921999999999997</v>
      </c>
      <c r="G104" s="5">
        <v>0.60260000000000002</v>
      </c>
      <c r="H104" s="5">
        <v>0.60285</v>
      </c>
      <c r="I104" s="5">
        <v>0.60548999999999997</v>
      </c>
      <c r="J104" s="5">
        <v>0.60229999999999995</v>
      </c>
      <c r="K104" s="5">
        <v>0.60306000000000004</v>
      </c>
      <c r="L104" s="5">
        <v>0.61068</v>
      </c>
      <c r="M104" s="5">
        <v>0.62268000000000001</v>
      </c>
      <c r="N104" s="5">
        <v>0.63060000000000005</v>
      </c>
      <c r="O104" s="5">
        <v>0.63021000000000005</v>
      </c>
      <c r="P104" s="5">
        <v>0.62451000000000001</v>
      </c>
      <c r="Q104" s="5">
        <v>0.63256999999999997</v>
      </c>
      <c r="R104" s="5">
        <v>0.63163999999999998</v>
      </c>
      <c r="S104" s="5">
        <v>0.63460000000000005</v>
      </c>
      <c r="T104" s="5">
        <v>0.62983</v>
      </c>
      <c r="U104" s="5">
        <v>0.62953000000000003</v>
      </c>
      <c r="V104" s="5">
        <v>0.63832</v>
      </c>
      <c r="W104" s="5">
        <v>0.64197000000000004</v>
      </c>
      <c r="X104" s="5">
        <v>0.64315</v>
      </c>
      <c r="Y104" s="5">
        <v>0.64193999999999996</v>
      </c>
      <c r="Z104" s="5">
        <v>0.64129000000000003</v>
      </c>
      <c r="AA104" s="5">
        <v>0.64437</v>
      </c>
      <c r="AB104" s="5">
        <v>0.65486</v>
      </c>
      <c r="AC104" s="5">
        <v>0.66186999999999996</v>
      </c>
      <c r="AD104" s="5">
        <v>0.67034000000000005</v>
      </c>
      <c r="AE104" s="5">
        <v>0.68386000000000002</v>
      </c>
      <c r="AF104" s="5">
        <v>0.69857000000000002</v>
      </c>
      <c r="AG104" s="5">
        <v>0.70506999999999997</v>
      </c>
      <c r="AH104" s="5">
        <v>0.71140000000000003</v>
      </c>
      <c r="AI104" s="5">
        <v>0.72128999999999999</v>
      </c>
      <c r="AJ104" s="5">
        <v>0.73107999999999995</v>
      </c>
      <c r="AK104" s="5">
        <v>0.67876999999999998</v>
      </c>
      <c r="AM104" s="4" t="s">
        <v>135</v>
      </c>
      <c r="AN104" s="4" t="s">
        <v>136</v>
      </c>
      <c r="AO104" s="5">
        <f t="shared" si="50"/>
        <v>0.60604583333333328</v>
      </c>
      <c r="AP104" s="5">
        <f t="shared" si="51"/>
        <v>0.63496333333333332</v>
      </c>
      <c r="AQ104" s="5">
        <f t="shared" si="52"/>
        <v>0.68740727272727264</v>
      </c>
      <c r="AR104" s="6">
        <f>(AO104-AVERAGE(AO59:AO104))/_xlfn.STDEV.P(AO59:AO104)</f>
        <v>-0.7774446691161726</v>
      </c>
      <c r="AS104" s="6">
        <f t="shared" ref="AS104:AT104" si="97">(AP104-AVERAGE(AP59:AP104))/_xlfn.STDEV.P(AP59:AP104)</f>
        <v>-0.9642636599328126</v>
      </c>
      <c r="AT104" s="6">
        <f t="shared" si="97"/>
        <v>-1.1184065014845204</v>
      </c>
    </row>
    <row r="105" spans="1:46" ht="13.5" thickBot="1">
      <c r="A105" s="268" t="s">
        <v>154</v>
      </c>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M105"/>
      <c r="AN105"/>
    </row>
    <row r="106" spans="1:46" ht="13.5" thickBot="1">
      <c r="A106" s="267"/>
      <c r="B106" s="267"/>
      <c r="C106" s="4" t="s">
        <v>10</v>
      </c>
      <c r="D106" s="4" t="s">
        <v>11</v>
      </c>
      <c r="E106" s="4" t="s">
        <v>12</v>
      </c>
      <c r="F106" s="4" t="s">
        <v>13</v>
      </c>
      <c r="G106" s="4" t="s">
        <v>14</v>
      </c>
      <c r="H106" s="4" t="s">
        <v>15</v>
      </c>
      <c r="I106" s="4" t="s">
        <v>16</v>
      </c>
      <c r="J106" s="4" t="s">
        <v>17</v>
      </c>
      <c r="K106" s="4" t="s">
        <v>18</v>
      </c>
      <c r="L106" s="4" t="s">
        <v>19</v>
      </c>
      <c r="M106" s="4" t="s">
        <v>20</v>
      </c>
      <c r="N106" s="4" t="s">
        <v>21</v>
      </c>
      <c r="O106" s="4" t="s">
        <v>22</v>
      </c>
      <c r="P106" s="4" t="s">
        <v>23</v>
      </c>
      <c r="Q106" s="4" t="s">
        <v>24</v>
      </c>
      <c r="R106" s="4" t="s">
        <v>25</v>
      </c>
      <c r="S106" s="4" t="s">
        <v>26</v>
      </c>
      <c r="T106" s="4" t="s">
        <v>27</v>
      </c>
      <c r="U106" s="4" t="s">
        <v>28</v>
      </c>
      <c r="V106" s="4" t="s">
        <v>29</v>
      </c>
      <c r="W106" s="4" t="s">
        <v>30</v>
      </c>
      <c r="X106" s="4" t="s">
        <v>31</v>
      </c>
      <c r="Y106" s="4" t="s">
        <v>32</v>
      </c>
      <c r="Z106" s="4" t="s">
        <v>33</v>
      </c>
      <c r="AA106" s="4" t="s">
        <v>34</v>
      </c>
      <c r="AB106" s="4" t="s">
        <v>35</v>
      </c>
      <c r="AC106" s="4" t="s">
        <v>36</v>
      </c>
      <c r="AD106" s="4" t="s">
        <v>37</v>
      </c>
      <c r="AE106" s="4" t="s">
        <v>38</v>
      </c>
      <c r="AF106" s="4" t="s">
        <v>39</v>
      </c>
      <c r="AG106" s="4" t="s">
        <v>40</v>
      </c>
      <c r="AH106" s="4" t="s">
        <v>41</v>
      </c>
      <c r="AI106" s="4" t="s">
        <v>42</v>
      </c>
      <c r="AJ106" s="4" t="s">
        <v>43</v>
      </c>
      <c r="AK106" s="4" t="s">
        <v>44</v>
      </c>
      <c r="AM106" s="267"/>
      <c r="AN106" s="267"/>
      <c r="AO106" s="4">
        <v>2016</v>
      </c>
      <c r="AP106" s="4">
        <v>2017</v>
      </c>
      <c r="AQ106" s="4">
        <v>2018</v>
      </c>
      <c r="AR106" s="4">
        <v>2016</v>
      </c>
      <c r="AS106" s="4">
        <v>2017</v>
      </c>
      <c r="AT106" s="4">
        <v>2018</v>
      </c>
    </row>
    <row r="107" spans="1:46" ht="13.5" thickBot="1">
      <c r="A107" s="4" t="s">
        <v>45</v>
      </c>
      <c r="B107" s="4" t="s">
        <v>46</v>
      </c>
      <c r="C107" s="5">
        <v>0.63170999999999999</v>
      </c>
      <c r="D107" s="5">
        <v>0.62961999999999996</v>
      </c>
      <c r="E107" s="5">
        <v>0.63456999999999997</v>
      </c>
      <c r="F107" s="5">
        <v>0.63697999999999999</v>
      </c>
      <c r="G107" s="5">
        <v>0.63936000000000004</v>
      </c>
      <c r="H107" s="5">
        <v>0.63971</v>
      </c>
      <c r="I107" s="5">
        <v>0.63966000000000001</v>
      </c>
      <c r="J107" s="5">
        <v>0.64161999999999997</v>
      </c>
      <c r="K107" s="5">
        <v>0.64600000000000002</v>
      </c>
      <c r="L107" s="5">
        <v>0.64864999999999995</v>
      </c>
      <c r="M107" s="5">
        <v>0.65359</v>
      </c>
      <c r="N107" s="5">
        <v>0.65405000000000002</v>
      </c>
      <c r="O107" s="5">
        <v>0.65771999999999997</v>
      </c>
      <c r="P107" s="5">
        <v>0.65910999999999997</v>
      </c>
      <c r="Q107" s="5">
        <v>0.65912000000000004</v>
      </c>
      <c r="R107" s="5">
        <v>0.65554000000000001</v>
      </c>
      <c r="S107" s="5">
        <v>0.65064999999999995</v>
      </c>
      <c r="T107" s="5">
        <v>0.64761000000000002</v>
      </c>
      <c r="U107" s="5">
        <v>0.65375000000000005</v>
      </c>
      <c r="V107" s="5">
        <v>0.65583000000000002</v>
      </c>
      <c r="W107" s="5">
        <v>0.65808</v>
      </c>
      <c r="X107" s="5">
        <v>0.66083000000000003</v>
      </c>
      <c r="Y107" s="5">
        <v>0.66357999999999995</v>
      </c>
      <c r="Z107" s="5">
        <v>0.67188000000000003</v>
      </c>
      <c r="AA107" s="5">
        <v>0.67696999999999996</v>
      </c>
      <c r="AB107" s="5">
        <v>0.68179000000000001</v>
      </c>
      <c r="AC107" s="5">
        <v>0.68923999999999996</v>
      </c>
      <c r="AD107" s="5">
        <v>0.69889999999999997</v>
      </c>
      <c r="AE107" s="5">
        <v>0.70952999999999999</v>
      </c>
      <c r="AF107" s="5">
        <v>0.72492999999999996</v>
      </c>
      <c r="AG107" s="5">
        <v>0.72975000000000001</v>
      </c>
      <c r="AH107" s="5">
        <v>0.73226999999999998</v>
      </c>
      <c r="AI107" s="5">
        <v>0.73529</v>
      </c>
      <c r="AJ107" s="5">
        <v>0.73956999999999995</v>
      </c>
      <c r="AK107" s="5">
        <v>0.68127000000000004</v>
      </c>
      <c r="AM107" s="4" t="s">
        <v>45</v>
      </c>
      <c r="AN107" s="4" t="s">
        <v>46</v>
      </c>
      <c r="AO107" s="5">
        <f>AVERAGE(C107:N107)</f>
        <v>0.64129333333333327</v>
      </c>
      <c r="AP107" s="5">
        <f>AVERAGE(O107:Z107)</f>
        <v>0.65780833333333333</v>
      </c>
      <c r="AQ107" s="5">
        <f>AVERAGE(AA107:AK107)</f>
        <v>0.70904636363636364</v>
      </c>
      <c r="AR107" s="6">
        <f>(AO107-AVERAGE(AO107:AO152))/_xlfn.STDEV.P(AO107:AO152)</f>
        <v>1.5511223498720079</v>
      </c>
      <c r="AS107" s="6">
        <f t="shared" ref="AS107:AT107" si="98">(AP107-AVERAGE(AP107:AP152))/_xlfn.STDEV.P(AP107:AP152)</f>
        <v>1.2165964609112934</v>
      </c>
      <c r="AT107" s="6">
        <f t="shared" si="98"/>
        <v>0.85882620986866598</v>
      </c>
    </row>
    <row r="108" spans="1:46" ht="13.5" thickBot="1">
      <c r="A108" s="4" t="s">
        <v>47</v>
      </c>
      <c r="B108" s="4" t="s">
        <v>48</v>
      </c>
      <c r="C108" s="5">
        <v>0.62426999999999999</v>
      </c>
      <c r="D108" s="5">
        <v>0.62205999999999995</v>
      </c>
      <c r="E108" s="5">
        <v>0.62424000000000002</v>
      </c>
      <c r="F108" s="5">
        <v>0.62241000000000002</v>
      </c>
      <c r="G108" s="5">
        <v>0.61424999999999996</v>
      </c>
      <c r="H108" s="5">
        <v>0.60924999999999996</v>
      </c>
      <c r="I108" s="5">
        <v>0.61958000000000002</v>
      </c>
      <c r="J108" s="5">
        <v>0.62661</v>
      </c>
      <c r="K108" s="5">
        <v>0.62963999999999998</v>
      </c>
      <c r="L108" s="5">
        <v>0.62805</v>
      </c>
      <c r="M108" s="5">
        <v>0.63851999999999998</v>
      </c>
      <c r="N108" s="5">
        <v>0.65044999999999997</v>
      </c>
      <c r="O108" s="5">
        <v>0.65734000000000004</v>
      </c>
      <c r="P108" s="5">
        <v>0.65881000000000001</v>
      </c>
      <c r="Q108" s="5">
        <v>0.65700000000000003</v>
      </c>
      <c r="R108" s="5">
        <v>0.65791999999999995</v>
      </c>
      <c r="S108" s="5">
        <v>0.66666000000000003</v>
      </c>
      <c r="T108" s="5">
        <v>0.67232999999999998</v>
      </c>
      <c r="U108" s="5">
        <v>0.67367999999999995</v>
      </c>
      <c r="V108" s="5">
        <v>0.67123999999999995</v>
      </c>
      <c r="W108" s="5">
        <v>0.67627000000000004</v>
      </c>
      <c r="X108" s="5">
        <v>0.68279000000000001</v>
      </c>
      <c r="Y108" s="5">
        <v>0.69259000000000004</v>
      </c>
      <c r="Z108" s="5">
        <v>0.69967999999999997</v>
      </c>
      <c r="AA108" s="5">
        <v>0.70372000000000001</v>
      </c>
      <c r="AB108" s="5">
        <v>0.71426000000000001</v>
      </c>
      <c r="AC108" s="5">
        <v>0.72745000000000004</v>
      </c>
      <c r="AD108" s="5">
        <v>0.73726999999999998</v>
      </c>
      <c r="AE108" s="5">
        <v>0.73829999999999996</v>
      </c>
      <c r="AF108" s="5">
        <v>0.74236999999999997</v>
      </c>
      <c r="AG108" s="5">
        <v>0.73939999999999995</v>
      </c>
      <c r="AH108" s="5">
        <v>0.74733000000000005</v>
      </c>
      <c r="AI108" s="5">
        <v>0.75522999999999996</v>
      </c>
      <c r="AJ108" s="5">
        <v>0.75802000000000003</v>
      </c>
      <c r="AK108" s="5">
        <v>0.69155</v>
      </c>
      <c r="AM108" s="4" t="s">
        <v>47</v>
      </c>
      <c r="AN108" s="4" t="s">
        <v>48</v>
      </c>
      <c r="AO108" s="5">
        <f t="shared" ref="AO108:AO152" si="99">AVERAGE(C108:N108)</f>
        <v>0.62577749999999999</v>
      </c>
      <c r="AP108" s="5">
        <f t="shared" ref="AP108:AP152" si="100">AVERAGE(O108:Z108)</f>
        <v>0.67219249999999997</v>
      </c>
      <c r="AQ108" s="5">
        <f t="shared" ref="AQ108:AQ152" si="101">AVERAGE(AA108:AK108)</f>
        <v>0.73226363636363634</v>
      </c>
      <c r="AR108" s="6">
        <f>(AO108-AVERAGE(AO107:AO152))/_xlfn.STDEV.P(AO107:AO152)</f>
        <v>1.3387790762297822</v>
      </c>
      <c r="AS108" s="6">
        <f t="shared" ref="AS108:AT108" si="102">(AP108-AVERAGE(AP107:AP152))/_xlfn.STDEV.P(AP107:AP152)</f>
        <v>1.3787314001680373</v>
      </c>
      <c r="AT108" s="6">
        <f t="shared" si="102"/>
        <v>1.111799279750145</v>
      </c>
    </row>
    <row r="109" spans="1:46" ht="13.5" thickBot="1">
      <c r="A109" s="4" t="s">
        <v>49</v>
      </c>
      <c r="B109" s="4" t="s">
        <v>50</v>
      </c>
      <c r="C109" s="5">
        <v>0.60716999999999999</v>
      </c>
      <c r="D109" s="5">
        <v>0.61426000000000003</v>
      </c>
      <c r="E109" s="5">
        <v>0.61307</v>
      </c>
      <c r="F109" s="5">
        <v>0.61602000000000001</v>
      </c>
      <c r="G109" s="5">
        <v>0.61909999999999998</v>
      </c>
      <c r="H109" s="5">
        <v>0.61921999999999999</v>
      </c>
      <c r="I109" s="5">
        <v>0.62519000000000002</v>
      </c>
      <c r="J109" s="5">
        <v>0.62422</v>
      </c>
      <c r="K109" s="5">
        <v>0.62822999999999996</v>
      </c>
      <c r="L109" s="5">
        <v>0.63658999999999999</v>
      </c>
      <c r="M109" s="5">
        <v>0.63939999999999997</v>
      </c>
      <c r="N109" s="5">
        <v>0.64742</v>
      </c>
      <c r="O109" s="5">
        <v>0.64715999999999996</v>
      </c>
      <c r="P109" s="5">
        <v>0.64929999999999999</v>
      </c>
      <c r="Q109" s="5">
        <v>0.65580000000000005</v>
      </c>
      <c r="R109" s="5">
        <v>0.65698000000000001</v>
      </c>
      <c r="S109" s="5">
        <v>0.65968000000000004</v>
      </c>
      <c r="T109" s="5">
        <v>0.66008</v>
      </c>
      <c r="U109" s="5">
        <v>0.65797000000000005</v>
      </c>
      <c r="V109" s="5">
        <v>0.66379999999999995</v>
      </c>
      <c r="W109" s="5">
        <v>0.66571000000000002</v>
      </c>
      <c r="X109" s="5">
        <v>0.66586000000000001</v>
      </c>
      <c r="Y109" s="5">
        <v>0.67239000000000004</v>
      </c>
      <c r="Z109" s="5">
        <v>0.66832999999999998</v>
      </c>
      <c r="AA109" s="5">
        <v>0.67649000000000004</v>
      </c>
      <c r="AB109" s="5">
        <v>0.68069000000000002</v>
      </c>
      <c r="AC109" s="5">
        <v>0.68752000000000002</v>
      </c>
      <c r="AD109" s="5">
        <v>0.69630000000000003</v>
      </c>
      <c r="AE109" s="5">
        <v>0.70787999999999995</v>
      </c>
      <c r="AF109" s="5">
        <v>0.71704000000000001</v>
      </c>
      <c r="AG109" s="5">
        <v>0.72267999999999999</v>
      </c>
      <c r="AH109" s="5">
        <v>0.72838000000000003</v>
      </c>
      <c r="AI109" s="5">
        <v>0.73246999999999995</v>
      </c>
      <c r="AJ109" s="5">
        <v>0.73702000000000001</v>
      </c>
      <c r="AK109" s="5">
        <v>0.68300000000000005</v>
      </c>
      <c r="AM109" s="4" t="s">
        <v>49</v>
      </c>
      <c r="AN109" s="4" t="s">
        <v>50</v>
      </c>
      <c r="AO109" s="5">
        <f t="shared" si="99"/>
        <v>0.62415750000000003</v>
      </c>
      <c r="AP109" s="5">
        <f t="shared" si="100"/>
        <v>0.66025499999999993</v>
      </c>
      <c r="AQ109" s="5">
        <f t="shared" si="101"/>
        <v>0.70631545454545452</v>
      </c>
      <c r="AR109" s="6">
        <f>(AO109-AVERAGE(AO107:AO152))/_xlfn.STDEV.P(AO107:AO152)</f>
        <v>1.3166084266803717</v>
      </c>
      <c r="AS109" s="6">
        <f t="shared" ref="AS109:AT109" si="103">(AP109-AVERAGE(AP107:AP152))/_xlfn.STDEV.P(AP107:AP152)</f>
        <v>1.2441747113983908</v>
      </c>
      <c r="AT109" s="6">
        <f t="shared" si="103"/>
        <v>0.82907049891976536</v>
      </c>
    </row>
    <row r="110" spans="1:46" ht="13.5" thickBot="1">
      <c r="A110" s="4" t="s">
        <v>51</v>
      </c>
      <c r="B110" s="4" t="s">
        <v>52</v>
      </c>
      <c r="C110" s="5">
        <v>0.51968000000000003</v>
      </c>
      <c r="D110" s="5">
        <v>0.52737000000000001</v>
      </c>
      <c r="E110" s="5">
        <v>0.52763000000000004</v>
      </c>
      <c r="F110" s="5">
        <v>0.53390000000000004</v>
      </c>
      <c r="G110" s="5">
        <v>0.53176000000000001</v>
      </c>
      <c r="H110" s="5">
        <v>0.52605999999999997</v>
      </c>
      <c r="I110" s="5">
        <v>0.52193999999999996</v>
      </c>
      <c r="J110" s="5">
        <v>0.53134999999999999</v>
      </c>
      <c r="K110" s="5">
        <v>0.52895000000000003</v>
      </c>
      <c r="L110" s="5">
        <v>0.5353</v>
      </c>
      <c r="M110" s="5">
        <v>0.53500999999999999</v>
      </c>
      <c r="N110" s="5">
        <v>0.54559000000000002</v>
      </c>
      <c r="O110" s="5">
        <v>0.54303000000000001</v>
      </c>
      <c r="P110" s="5">
        <v>0.53647999999999996</v>
      </c>
      <c r="Q110" s="5">
        <v>0.54142999999999997</v>
      </c>
      <c r="R110" s="5">
        <v>0.54725999999999997</v>
      </c>
      <c r="S110" s="5">
        <v>0.55162</v>
      </c>
      <c r="T110" s="5">
        <v>0.56930000000000003</v>
      </c>
      <c r="U110" s="5">
        <v>0.57155</v>
      </c>
      <c r="V110" s="5">
        <v>0.57325999999999999</v>
      </c>
      <c r="W110" s="5">
        <v>0.58235999999999999</v>
      </c>
      <c r="X110" s="5">
        <v>0.59243999999999997</v>
      </c>
      <c r="Y110" s="5">
        <v>0.60287999999999997</v>
      </c>
      <c r="Z110" s="5">
        <v>0.61975000000000002</v>
      </c>
      <c r="AA110" s="5">
        <v>0.63829999999999998</v>
      </c>
      <c r="AB110" s="5">
        <v>0.6583</v>
      </c>
      <c r="AC110" s="5">
        <v>0.67369000000000001</v>
      </c>
      <c r="AD110" s="5">
        <v>0.68384999999999996</v>
      </c>
      <c r="AE110" s="5">
        <v>0.69621999999999995</v>
      </c>
      <c r="AF110" s="5">
        <v>0.70726999999999995</v>
      </c>
      <c r="AG110" s="5">
        <v>0.72850999999999999</v>
      </c>
      <c r="AH110" s="5">
        <v>0.73834</v>
      </c>
      <c r="AI110" s="5">
        <v>0.74814999999999998</v>
      </c>
      <c r="AJ110" s="5">
        <v>0.75138000000000005</v>
      </c>
      <c r="AK110" s="5">
        <v>0.69527000000000005</v>
      </c>
      <c r="AM110" s="4" t="s">
        <v>51</v>
      </c>
      <c r="AN110" s="4" t="s">
        <v>52</v>
      </c>
      <c r="AO110" s="5">
        <f t="shared" si="99"/>
        <v>0.53037833333333329</v>
      </c>
      <c r="AP110" s="5">
        <f t="shared" si="100"/>
        <v>0.56928000000000012</v>
      </c>
      <c r="AQ110" s="5">
        <f t="shared" si="101"/>
        <v>0.70175272727272719</v>
      </c>
      <c r="AR110" s="6">
        <f>(AO110-AVERAGE(AO107:AO152))/_xlfn.STDEV.P(AO107:AO152)</f>
        <v>3.3185562975126551E-2</v>
      </c>
      <c r="AS110" s="6">
        <f t="shared" ref="AS110:AT110" si="104">(AP110-AVERAGE(AP107:AP152))/_xlfn.STDEV.P(AP107:AP152)</f>
        <v>0.21872593562301659</v>
      </c>
      <c r="AT110" s="6">
        <f t="shared" si="104"/>
        <v>0.77935548119255749</v>
      </c>
    </row>
    <row r="111" spans="1:46" ht="13.5" thickBot="1">
      <c r="A111" s="4" t="s">
        <v>53</v>
      </c>
      <c r="B111" s="4" t="s">
        <v>54</v>
      </c>
      <c r="C111" s="5">
        <v>0.62277000000000005</v>
      </c>
      <c r="D111" s="5">
        <v>0.62168000000000001</v>
      </c>
      <c r="E111" s="5">
        <v>0.62934000000000001</v>
      </c>
      <c r="F111" s="5">
        <v>0.63170000000000004</v>
      </c>
      <c r="G111" s="5">
        <v>0.62561</v>
      </c>
      <c r="H111" s="5">
        <v>0.62799000000000005</v>
      </c>
      <c r="I111" s="5">
        <v>0.64041999999999999</v>
      </c>
      <c r="J111" s="5">
        <v>0.65080000000000005</v>
      </c>
      <c r="K111" s="5">
        <v>0.65219000000000005</v>
      </c>
      <c r="L111" s="5">
        <v>0.67030999999999996</v>
      </c>
      <c r="M111" s="5">
        <v>0.67229000000000005</v>
      </c>
      <c r="N111" s="5">
        <v>0.67978000000000005</v>
      </c>
      <c r="O111" s="5">
        <v>0.68186999999999998</v>
      </c>
      <c r="P111" s="5">
        <v>0.68715999999999999</v>
      </c>
      <c r="Q111" s="5">
        <v>0.6895</v>
      </c>
      <c r="R111" s="5">
        <v>0.68877999999999995</v>
      </c>
      <c r="S111" s="5">
        <v>0.70413000000000003</v>
      </c>
      <c r="T111" s="5">
        <v>0.70350999999999997</v>
      </c>
      <c r="U111" s="5">
        <v>0.69708000000000003</v>
      </c>
      <c r="V111" s="5">
        <v>0.70279000000000003</v>
      </c>
      <c r="W111" s="5">
        <v>0.71187</v>
      </c>
      <c r="X111" s="5">
        <v>0.71211000000000002</v>
      </c>
      <c r="Y111" s="5">
        <v>0.72218000000000004</v>
      </c>
      <c r="Z111" s="5">
        <v>0.72855000000000003</v>
      </c>
      <c r="AA111" s="5">
        <v>0.73885000000000001</v>
      </c>
      <c r="AB111" s="5">
        <v>0.74397000000000002</v>
      </c>
      <c r="AC111" s="5">
        <v>0.75177000000000005</v>
      </c>
      <c r="AD111" s="5">
        <v>0.76307999999999998</v>
      </c>
      <c r="AE111" s="5">
        <v>0.76990000000000003</v>
      </c>
      <c r="AF111" s="5">
        <v>0.78003</v>
      </c>
      <c r="AG111" s="5">
        <v>0.78810000000000002</v>
      </c>
      <c r="AH111" s="5">
        <v>0.79391999999999996</v>
      </c>
      <c r="AI111" s="5">
        <v>0.79827999999999999</v>
      </c>
      <c r="AJ111" s="5">
        <v>0.80157999999999996</v>
      </c>
      <c r="AK111" s="5">
        <v>0.73733000000000004</v>
      </c>
      <c r="AM111" s="4" t="s">
        <v>53</v>
      </c>
      <c r="AN111" s="4" t="s">
        <v>54</v>
      </c>
      <c r="AO111" s="5">
        <f t="shared" si="99"/>
        <v>0.64374000000000009</v>
      </c>
      <c r="AP111" s="5">
        <f t="shared" si="100"/>
        <v>0.70246083333333331</v>
      </c>
      <c r="AQ111" s="5">
        <f t="shared" si="101"/>
        <v>0.76971000000000001</v>
      </c>
      <c r="AR111" s="6">
        <f>(AO111-AVERAGE(AO107:AO152))/_xlfn.STDEV.P(AO107:AO152)</f>
        <v>1.5846064172984871</v>
      </c>
      <c r="AS111" s="6">
        <f t="shared" ref="AS111:AT111" si="105">(AP111-AVERAGE(AP107:AP152))/_xlfn.STDEV.P(AP107:AP152)</f>
        <v>1.7199089254379214</v>
      </c>
      <c r="AT111" s="6">
        <f t="shared" si="105"/>
        <v>1.5198110938966671</v>
      </c>
    </row>
    <row r="112" spans="1:46" ht="13.5" thickBot="1">
      <c r="A112" s="4" t="s">
        <v>55</v>
      </c>
      <c r="B112" s="4" t="s">
        <v>56</v>
      </c>
      <c r="C112" s="5">
        <v>0.60138000000000003</v>
      </c>
      <c r="D112" s="5">
        <v>0.60024</v>
      </c>
      <c r="E112" s="5">
        <v>0.60489000000000004</v>
      </c>
      <c r="F112" s="5">
        <v>0.60599000000000003</v>
      </c>
      <c r="G112" s="5">
        <v>0.60050999999999999</v>
      </c>
      <c r="H112" s="5">
        <v>0.59828000000000003</v>
      </c>
      <c r="I112" s="5">
        <v>0.59913000000000005</v>
      </c>
      <c r="J112" s="5">
        <v>0.60509000000000002</v>
      </c>
      <c r="K112" s="5">
        <v>0.61417999999999995</v>
      </c>
      <c r="L112" s="5">
        <v>0.63180999999999998</v>
      </c>
      <c r="M112" s="5">
        <v>0.63205999999999996</v>
      </c>
      <c r="N112" s="5">
        <v>0.64202000000000004</v>
      </c>
      <c r="O112" s="5">
        <v>0.65266999999999997</v>
      </c>
      <c r="P112" s="5">
        <v>0.66102000000000005</v>
      </c>
      <c r="Q112" s="5">
        <v>0.66801999999999995</v>
      </c>
      <c r="R112" s="5">
        <v>0.66905999999999999</v>
      </c>
      <c r="S112" s="5">
        <v>0.67995000000000005</v>
      </c>
      <c r="T112" s="5">
        <v>0.69294</v>
      </c>
      <c r="U112" s="5">
        <v>0.71026999999999996</v>
      </c>
      <c r="V112" s="5">
        <v>0.72026000000000001</v>
      </c>
      <c r="W112" s="5">
        <v>0.72716000000000003</v>
      </c>
      <c r="X112" s="5">
        <v>0.73389000000000004</v>
      </c>
      <c r="Y112" s="5">
        <v>0.74680999999999997</v>
      </c>
      <c r="Z112" s="5">
        <v>0.75721000000000005</v>
      </c>
      <c r="AA112" s="5">
        <v>0.76324000000000003</v>
      </c>
      <c r="AB112" s="5">
        <v>0.77564999999999995</v>
      </c>
      <c r="AC112" s="5">
        <v>0.78227999999999998</v>
      </c>
      <c r="AD112" s="5">
        <v>0.79559000000000002</v>
      </c>
      <c r="AE112" s="5">
        <v>0.80367</v>
      </c>
      <c r="AF112" s="5">
        <v>0.81159000000000003</v>
      </c>
      <c r="AG112" s="5">
        <v>0.81486999999999998</v>
      </c>
      <c r="AH112" s="5">
        <v>0.81745000000000001</v>
      </c>
      <c r="AI112" s="5">
        <v>0.82528000000000001</v>
      </c>
      <c r="AJ112" s="5">
        <v>0.82767999999999997</v>
      </c>
      <c r="AK112" s="5">
        <v>0.76268000000000002</v>
      </c>
      <c r="AM112" s="4" t="s">
        <v>55</v>
      </c>
      <c r="AN112" s="4" t="s">
        <v>56</v>
      </c>
      <c r="AO112" s="5">
        <f t="shared" si="99"/>
        <v>0.61129833333333339</v>
      </c>
      <c r="AP112" s="5">
        <f t="shared" si="100"/>
        <v>0.70160499999999992</v>
      </c>
      <c r="AQ112" s="5">
        <f t="shared" si="101"/>
        <v>0.79818</v>
      </c>
      <c r="AR112" s="6">
        <f>(AO112-AVERAGE(AO107:AO152))/_xlfn.STDEV.P(AO107:AO152)</f>
        <v>1.1406231935543611</v>
      </c>
      <c r="AS112" s="6">
        <f t="shared" ref="AS112:AT112" si="106">(AP112-AVERAGE(AP107:AP152))/_xlfn.STDEV.P(AP107:AP152)</f>
        <v>1.7102621736496886</v>
      </c>
      <c r="AT112" s="6">
        <f t="shared" si="106"/>
        <v>1.8300173521479022</v>
      </c>
    </row>
    <row r="113" spans="1:46" ht="13.5" thickBot="1">
      <c r="A113" s="4" t="s">
        <v>57</v>
      </c>
      <c r="B113" s="4" t="s">
        <v>58</v>
      </c>
      <c r="C113" s="5">
        <v>0.55984</v>
      </c>
      <c r="D113" s="5">
        <v>0.56437999999999999</v>
      </c>
      <c r="E113" s="5">
        <v>0.56838999999999995</v>
      </c>
      <c r="F113" s="5">
        <v>0.57198000000000004</v>
      </c>
      <c r="G113" s="5">
        <v>0.57306000000000001</v>
      </c>
      <c r="H113" s="5">
        <v>0.57540999999999998</v>
      </c>
      <c r="I113" s="5">
        <v>0.58296000000000003</v>
      </c>
      <c r="J113" s="5">
        <v>0.58714</v>
      </c>
      <c r="K113" s="5">
        <v>0.59289999999999998</v>
      </c>
      <c r="L113" s="5">
        <v>0.60018000000000005</v>
      </c>
      <c r="M113" s="5">
        <v>0.60521999999999998</v>
      </c>
      <c r="N113" s="5">
        <v>0.59770999999999996</v>
      </c>
      <c r="O113" s="5">
        <v>0.59891000000000005</v>
      </c>
      <c r="P113" s="5">
        <v>0.59863</v>
      </c>
      <c r="Q113" s="5">
        <v>0.59513000000000005</v>
      </c>
      <c r="R113" s="5">
        <v>0.60182000000000002</v>
      </c>
      <c r="S113" s="5">
        <v>0.60324999999999995</v>
      </c>
      <c r="T113" s="5">
        <v>0.60468</v>
      </c>
      <c r="U113" s="5">
        <v>0.61040000000000005</v>
      </c>
      <c r="V113" s="5">
        <v>0.61385999999999996</v>
      </c>
      <c r="W113" s="5">
        <v>0.62619999999999998</v>
      </c>
      <c r="X113" s="5">
        <v>0.63017000000000001</v>
      </c>
      <c r="Y113" s="5">
        <v>0.63539000000000001</v>
      </c>
      <c r="Z113" s="5">
        <v>0.65781000000000001</v>
      </c>
      <c r="AA113" s="5">
        <v>0.66993000000000003</v>
      </c>
      <c r="AB113" s="5">
        <v>0.67917000000000005</v>
      </c>
      <c r="AC113" s="5">
        <v>0.68864999999999998</v>
      </c>
      <c r="AD113" s="5">
        <v>0.69784999999999997</v>
      </c>
      <c r="AE113" s="5">
        <v>0.70653999999999995</v>
      </c>
      <c r="AF113" s="5">
        <v>0.71516000000000002</v>
      </c>
      <c r="AG113" s="5">
        <v>0.71294999999999997</v>
      </c>
      <c r="AH113" s="5">
        <v>0.72309000000000001</v>
      </c>
      <c r="AI113" s="5">
        <v>0.72126999999999997</v>
      </c>
      <c r="AJ113" s="5">
        <v>0.72972999999999999</v>
      </c>
      <c r="AK113" s="5">
        <v>0.66944999999999999</v>
      </c>
      <c r="AM113" s="4" t="s">
        <v>57</v>
      </c>
      <c r="AN113" s="4" t="s">
        <v>58</v>
      </c>
      <c r="AO113" s="5">
        <f t="shared" si="99"/>
        <v>0.58159749999999999</v>
      </c>
      <c r="AP113" s="5">
        <f t="shared" si="100"/>
        <v>0.61468750000000005</v>
      </c>
      <c r="AQ113" s="5">
        <f t="shared" si="101"/>
        <v>0.70125363636363636</v>
      </c>
      <c r="AR113" s="6">
        <f>(AO113-AVERAGE(AO107:AO152))/_xlfn.STDEV.P(AO107:AO152)</f>
        <v>0.73414988049336949</v>
      </c>
      <c r="AS113" s="6">
        <f t="shared" ref="AS113:AT113" si="107">(AP113-AVERAGE(AP107:AP152))/_xlfn.STDEV.P(AP107:AP152)</f>
        <v>0.73054858235036291</v>
      </c>
      <c r="AT113" s="6">
        <f t="shared" si="107"/>
        <v>0.77391743681474667</v>
      </c>
    </row>
    <row r="114" spans="1:46" ht="13.5" thickBot="1">
      <c r="A114" s="4" t="s">
        <v>59</v>
      </c>
      <c r="B114" s="4" t="s">
        <v>60</v>
      </c>
      <c r="C114" s="5">
        <v>0.61585000000000001</v>
      </c>
      <c r="D114" s="5">
        <v>0.61214000000000002</v>
      </c>
      <c r="E114" s="5">
        <v>0.61824000000000001</v>
      </c>
      <c r="F114" s="5">
        <v>0.61629999999999996</v>
      </c>
      <c r="G114" s="5">
        <v>0.61841999999999997</v>
      </c>
      <c r="H114" s="5">
        <v>0.62734999999999996</v>
      </c>
      <c r="I114" s="5">
        <v>0.63751000000000002</v>
      </c>
      <c r="J114" s="5">
        <v>0.63834999999999997</v>
      </c>
      <c r="K114" s="5">
        <v>0.63824000000000003</v>
      </c>
      <c r="L114" s="5">
        <v>0.64139000000000002</v>
      </c>
      <c r="M114" s="5">
        <v>0.64322000000000001</v>
      </c>
      <c r="N114" s="5">
        <v>0.65519000000000005</v>
      </c>
      <c r="O114" s="5">
        <v>0.66161000000000003</v>
      </c>
      <c r="P114" s="5">
        <v>0.66874999999999996</v>
      </c>
      <c r="Q114" s="5">
        <v>0.67725000000000002</v>
      </c>
      <c r="R114" s="5">
        <v>0.68262</v>
      </c>
      <c r="S114" s="5">
        <v>0.69559000000000004</v>
      </c>
      <c r="T114" s="5">
        <v>0.69789000000000001</v>
      </c>
      <c r="U114" s="5">
        <v>0.70457000000000003</v>
      </c>
      <c r="V114" s="5">
        <v>0.71396000000000004</v>
      </c>
      <c r="W114" s="5">
        <v>0.72811000000000003</v>
      </c>
      <c r="X114" s="5">
        <v>0.74714000000000003</v>
      </c>
      <c r="Y114" s="5">
        <v>0.75212999999999997</v>
      </c>
      <c r="Z114" s="5">
        <v>0.76004000000000005</v>
      </c>
      <c r="AA114" s="5">
        <v>0.77256000000000002</v>
      </c>
      <c r="AB114" s="5">
        <v>0.78769999999999996</v>
      </c>
      <c r="AC114" s="5">
        <v>0.79047999999999996</v>
      </c>
      <c r="AD114" s="5">
        <v>0.79962</v>
      </c>
      <c r="AE114" s="5">
        <v>0.80557000000000001</v>
      </c>
      <c r="AF114" s="5">
        <v>0.81427000000000005</v>
      </c>
      <c r="AG114" s="5">
        <v>0.81838</v>
      </c>
      <c r="AH114" s="5">
        <v>0.82484999999999997</v>
      </c>
      <c r="AI114" s="5">
        <v>0.82586999999999999</v>
      </c>
      <c r="AJ114" s="5">
        <v>0.82550999999999997</v>
      </c>
      <c r="AK114" s="5">
        <v>0.76119000000000003</v>
      </c>
      <c r="AM114" s="4" t="s">
        <v>59</v>
      </c>
      <c r="AN114" s="4" t="s">
        <v>60</v>
      </c>
      <c r="AO114" s="5">
        <f t="shared" si="99"/>
        <v>0.63018333333333343</v>
      </c>
      <c r="AP114" s="5">
        <f t="shared" si="100"/>
        <v>0.70747166666666672</v>
      </c>
      <c r="AQ114" s="5">
        <f t="shared" si="101"/>
        <v>0.80236363636363639</v>
      </c>
      <c r="AR114" s="6">
        <f>(AO114-AVERAGE(AO107:AO152))/_xlfn.STDEV.P(AO107:AO152)</f>
        <v>1.3990754878387019</v>
      </c>
      <c r="AS114" s="6">
        <f t="shared" ref="AS114:AT114" si="108">(AP114-AVERAGE(AP107:AP152))/_xlfn.STDEV.P(AP107:AP152)</f>
        <v>1.7763898587413696</v>
      </c>
      <c r="AT114" s="6">
        <f t="shared" si="108"/>
        <v>1.8756018334351325</v>
      </c>
    </row>
    <row r="115" spans="1:46" ht="13.5" thickBot="1">
      <c r="A115" s="4" t="s">
        <v>61</v>
      </c>
      <c r="B115" s="4" t="s">
        <v>62</v>
      </c>
      <c r="C115" s="5">
        <v>0.58074000000000003</v>
      </c>
      <c r="D115" s="5">
        <v>0.58120000000000005</v>
      </c>
      <c r="E115" s="5">
        <v>0.57067999999999997</v>
      </c>
      <c r="F115" s="5">
        <v>0.57272999999999996</v>
      </c>
      <c r="G115" s="5">
        <v>0.57689999999999997</v>
      </c>
      <c r="H115" s="5">
        <v>0.57992999999999995</v>
      </c>
      <c r="I115" s="5">
        <v>0.57998000000000005</v>
      </c>
      <c r="J115" s="5">
        <v>0.58069000000000004</v>
      </c>
      <c r="K115" s="5">
        <v>0.58265</v>
      </c>
      <c r="L115" s="5">
        <v>0.58438999999999997</v>
      </c>
      <c r="M115" s="5">
        <v>0.58240999999999998</v>
      </c>
      <c r="N115" s="5">
        <v>0.58128999999999997</v>
      </c>
      <c r="O115" s="5">
        <v>0.58452999999999999</v>
      </c>
      <c r="P115" s="5">
        <v>0.58172999999999997</v>
      </c>
      <c r="Q115" s="5">
        <v>0.58516999999999997</v>
      </c>
      <c r="R115" s="5">
        <v>0.58221000000000001</v>
      </c>
      <c r="S115" s="5">
        <v>0.58658999999999994</v>
      </c>
      <c r="T115" s="5">
        <v>0.58301000000000003</v>
      </c>
      <c r="U115" s="5">
        <v>0.58980999999999995</v>
      </c>
      <c r="V115" s="5">
        <v>0.59326999999999996</v>
      </c>
      <c r="W115" s="5">
        <v>0.59972000000000003</v>
      </c>
      <c r="X115" s="5">
        <v>0.60614999999999997</v>
      </c>
      <c r="Y115" s="5">
        <v>0.62131999999999998</v>
      </c>
      <c r="Z115" s="5">
        <v>0.63956000000000002</v>
      </c>
      <c r="AA115" s="5">
        <v>0.65325</v>
      </c>
      <c r="AB115" s="5">
        <v>0.66956000000000004</v>
      </c>
      <c r="AC115" s="5">
        <v>0.67825000000000002</v>
      </c>
      <c r="AD115" s="5">
        <v>0.69491000000000003</v>
      </c>
      <c r="AE115" s="5">
        <v>0.69940999999999998</v>
      </c>
      <c r="AF115" s="5">
        <v>0.71143999999999996</v>
      </c>
      <c r="AG115" s="5">
        <v>0.71630000000000005</v>
      </c>
      <c r="AH115" s="5">
        <v>0.7248</v>
      </c>
      <c r="AI115" s="5">
        <v>0.73112999999999995</v>
      </c>
      <c r="AJ115" s="5">
        <v>0.73438999999999999</v>
      </c>
      <c r="AK115" s="5">
        <v>0.66839000000000004</v>
      </c>
      <c r="AM115" s="4" t="s">
        <v>61</v>
      </c>
      <c r="AN115" s="4" t="s">
        <v>62</v>
      </c>
      <c r="AO115" s="5">
        <f t="shared" si="99"/>
        <v>0.57946583333333335</v>
      </c>
      <c r="AP115" s="5">
        <f t="shared" si="100"/>
        <v>0.59608916666666667</v>
      </c>
      <c r="AQ115" s="5">
        <f t="shared" si="101"/>
        <v>0.69834818181818192</v>
      </c>
      <c r="AR115" s="6">
        <f>(AO115-AVERAGE(AO107:AO152))/_xlfn.STDEV.P(AO107:AO152)</f>
        <v>0.7049767727015005</v>
      </c>
      <c r="AS115" s="6">
        <f t="shared" ref="AS115:AT115" si="109">(AP115-AVERAGE(AP107:AP152))/_xlfn.STDEV.P(AP107:AP152)</f>
        <v>0.52091254884523419</v>
      </c>
      <c r="AT115" s="6">
        <f t="shared" si="109"/>
        <v>0.74225989613808829</v>
      </c>
    </row>
    <row r="116" spans="1:46" ht="13.5" thickBot="1">
      <c r="A116" s="4" t="s">
        <v>63</v>
      </c>
      <c r="B116" s="4" t="s">
        <v>64</v>
      </c>
      <c r="C116" s="5">
        <v>0.64034000000000002</v>
      </c>
      <c r="D116" s="5">
        <v>0.63314999999999999</v>
      </c>
      <c r="E116" s="5">
        <v>0.63427</v>
      </c>
      <c r="F116" s="5">
        <v>0.64168999999999998</v>
      </c>
      <c r="G116" s="5">
        <v>0.63071999999999995</v>
      </c>
      <c r="H116" s="5">
        <v>0.63678999999999997</v>
      </c>
      <c r="I116" s="5">
        <v>0.63961999999999997</v>
      </c>
      <c r="J116" s="5">
        <v>0.63819000000000004</v>
      </c>
      <c r="K116" s="5">
        <v>0.62931999999999999</v>
      </c>
      <c r="L116" s="5">
        <v>0.63044</v>
      </c>
      <c r="M116" s="5">
        <v>0.62278999999999995</v>
      </c>
      <c r="N116" s="5">
        <v>0.61621999999999999</v>
      </c>
      <c r="O116" s="5">
        <v>0.61563999999999997</v>
      </c>
      <c r="P116" s="5">
        <v>0.62</v>
      </c>
      <c r="Q116" s="5">
        <v>0.61716000000000004</v>
      </c>
      <c r="R116" s="5">
        <v>0.61168999999999996</v>
      </c>
      <c r="S116" s="5">
        <v>0.61316999999999999</v>
      </c>
      <c r="T116" s="5">
        <v>0.61722999999999995</v>
      </c>
      <c r="U116" s="5">
        <v>0.62283999999999995</v>
      </c>
      <c r="V116" s="5">
        <v>0.63524000000000003</v>
      </c>
      <c r="W116" s="5">
        <v>0.64922999999999997</v>
      </c>
      <c r="X116" s="5">
        <v>0.65859000000000001</v>
      </c>
      <c r="Y116" s="5">
        <v>0.67169000000000001</v>
      </c>
      <c r="Z116" s="5">
        <v>0.68645</v>
      </c>
      <c r="AA116" s="5">
        <v>0.69979000000000002</v>
      </c>
      <c r="AB116" s="5">
        <v>0.71287999999999996</v>
      </c>
      <c r="AC116" s="5">
        <v>0.72750999999999999</v>
      </c>
      <c r="AD116" s="5">
        <v>0.73760999999999999</v>
      </c>
      <c r="AE116" s="5">
        <v>0.74914000000000003</v>
      </c>
      <c r="AF116" s="5">
        <v>0.76166</v>
      </c>
      <c r="AG116" s="5">
        <v>0.77125999999999995</v>
      </c>
      <c r="AH116" s="5">
        <v>0.77810999999999997</v>
      </c>
      <c r="AI116" s="5">
        <v>0.78771000000000002</v>
      </c>
      <c r="AJ116" s="5">
        <v>0.78903000000000001</v>
      </c>
      <c r="AK116" s="5">
        <v>0.72646999999999995</v>
      </c>
      <c r="AM116" s="4" t="s">
        <v>63</v>
      </c>
      <c r="AN116" s="4" t="s">
        <v>64</v>
      </c>
      <c r="AO116" s="5">
        <f t="shared" si="99"/>
        <v>0.63279500000000011</v>
      </c>
      <c r="AP116" s="5">
        <f t="shared" si="100"/>
        <v>0.63491083333333342</v>
      </c>
      <c r="AQ116" s="5">
        <f t="shared" si="101"/>
        <v>0.74919727272727277</v>
      </c>
      <c r="AR116" s="6">
        <f>(AO116-AVERAGE(AO107:AO152))/_xlfn.STDEV.P(AO107:AO152)</f>
        <v>1.4348176769785452</v>
      </c>
      <c r="AS116" s="6">
        <f t="shared" ref="AS116:AT116" si="110">(AP116-AVERAGE(AP107:AP152))/_xlfn.STDEV.P(AP107:AP152)</f>
        <v>0.95850123317491986</v>
      </c>
      <c r="AT116" s="6">
        <f t="shared" si="110"/>
        <v>1.2963064794322914</v>
      </c>
    </row>
    <row r="117" spans="1:46" ht="13.5" thickBot="1">
      <c r="A117" s="4" t="s">
        <v>65</v>
      </c>
      <c r="B117" s="4" t="s">
        <v>66</v>
      </c>
      <c r="C117" s="5">
        <v>0.55044999999999999</v>
      </c>
      <c r="D117" s="5">
        <v>0.55308000000000002</v>
      </c>
      <c r="E117" s="5">
        <v>0.55806999999999995</v>
      </c>
      <c r="F117" s="5">
        <v>0.56032999999999999</v>
      </c>
      <c r="G117" s="5">
        <v>0.56379999999999997</v>
      </c>
      <c r="H117" s="5">
        <v>0.56367</v>
      </c>
      <c r="I117" s="5">
        <v>0.56369000000000002</v>
      </c>
      <c r="J117" s="5">
        <v>0.57642000000000004</v>
      </c>
      <c r="K117" s="5">
        <v>0.58160999999999996</v>
      </c>
      <c r="L117" s="5">
        <v>0.58965999999999996</v>
      </c>
      <c r="M117" s="5">
        <v>0.60097999999999996</v>
      </c>
      <c r="N117" s="5">
        <v>0.61577999999999999</v>
      </c>
      <c r="O117" s="5">
        <v>0.62107000000000001</v>
      </c>
      <c r="P117" s="5">
        <v>0.62390000000000001</v>
      </c>
      <c r="Q117" s="5">
        <v>0.61994000000000005</v>
      </c>
      <c r="R117" s="5">
        <v>0.62265999999999999</v>
      </c>
      <c r="S117" s="5">
        <v>0.62441000000000002</v>
      </c>
      <c r="T117" s="5">
        <v>0.62280000000000002</v>
      </c>
      <c r="U117" s="5">
        <v>0.63775000000000004</v>
      </c>
      <c r="V117" s="5">
        <v>0.64195000000000002</v>
      </c>
      <c r="W117" s="5">
        <v>0.65371999999999997</v>
      </c>
      <c r="X117" s="5">
        <v>0.66520000000000001</v>
      </c>
      <c r="Y117" s="5">
        <v>0.66662999999999994</v>
      </c>
      <c r="Z117" s="5">
        <v>0.67454999999999998</v>
      </c>
      <c r="AA117" s="5">
        <v>0.67883000000000004</v>
      </c>
      <c r="AB117" s="5">
        <v>0.68540999999999996</v>
      </c>
      <c r="AC117" s="5">
        <v>0.69718999999999998</v>
      </c>
      <c r="AD117" s="5">
        <v>0.70145000000000002</v>
      </c>
      <c r="AE117" s="5">
        <v>0.71331</v>
      </c>
      <c r="AF117" s="5">
        <v>0.73226000000000002</v>
      </c>
      <c r="AG117" s="5">
        <v>0.72904000000000002</v>
      </c>
      <c r="AH117" s="5">
        <v>0.73380000000000001</v>
      </c>
      <c r="AI117" s="5">
        <v>0.73177000000000003</v>
      </c>
      <c r="AJ117" s="5">
        <v>0.74165000000000003</v>
      </c>
      <c r="AK117" s="5">
        <v>0.68457000000000001</v>
      </c>
      <c r="AM117" s="4" t="s">
        <v>65</v>
      </c>
      <c r="AN117" s="4" t="s">
        <v>66</v>
      </c>
      <c r="AO117" s="5">
        <f t="shared" si="99"/>
        <v>0.57312833333333335</v>
      </c>
      <c r="AP117" s="5">
        <f t="shared" si="100"/>
        <v>0.63954833333333327</v>
      </c>
      <c r="AQ117" s="5">
        <f t="shared" si="101"/>
        <v>0.71175272727272731</v>
      </c>
      <c r="AR117" s="6">
        <f>(AO117-AVERAGE(AO107:AO152))/_xlfn.STDEV.P(AO107:AO152)</f>
        <v>0.61824437052903525</v>
      </c>
      <c r="AS117" s="6">
        <f t="shared" ref="AS117:AT117" si="111">(AP117-AVERAGE(AP107:AP152))/_xlfn.STDEV.P(AP107:AP152)</f>
        <v>1.0107740410634405</v>
      </c>
      <c r="AT117" s="6">
        <f t="shared" si="111"/>
        <v>0.88831447601210045</v>
      </c>
    </row>
    <row r="118" spans="1:46" ht="13.5" thickBot="1">
      <c r="A118" s="4" t="s">
        <v>67</v>
      </c>
      <c r="B118" s="4" t="s">
        <v>68</v>
      </c>
      <c r="C118" s="5">
        <v>0.58067999999999997</v>
      </c>
      <c r="D118" s="5">
        <v>0.57862999999999998</v>
      </c>
      <c r="E118" s="5">
        <v>0.57491999999999999</v>
      </c>
      <c r="F118" s="5">
        <v>0.57330000000000003</v>
      </c>
      <c r="G118" s="5">
        <v>0.57167000000000001</v>
      </c>
      <c r="H118" s="5">
        <v>0.56188000000000005</v>
      </c>
      <c r="I118" s="5">
        <v>0.55854999999999999</v>
      </c>
      <c r="J118" s="5">
        <v>0.55771999999999999</v>
      </c>
      <c r="K118" s="5">
        <v>0.55637000000000003</v>
      </c>
      <c r="L118" s="5">
        <v>0.55503999999999998</v>
      </c>
      <c r="M118" s="5">
        <v>0.55418999999999996</v>
      </c>
      <c r="N118" s="5">
        <v>0.55301</v>
      </c>
      <c r="O118" s="5">
        <v>0.55047999999999997</v>
      </c>
      <c r="P118" s="5">
        <v>0.54654999999999998</v>
      </c>
      <c r="Q118" s="5">
        <v>0.54747999999999997</v>
      </c>
      <c r="R118" s="5">
        <v>0.54193000000000002</v>
      </c>
      <c r="S118" s="5">
        <v>0.54464999999999997</v>
      </c>
      <c r="T118" s="5">
        <v>0.54810999999999999</v>
      </c>
      <c r="U118" s="5">
        <v>0.55994999999999995</v>
      </c>
      <c r="V118" s="5">
        <v>0.56899</v>
      </c>
      <c r="W118" s="5">
        <v>0.57682999999999995</v>
      </c>
      <c r="X118" s="5">
        <v>0.58457000000000003</v>
      </c>
      <c r="Y118" s="5">
        <v>0.59860000000000002</v>
      </c>
      <c r="Z118" s="5">
        <v>0.61365000000000003</v>
      </c>
      <c r="AA118" s="5">
        <v>0.62729000000000001</v>
      </c>
      <c r="AB118" s="5">
        <v>0.64037999999999995</v>
      </c>
      <c r="AC118" s="5">
        <v>0.65086999999999995</v>
      </c>
      <c r="AD118" s="5">
        <v>0.66896999999999995</v>
      </c>
      <c r="AE118" s="5">
        <v>0.67551000000000005</v>
      </c>
      <c r="AF118" s="5">
        <v>0.68428</v>
      </c>
      <c r="AG118" s="5">
        <v>0.69021999999999994</v>
      </c>
      <c r="AH118" s="5">
        <v>0.69513999999999998</v>
      </c>
      <c r="AI118" s="5">
        <v>0.70165999999999995</v>
      </c>
      <c r="AJ118" s="5">
        <v>0.70438000000000001</v>
      </c>
      <c r="AK118" s="5">
        <v>0.64480999999999999</v>
      </c>
      <c r="AM118" s="4" t="s">
        <v>67</v>
      </c>
      <c r="AN118" s="4" t="s">
        <v>68</v>
      </c>
      <c r="AO118" s="5">
        <f t="shared" si="99"/>
        <v>0.56466333333333341</v>
      </c>
      <c r="AP118" s="5">
        <f t="shared" si="100"/>
        <v>0.5651491666666667</v>
      </c>
      <c r="AQ118" s="5">
        <f t="shared" si="101"/>
        <v>0.67122818181818178</v>
      </c>
      <c r="AR118" s="6">
        <f>(AO118-AVERAGE(AO107:AO152))/_xlfn.STDEV.P(AO107:AO152)</f>
        <v>0.50239588384029144</v>
      </c>
      <c r="AS118" s="6">
        <f t="shared" ref="AS118:AT118" si="112">(AP118-AVERAGE(AP107:AP152))/_xlfn.STDEV.P(AP107:AP152)</f>
        <v>0.17216415508332031</v>
      </c>
      <c r="AT118" s="6">
        <f t="shared" si="112"/>
        <v>0.44676310218748982</v>
      </c>
    </row>
    <row r="119" spans="1:46" ht="13.5" thickBot="1">
      <c r="A119" s="4" t="s">
        <v>69</v>
      </c>
      <c r="B119" s="4" t="s">
        <v>70</v>
      </c>
      <c r="C119" s="5">
        <v>0.62426000000000004</v>
      </c>
      <c r="D119" s="5">
        <v>0.62653999999999999</v>
      </c>
      <c r="E119" s="5">
        <v>0.63207999999999998</v>
      </c>
      <c r="F119" s="5">
        <v>0.62526999999999999</v>
      </c>
      <c r="G119" s="5">
        <v>0.62756000000000001</v>
      </c>
      <c r="H119" s="5">
        <v>0.63578000000000001</v>
      </c>
      <c r="I119" s="5">
        <v>0.63566</v>
      </c>
      <c r="J119" s="5">
        <v>0.63929000000000002</v>
      </c>
      <c r="K119" s="5">
        <v>0.63888999999999996</v>
      </c>
      <c r="L119" s="5">
        <v>0.63973999999999998</v>
      </c>
      <c r="M119" s="5">
        <v>0.64149</v>
      </c>
      <c r="N119" s="5">
        <v>0.64056999999999997</v>
      </c>
      <c r="O119" s="5">
        <v>0.64083999999999997</v>
      </c>
      <c r="P119" s="5">
        <v>0.64007999999999998</v>
      </c>
      <c r="Q119" s="5">
        <v>0.63722999999999996</v>
      </c>
      <c r="R119" s="5">
        <v>0.64071999999999996</v>
      </c>
      <c r="S119" s="5">
        <v>0.64563999999999999</v>
      </c>
      <c r="T119" s="5">
        <v>0.64319000000000004</v>
      </c>
      <c r="U119" s="5">
        <v>0.65005999999999997</v>
      </c>
      <c r="V119" s="5">
        <v>0.65281</v>
      </c>
      <c r="W119" s="5">
        <v>0.66400999999999999</v>
      </c>
      <c r="X119" s="5">
        <v>0.67452999999999996</v>
      </c>
      <c r="Y119" s="5">
        <v>0.68420000000000003</v>
      </c>
      <c r="Z119" s="5">
        <v>0.69811000000000001</v>
      </c>
      <c r="AA119" s="5">
        <v>0.71157000000000004</v>
      </c>
      <c r="AB119" s="5">
        <v>0.72162000000000004</v>
      </c>
      <c r="AC119" s="5">
        <v>0.73207999999999995</v>
      </c>
      <c r="AD119" s="5">
        <v>0.74678999999999995</v>
      </c>
      <c r="AE119" s="5">
        <v>0.75976999999999995</v>
      </c>
      <c r="AF119" s="5">
        <v>0.77127999999999997</v>
      </c>
      <c r="AG119" s="5">
        <v>0.77641000000000004</v>
      </c>
      <c r="AH119" s="5">
        <v>0.78569999999999995</v>
      </c>
      <c r="AI119" s="5">
        <v>0.79088000000000003</v>
      </c>
      <c r="AJ119" s="5">
        <v>0.79844000000000004</v>
      </c>
      <c r="AK119" s="5">
        <v>0.73645000000000005</v>
      </c>
      <c r="AM119" s="4" t="s">
        <v>69</v>
      </c>
      <c r="AN119" s="4" t="s">
        <v>70</v>
      </c>
      <c r="AO119" s="5">
        <f t="shared" si="99"/>
        <v>0.63392749999999998</v>
      </c>
      <c r="AP119" s="5">
        <f t="shared" si="100"/>
        <v>0.6559516666666666</v>
      </c>
      <c r="AQ119" s="5">
        <f t="shared" si="101"/>
        <v>0.75736272727272747</v>
      </c>
      <c r="AR119" s="6">
        <f>(AO119-AVERAGE(AO107:AO152))/_xlfn.STDEV.P(AO107:AO152)</f>
        <v>1.450316603283919</v>
      </c>
      <c r="AS119" s="6">
        <f t="shared" ref="AS119:AT119" si="113">(AP119-AVERAGE(AP107:AP152))/_xlfn.STDEV.P(AP107:AP152)</f>
        <v>1.19566855148171</v>
      </c>
      <c r="AT119" s="6">
        <f t="shared" si="113"/>
        <v>1.3852764513840314</v>
      </c>
    </row>
    <row r="120" spans="1:46" ht="13.5" thickBot="1">
      <c r="A120" s="4" t="s">
        <v>71</v>
      </c>
      <c r="B120" s="4" t="s">
        <v>72</v>
      </c>
      <c r="C120" s="5">
        <v>0.50773000000000001</v>
      </c>
      <c r="D120" s="5">
        <v>0.50268999999999997</v>
      </c>
      <c r="E120" s="5">
        <v>0.49585000000000001</v>
      </c>
      <c r="F120" s="5">
        <v>0.49925999999999998</v>
      </c>
      <c r="G120" s="5">
        <v>0.48558000000000001</v>
      </c>
      <c r="H120" s="5">
        <v>0.47881000000000001</v>
      </c>
      <c r="I120" s="5">
        <v>0.47519</v>
      </c>
      <c r="J120" s="5">
        <v>0.47828999999999999</v>
      </c>
      <c r="K120" s="5">
        <v>0.47891</v>
      </c>
      <c r="L120" s="5">
        <v>0.47952</v>
      </c>
      <c r="M120" s="5">
        <v>0.47650999999999999</v>
      </c>
      <c r="N120" s="5">
        <v>0.47433999999999998</v>
      </c>
      <c r="O120" s="5">
        <v>0.47315000000000002</v>
      </c>
      <c r="P120" s="5">
        <v>0.46700999999999998</v>
      </c>
      <c r="Q120" s="5">
        <v>0.46861999999999998</v>
      </c>
      <c r="R120" s="5">
        <v>0.46603</v>
      </c>
      <c r="S120" s="5">
        <v>0.46927000000000002</v>
      </c>
      <c r="T120" s="5">
        <v>0.46422999999999998</v>
      </c>
      <c r="U120" s="5">
        <v>0.46977999999999998</v>
      </c>
      <c r="V120" s="5">
        <v>0.47566999999999998</v>
      </c>
      <c r="W120" s="5">
        <v>0.49180000000000001</v>
      </c>
      <c r="X120" s="5">
        <v>0.51093999999999995</v>
      </c>
      <c r="Y120" s="5">
        <v>0.52878999999999998</v>
      </c>
      <c r="Z120" s="5">
        <v>0.54981000000000002</v>
      </c>
      <c r="AA120" s="5">
        <v>0.56955999999999996</v>
      </c>
      <c r="AB120" s="5">
        <v>0.59155999999999997</v>
      </c>
      <c r="AC120" s="5">
        <v>0.60487999999999997</v>
      </c>
      <c r="AD120" s="5">
        <v>0.62146999999999997</v>
      </c>
      <c r="AE120" s="5">
        <v>0.63410999999999995</v>
      </c>
      <c r="AF120" s="5">
        <v>0.65107000000000004</v>
      </c>
      <c r="AG120" s="5">
        <v>0.65798000000000001</v>
      </c>
      <c r="AH120" s="5">
        <v>0.66483000000000003</v>
      </c>
      <c r="AI120" s="5">
        <v>0.66683000000000003</v>
      </c>
      <c r="AJ120" s="5">
        <v>0.67184999999999995</v>
      </c>
      <c r="AK120" s="5">
        <v>0.61760000000000004</v>
      </c>
      <c r="AM120" s="4" t="s">
        <v>71</v>
      </c>
      <c r="AN120" s="4" t="s">
        <v>72</v>
      </c>
      <c r="AO120" s="5">
        <f t="shared" si="99"/>
        <v>0.48605666666666664</v>
      </c>
      <c r="AP120" s="5">
        <f t="shared" si="100"/>
        <v>0.48625833333333329</v>
      </c>
      <c r="AQ120" s="5">
        <f t="shared" si="101"/>
        <v>0.63197636363636367</v>
      </c>
      <c r="AR120" s="6">
        <f>(AO120-AVERAGE(AO107:AO152))/_xlfn.STDEV.P(AO107:AO152)</f>
        <v>-0.57338242413134766</v>
      </c>
      <c r="AS120" s="6">
        <f t="shared" ref="AS120:AT120" si="114">(AP120-AVERAGE(AP107:AP152))/_xlfn.STDEV.P(AP107:AP152)</f>
        <v>-0.71707473979511882</v>
      </c>
      <c r="AT120" s="6">
        <f t="shared" si="114"/>
        <v>1.9079236794458849E-2</v>
      </c>
    </row>
    <row r="121" spans="1:46" ht="13.5" thickBot="1">
      <c r="A121" s="4" t="s">
        <v>73</v>
      </c>
      <c r="B121" s="4" t="s">
        <v>74</v>
      </c>
      <c r="C121" s="5">
        <v>0.48171999999999998</v>
      </c>
      <c r="D121" s="5">
        <v>0.48241000000000001</v>
      </c>
      <c r="E121" s="5">
        <v>0.48287999999999998</v>
      </c>
      <c r="F121" s="5">
        <v>0.49185000000000001</v>
      </c>
      <c r="G121" s="5">
        <v>0.49185000000000001</v>
      </c>
      <c r="H121" s="5">
        <v>0.48775000000000002</v>
      </c>
      <c r="I121" s="5">
        <v>0.48914999999999997</v>
      </c>
      <c r="J121" s="5">
        <v>0.49123</v>
      </c>
      <c r="K121" s="5">
        <v>0.49413000000000001</v>
      </c>
      <c r="L121" s="5">
        <v>0.48743999999999998</v>
      </c>
      <c r="M121" s="5">
        <v>0.49180000000000001</v>
      </c>
      <c r="N121" s="5">
        <v>0.50927999999999995</v>
      </c>
      <c r="O121" s="5">
        <v>0.51959999999999995</v>
      </c>
      <c r="P121" s="5">
        <v>0.51693999999999996</v>
      </c>
      <c r="Q121" s="5">
        <v>0.50934999999999997</v>
      </c>
      <c r="R121" s="5">
        <v>0.50060000000000004</v>
      </c>
      <c r="S121" s="5">
        <v>0.50368000000000002</v>
      </c>
      <c r="T121" s="5">
        <v>0.50463999999999998</v>
      </c>
      <c r="U121" s="5">
        <v>0.51105999999999996</v>
      </c>
      <c r="V121" s="5">
        <v>0.51951000000000003</v>
      </c>
      <c r="W121" s="5">
        <v>0.53312000000000004</v>
      </c>
      <c r="X121" s="5">
        <v>0.54466999999999999</v>
      </c>
      <c r="Y121" s="5">
        <v>0.55422000000000005</v>
      </c>
      <c r="Z121" s="5">
        <v>0.55173000000000005</v>
      </c>
      <c r="AA121" s="5">
        <v>0.55998000000000003</v>
      </c>
      <c r="AB121" s="5">
        <v>0.57255999999999996</v>
      </c>
      <c r="AC121" s="5">
        <v>0.58426999999999996</v>
      </c>
      <c r="AD121" s="5">
        <v>0.60113000000000005</v>
      </c>
      <c r="AE121" s="5">
        <v>0.61499999999999999</v>
      </c>
      <c r="AF121" s="5">
        <v>0.62653000000000003</v>
      </c>
      <c r="AG121" s="5">
        <v>0.62997999999999998</v>
      </c>
      <c r="AH121" s="5">
        <v>0.63959999999999995</v>
      </c>
      <c r="AI121" s="5">
        <v>0.64056999999999997</v>
      </c>
      <c r="AJ121" s="5">
        <v>0.64144000000000001</v>
      </c>
      <c r="AK121" s="5">
        <v>0.59860999999999998</v>
      </c>
      <c r="AM121" s="4" t="s">
        <v>73</v>
      </c>
      <c r="AN121" s="4" t="s">
        <v>74</v>
      </c>
      <c r="AO121" s="5">
        <f t="shared" si="99"/>
        <v>0.49012416666666675</v>
      </c>
      <c r="AP121" s="5">
        <f t="shared" si="100"/>
        <v>0.52242666666666671</v>
      </c>
      <c r="AQ121" s="5">
        <f t="shared" si="101"/>
        <v>0.60997000000000001</v>
      </c>
      <c r="AR121" s="6">
        <f>(AO121-AVERAGE(AO107:AO152))/_xlfn.STDEV.P(AO107:AO152)</f>
        <v>-0.51771630250033984</v>
      </c>
      <c r="AS121" s="6">
        <f t="shared" ref="AS121:AT121" si="115">(AP121-AVERAGE(AP107:AP152))/_xlfn.STDEV.P(AP107:AP152)</f>
        <v>-0.30939380395007915</v>
      </c>
      <c r="AT121" s="6">
        <f t="shared" si="115"/>
        <v>-0.22069988935069088</v>
      </c>
    </row>
    <row r="122" spans="1:46" ht="13.5" thickBot="1">
      <c r="A122" s="4" t="s">
        <v>75</v>
      </c>
      <c r="B122" s="4" t="s">
        <v>76</v>
      </c>
      <c r="C122" s="5">
        <v>0.60053000000000001</v>
      </c>
      <c r="D122" s="5">
        <v>0.60031000000000001</v>
      </c>
      <c r="E122" s="5">
        <v>0.59543000000000001</v>
      </c>
      <c r="F122" s="5">
        <v>0.59692000000000001</v>
      </c>
      <c r="G122" s="5">
        <v>0.59165999999999996</v>
      </c>
      <c r="H122" s="5">
        <v>0.58709</v>
      </c>
      <c r="I122" s="5">
        <v>0.59265000000000001</v>
      </c>
      <c r="J122" s="5">
        <v>0.59275999999999995</v>
      </c>
      <c r="K122" s="5">
        <v>0.59702</v>
      </c>
      <c r="L122" s="5">
        <v>0.59547000000000005</v>
      </c>
      <c r="M122" s="5">
        <v>0.59765000000000001</v>
      </c>
      <c r="N122" s="5">
        <v>0.60670999999999997</v>
      </c>
      <c r="O122" s="5">
        <v>0.61287999999999998</v>
      </c>
      <c r="P122" s="5">
        <v>0.61150000000000004</v>
      </c>
      <c r="Q122" s="5">
        <v>0.61329</v>
      </c>
      <c r="R122" s="5">
        <v>0.62075000000000002</v>
      </c>
      <c r="S122" s="5">
        <v>0.62373999999999996</v>
      </c>
      <c r="T122" s="5">
        <v>0.62905999999999995</v>
      </c>
      <c r="U122" s="5">
        <v>0.63610999999999995</v>
      </c>
      <c r="V122" s="5">
        <v>0.64112999999999998</v>
      </c>
      <c r="W122" s="5">
        <v>0.64451000000000003</v>
      </c>
      <c r="X122" s="5">
        <v>0.65317999999999998</v>
      </c>
      <c r="Y122" s="5">
        <v>0.66530999999999996</v>
      </c>
      <c r="Z122" s="5">
        <v>0.67603999999999997</v>
      </c>
      <c r="AA122" s="5">
        <v>0.68411999999999995</v>
      </c>
      <c r="AB122" s="5">
        <v>0.69959000000000005</v>
      </c>
      <c r="AC122" s="5">
        <v>0.71523000000000003</v>
      </c>
      <c r="AD122" s="5">
        <v>0.72358</v>
      </c>
      <c r="AE122" s="5">
        <v>0.73599000000000003</v>
      </c>
      <c r="AF122" s="5">
        <v>0.74921000000000004</v>
      </c>
      <c r="AG122" s="5">
        <v>0.75775999999999999</v>
      </c>
      <c r="AH122" s="5">
        <v>0.76870000000000005</v>
      </c>
      <c r="AI122" s="5">
        <v>0.77146999999999999</v>
      </c>
      <c r="AJ122" s="5">
        <v>0.77222000000000002</v>
      </c>
      <c r="AK122" s="5">
        <v>0.70684999999999998</v>
      </c>
      <c r="AM122" s="4" t="s">
        <v>75</v>
      </c>
      <c r="AN122" s="4" t="s">
        <v>76</v>
      </c>
      <c r="AO122" s="5">
        <f t="shared" si="99"/>
        <v>0.59618333333333318</v>
      </c>
      <c r="AP122" s="5">
        <f t="shared" si="100"/>
        <v>0.635625</v>
      </c>
      <c r="AQ122" s="5">
        <f t="shared" si="101"/>
        <v>0.73497454545454532</v>
      </c>
      <c r="AR122" s="6">
        <f>(AO122-AVERAGE(AO107:AO152))/_xlfn.STDEV.P(AO107:AO152)</f>
        <v>0.93376555902389469</v>
      </c>
      <c r="AS122" s="6">
        <f t="shared" ref="AS122:AT122" si="116">(AP122-AVERAGE(AP107:AP152))/_xlfn.STDEV.P(AP107:AP152)</f>
        <v>0.96655115165838035</v>
      </c>
      <c r="AT122" s="6">
        <f t="shared" si="116"/>
        <v>1.1413370727094052</v>
      </c>
    </row>
    <row r="123" spans="1:46" ht="13.5" thickBot="1">
      <c r="A123" s="4" t="s">
        <v>77</v>
      </c>
      <c r="B123" s="4" t="s">
        <v>78</v>
      </c>
      <c r="C123" s="5">
        <v>0.55708999999999997</v>
      </c>
      <c r="D123" s="5">
        <v>0.55959000000000003</v>
      </c>
      <c r="E123" s="5">
        <v>0.55900000000000005</v>
      </c>
      <c r="F123" s="5">
        <v>0.56305000000000005</v>
      </c>
      <c r="G123" s="5">
        <v>0.55684</v>
      </c>
      <c r="H123" s="5">
        <v>0.55557999999999996</v>
      </c>
      <c r="I123" s="5">
        <v>0.55715000000000003</v>
      </c>
      <c r="J123" s="5">
        <v>0.55259999999999998</v>
      </c>
      <c r="K123" s="5">
        <v>0.55476000000000003</v>
      </c>
      <c r="L123" s="5">
        <v>0.55323999999999995</v>
      </c>
      <c r="M123" s="5">
        <v>0.55503999999999998</v>
      </c>
      <c r="N123" s="5">
        <v>0.55532999999999999</v>
      </c>
      <c r="O123" s="5">
        <v>0.54878000000000005</v>
      </c>
      <c r="P123" s="5">
        <v>0.54446000000000006</v>
      </c>
      <c r="Q123" s="5">
        <v>0.54320999999999997</v>
      </c>
      <c r="R123" s="5">
        <v>0.54152</v>
      </c>
      <c r="S123" s="5">
        <v>0.54222000000000004</v>
      </c>
      <c r="T123" s="5">
        <v>0.54203000000000001</v>
      </c>
      <c r="U123" s="5">
        <v>0.54644999999999999</v>
      </c>
      <c r="V123" s="5">
        <v>0.56022000000000005</v>
      </c>
      <c r="W123" s="5">
        <v>0.57271000000000005</v>
      </c>
      <c r="X123" s="5">
        <v>0.58384000000000003</v>
      </c>
      <c r="Y123" s="5">
        <v>0.59591000000000005</v>
      </c>
      <c r="Z123" s="5">
        <v>0.60907</v>
      </c>
      <c r="AA123" s="5">
        <v>0.62858999999999998</v>
      </c>
      <c r="AB123" s="5">
        <v>0.64588999999999996</v>
      </c>
      <c r="AC123" s="5">
        <v>0.66322999999999999</v>
      </c>
      <c r="AD123" s="5">
        <v>0.67940999999999996</v>
      </c>
      <c r="AE123" s="5">
        <v>0.69691000000000003</v>
      </c>
      <c r="AF123" s="5">
        <v>0.71645000000000003</v>
      </c>
      <c r="AG123" s="5">
        <v>0.73231000000000002</v>
      </c>
      <c r="AH123" s="5">
        <v>0.74195</v>
      </c>
      <c r="AI123" s="5">
        <v>0.74470999999999998</v>
      </c>
      <c r="AJ123" s="5">
        <v>0.75324999999999998</v>
      </c>
      <c r="AK123" s="5">
        <v>0.70059000000000005</v>
      </c>
      <c r="AM123" s="4" t="s">
        <v>77</v>
      </c>
      <c r="AN123" s="4" t="s">
        <v>78</v>
      </c>
      <c r="AO123" s="5">
        <f t="shared" si="99"/>
        <v>0.55660583333333336</v>
      </c>
      <c r="AP123" s="5">
        <f t="shared" si="100"/>
        <v>0.56086833333333341</v>
      </c>
      <c r="AQ123" s="5">
        <f t="shared" si="101"/>
        <v>0.70029909090909082</v>
      </c>
      <c r="AR123" s="6">
        <f>(AO123-AVERAGE(AO107:AO152))/_xlfn.STDEV.P(AO107:AO152)</f>
        <v>0.39212427350425305</v>
      </c>
      <c r="AS123" s="6">
        <f t="shared" ref="AS123:AT123" si="117">(AP123-AVERAGE(AP107:AP152))/_xlfn.STDEV.P(AP107:AP152)</f>
        <v>0.12391160986798593</v>
      </c>
      <c r="AT123" s="6">
        <f t="shared" si="117"/>
        <v>0.76351680549106216</v>
      </c>
    </row>
    <row r="124" spans="1:46" ht="13.5" thickBot="1">
      <c r="A124" s="4" t="s">
        <v>79</v>
      </c>
      <c r="B124" s="4" t="s">
        <v>80</v>
      </c>
      <c r="C124" s="5">
        <v>0.54852999999999996</v>
      </c>
      <c r="D124" s="5">
        <v>0.55859999999999999</v>
      </c>
      <c r="E124" s="5">
        <v>0.56286999999999998</v>
      </c>
      <c r="F124" s="5">
        <v>0.56486000000000003</v>
      </c>
      <c r="G124" s="5">
        <v>0.56211</v>
      </c>
      <c r="H124" s="5">
        <v>0.55169000000000001</v>
      </c>
      <c r="I124" s="5">
        <v>0.55242000000000002</v>
      </c>
      <c r="J124" s="5">
        <v>0.55030000000000001</v>
      </c>
      <c r="K124" s="5">
        <v>0.54754000000000003</v>
      </c>
      <c r="L124" s="5">
        <v>0.54166000000000003</v>
      </c>
      <c r="M124" s="5">
        <v>0.54676000000000002</v>
      </c>
      <c r="N124" s="5">
        <v>0.54725000000000001</v>
      </c>
      <c r="O124" s="5">
        <v>0.55195000000000005</v>
      </c>
      <c r="P124" s="5">
        <v>0.54862999999999995</v>
      </c>
      <c r="Q124" s="5">
        <v>0.54703999999999997</v>
      </c>
      <c r="R124" s="5">
        <v>0.54193000000000002</v>
      </c>
      <c r="S124" s="5">
        <v>0.53793000000000002</v>
      </c>
      <c r="T124" s="5">
        <v>0.54391999999999996</v>
      </c>
      <c r="U124" s="5">
        <v>0.54942999999999997</v>
      </c>
      <c r="V124" s="5">
        <v>0.55737000000000003</v>
      </c>
      <c r="W124" s="5">
        <v>0.56825999999999999</v>
      </c>
      <c r="X124" s="5">
        <v>0.58582999999999996</v>
      </c>
      <c r="Y124" s="5">
        <v>0.59543999999999997</v>
      </c>
      <c r="Z124" s="5">
        <v>0.60223000000000004</v>
      </c>
      <c r="AA124" s="5">
        <v>0.61131000000000002</v>
      </c>
      <c r="AB124" s="5">
        <v>0.61956999999999995</v>
      </c>
      <c r="AC124" s="5">
        <v>0.63407999999999998</v>
      </c>
      <c r="AD124" s="5">
        <v>0.65466000000000002</v>
      </c>
      <c r="AE124" s="5">
        <v>0.67479999999999996</v>
      </c>
      <c r="AF124" s="5">
        <v>0.68737999999999999</v>
      </c>
      <c r="AG124" s="5">
        <v>0.69035000000000002</v>
      </c>
      <c r="AH124" s="5">
        <v>0.69340999999999997</v>
      </c>
      <c r="AI124" s="5">
        <v>0.70187999999999995</v>
      </c>
      <c r="AJ124" s="5">
        <v>0.70755000000000001</v>
      </c>
      <c r="AK124" s="5">
        <v>0.64470000000000005</v>
      </c>
      <c r="AM124" s="4" t="s">
        <v>79</v>
      </c>
      <c r="AN124" s="4" t="s">
        <v>80</v>
      </c>
      <c r="AO124" s="5">
        <f t="shared" si="99"/>
        <v>0.55288250000000005</v>
      </c>
      <c r="AP124" s="5">
        <f t="shared" si="100"/>
        <v>0.56083000000000005</v>
      </c>
      <c r="AQ124" s="5">
        <f t="shared" si="101"/>
        <v>0.66542636363636365</v>
      </c>
      <c r="AR124" s="6">
        <f>(AO124-AVERAGE(AO107:AO152))/_xlfn.STDEV.P(AO107:AO152)</f>
        <v>0.34116827443698527</v>
      </c>
      <c r="AS124" s="6">
        <f t="shared" ref="AS124:AT124" si="118">(AP124-AVERAGE(AP107:AP152))/_xlfn.STDEV.P(AP107:AP152)</f>
        <v>0.12347952556198882</v>
      </c>
      <c r="AT124" s="6">
        <f t="shared" si="118"/>
        <v>0.38354707446582542</v>
      </c>
    </row>
    <row r="125" spans="1:46" ht="13.5" thickBot="1">
      <c r="A125" s="4" t="s">
        <v>81</v>
      </c>
      <c r="B125" s="4" t="s">
        <v>82</v>
      </c>
      <c r="C125" s="5">
        <v>0.48275000000000001</v>
      </c>
      <c r="D125" s="5">
        <v>0.49060999999999999</v>
      </c>
      <c r="E125" s="5">
        <v>0.49023</v>
      </c>
      <c r="F125" s="5">
        <v>0.49784</v>
      </c>
      <c r="G125" s="5">
        <v>0.50173999999999996</v>
      </c>
      <c r="H125" s="5">
        <v>0.49586000000000002</v>
      </c>
      <c r="I125" s="5">
        <v>0.48954999999999999</v>
      </c>
      <c r="J125" s="5">
        <v>0.49362</v>
      </c>
      <c r="K125" s="5">
        <v>0.49623</v>
      </c>
      <c r="L125" s="5">
        <v>0.50387000000000004</v>
      </c>
      <c r="M125" s="5">
        <v>0.50314999999999999</v>
      </c>
      <c r="N125" s="5">
        <v>0.51237999999999995</v>
      </c>
      <c r="O125" s="5">
        <v>0.52244999999999997</v>
      </c>
      <c r="P125" s="5">
        <v>0.52170000000000005</v>
      </c>
      <c r="Q125" s="5">
        <v>0.52100000000000002</v>
      </c>
      <c r="R125" s="5">
        <v>0.52251000000000003</v>
      </c>
      <c r="S125" s="5">
        <v>0.51956000000000002</v>
      </c>
      <c r="T125" s="5">
        <v>0.52719000000000005</v>
      </c>
      <c r="U125" s="5">
        <v>0.54613</v>
      </c>
      <c r="V125" s="5">
        <v>0.55366000000000004</v>
      </c>
      <c r="W125" s="5">
        <v>0.56271000000000004</v>
      </c>
      <c r="X125" s="5">
        <v>0.57552999999999999</v>
      </c>
      <c r="Y125" s="5">
        <v>0.58087</v>
      </c>
      <c r="Z125" s="5">
        <v>0.58726</v>
      </c>
      <c r="AA125" s="5">
        <v>0.57982</v>
      </c>
      <c r="AB125" s="5">
        <v>0.58987000000000001</v>
      </c>
      <c r="AC125" s="5">
        <v>0.60419999999999996</v>
      </c>
      <c r="AD125" s="5">
        <v>0.61041999999999996</v>
      </c>
      <c r="AE125" s="5">
        <v>0.62512000000000001</v>
      </c>
      <c r="AF125" s="5">
        <v>0.63114000000000003</v>
      </c>
      <c r="AG125" s="5">
        <v>0.62865000000000004</v>
      </c>
      <c r="AH125" s="5">
        <v>0.63678000000000001</v>
      </c>
      <c r="AI125" s="5">
        <v>0.63976999999999995</v>
      </c>
      <c r="AJ125" s="5">
        <v>0.63199000000000005</v>
      </c>
      <c r="AK125" s="5">
        <v>0.58482000000000001</v>
      </c>
      <c r="AM125" s="4" t="s">
        <v>81</v>
      </c>
      <c r="AN125" s="4" t="s">
        <v>82</v>
      </c>
      <c r="AO125" s="5">
        <f t="shared" si="99"/>
        <v>0.49648583333333329</v>
      </c>
      <c r="AP125" s="5">
        <f t="shared" si="100"/>
        <v>0.54504749999999991</v>
      </c>
      <c r="AQ125" s="5">
        <f t="shared" si="101"/>
        <v>0.6147800000000001</v>
      </c>
      <c r="AR125" s="6">
        <f>(AO125-AVERAGE(AO107:AO152))/_xlfn.STDEV.P(AO107:AO152)</f>
        <v>-0.43065316532945391</v>
      </c>
      <c r="AS125" s="6">
        <f t="shared" ref="AS125:AT125" si="119">(AP125-AVERAGE(AP107:AP152))/_xlfn.STDEV.P(AP107:AP152)</f>
        <v>-5.4417097726552253E-2</v>
      </c>
      <c r="AT125" s="6">
        <f t="shared" si="119"/>
        <v>-0.16829061284249033</v>
      </c>
    </row>
    <row r="126" spans="1:46" ht="13.5" thickBot="1">
      <c r="A126" s="4" t="s">
        <v>83</v>
      </c>
      <c r="B126" s="4" t="s">
        <v>84</v>
      </c>
      <c r="C126" s="5">
        <v>0.55820999999999998</v>
      </c>
      <c r="D126" s="5">
        <v>0.56362000000000001</v>
      </c>
      <c r="E126" s="5">
        <v>0.55523999999999996</v>
      </c>
      <c r="F126" s="5">
        <v>0.56047000000000002</v>
      </c>
      <c r="G126" s="5">
        <v>0.56966000000000006</v>
      </c>
      <c r="H126" s="5">
        <v>0.57445999999999997</v>
      </c>
      <c r="I126" s="5">
        <v>0.56864000000000003</v>
      </c>
      <c r="J126" s="5">
        <v>0.57665</v>
      </c>
      <c r="K126" s="5">
        <v>0.57933000000000001</v>
      </c>
      <c r="L126" s="5">
        <v>0.58543000000000001</v>
      </c>
      <c r="M126" s="5">
        <v>0.58982999999999997</v>
      </c>
      <c r="N126" s="5">
        <v>0.5988</v>
      </c>
      <c r="O126" s="5">
        <v>0.5988</v>
      </c>
      <c r="P126" s="5">
        <v>0.59462999999999999</v>
      </c>
      <c r="Q126" s="5">
        <v>0.59923000000000004</v>
      </c>
      <c r="R126" s="5">
        <v>0.5998</v>
      </c>
      <c r="S126" s="5">
        <v>0.59411999999999998</v>
      </c>
      <c r="T126" s="5">
        <v>0.58536999999999995</v>
      </c>
      <c r="U126" s="5">
        <v>0.59894999999999998</v>
      </c>
      <c r="V126" s="5">
        <v>0.59018999999999999</v>
      </c>
      <c r="W126" s="5">
        <v>0.59841999999999995</v>
      </c>
      <c r="X126" s="5">
        <v>0.60882999999999998</v>
      </c>
      <c r="Y126" s="5">
        <v>0.61841000000000002</v>
      </c>
      <c r="Z126" s="5">
        <v>0.61304999999999998</v>
      </c>
      <c r="AA126" s="5">
        <v>0.62300999999999995</v>
      </c>
      <c r="AB126" s="5">
        <v>0.63641000000000003</v>
      </c>
      <c r="AC126" s="5">
        <v>0.64798999999999995</v>
      </c>
      <c r="AD126" s="5">
        <v>0.65227000000000002</v>
      </c>
      <c r="AE126" s="5">
        <v>0.66725999999999996</v>
      </c>
      <c r="AF126" s="5">
        <v>0.68691000000000002</v>
      </c>
      <c r="AG126" s="5">
        <v>0.67773000000000005</v>
      </c>
      <c r="AH126" s="5">
        <v>0.68874999999999997</v>
      </c>
      <c r="AI126" s="5">
        <v>0.68608000000000002</v>
      </c>
      <c r="AJ126" s="5">
        <v>0.68676000000000004</v>
      </c>
      <c r="AK126" s="5">
        <v>0.63819999999999999</v>
      </c>
      <c r="AM126" s="4" t="s">
        <v>83</v>
      </c>
      <c r="AN126" s="4" t="s">
        <v>84</v>
      </c>
      <c r="AO126" s="5">
        <f t="shared" si="99"/>
        <v>0.57336166666666666</v>
      </c>
      <c r="AP126" s="5">
        <f t="shared" si="100"/>
        <v>0.59998333333333342</v>
      </c>
      <c r="AQ126" s="5">
        <f t="shared" si="101"/>
        <v>0.66285181818181815</v>
      </c>
      <c r="AR126" s="6">
        <f>(AO126-AVERAGE(AO107:AO152))/_xlfn.STDEV.P(AO107:AO152)</f>
        <v>0.62143767396207772</v>
      </c>
      <c r="AS126" s="6">
        <f t="shared" ref="AS126:AT126" si="120">(AP126-AVERAGE(AP107:AP152))/_xlfn.STDEV.P(AP107:AP152)</f>
        <v>0.56480667845225474</v>
      </c>
      <c r="AT126" s="6">
        <f t="shared" si="120"/>
        <v>0.35549508598137569</v>
      </c>
    </row>
    <row r="127" spans="1:46" ht="13.5" thickBot="1">
      <c r="A127" s="4" t="s">
        <v>85</v>
      </c>
      <c r="B127" s="4" t="s">
        <v>86</v>
      </c>
      <c r="C127" s="5">
        <v>0.49053999999999998</v>
      </c>
      <c r="D127" s="5">
        <v>0.49051</v>
      </c>
      <c r="E127" s="5">
        <v>0.48766999999999999</v>
      </c>
      <c r="F127" s="5">
        <v>0.49676999999999999</v>
      </c>
      <c r="G127" s="5">
        <v>0.50095000000000001</v>
      </c>
      <c r="H127" s="5">
        <v>0.50627</v>
      </c>
      <c r="I127" s="5">
        <v>0.50724999999999998</v>
      </c>
      <c r="J127" s="5">
        <v>0.51819999999999999</v>
      </c>
      <c r="K127" s="5">
        <v>0.52681999999999995</v>
      </c>
      <c r="L127" s="5">
        <v>0.53420999999999996</v>
      </c>
      <c r="M127" s="5">
        <v>0.54900000000000004</v>
      </c>
      <c r="N127" s="5">
        <v>0.55918999999999996</v>
      </c>
      <c r="O127" s="5">
        <v>0.57362999999999997</v>
      </c>
      <c r="P127" s="5">
        <v>0.57938999999999996</v>
      </c>
      <c r="Q127" s="5">
        <v>0.59150999999999998</v>
      </c>
      <c r="R127" s="5">
        <v>0.59923999999999999</v>
      </c>
      <c r="S127" s="5">
        <v>0.60777999999999999</v>
      </c>
      <c r="T127" s="5">
        <v>0.61119999999999997</v>
      </c>
      <c r="U127" s="5">
        <v>0.62197000000000002</v>
      </c>
      <c r="V127" s="5">
        <v>0.62383999999999995</v>
      </c>
      <c r="W127" s="5">
        <v>0.63397999999999999</v>
      </c>
      <c r="X127" s="5">
        <v>0.64422999999999997</v>
      </c>
      <c r="Y127" s="5">
        <v>0.64119000000000004</v>
      </c>
      <c r="Z127" s="5">
        <v>0.65286</v>
      </c>
      <c r="AA127" s="5">
        <v>0.65737000000000001</v>
      </c>
      <c r="AB127" s="5">
        <v>0.66081999999999996</v>
      </c>
      <c r="AC127" s="5">
        <v>0.66124000000000005</v>
      </c>
      <c r="AD127" s="5">
        <v>0.65851000000000004</v>
      </c>
      <c r="AE127" s="5">
        <v>0.65986</v>
      </c>
      <c r="AF127" s="5">
        <v>0.66715999999999998</v>
      </c>
      <c r="AG127" s="5">
        <v>0.66730999999999996</v>
      </c>
      <c r="AH127" s="5">
        <v>0.67281999999999997</v>
      </c>
      <c r="AI127" s="5">
        <v>0.67018</v>
      </c>
      <c r="AJ127" s="5">
        <v>0.67001999999999995</v>
      </c>
      <c r="AK127" s="5">
        <v>0.62060999999999999</v>
      </c>
      <c r="AM127" s="4" t="s">
        <v>85</v>
      </c>
      <c r="AN127" s="4" t="s">
        <v>86</v>
      </c>
      <c r="AO127" s="5">
        <f t="shared" si="99"/>
        <v>0.51394833333333334</v>
      </c>
      <c r="AP127" s="5">
        <f t="shared" si="100"/>
        <v>0.61506833333333333</v>
      </c>
      <c r="AQ127" s="5">
        <f t="shared" si="101"/>
        <v>0.6605363636363637</v>
      </c>
      <c r="AR127" s="6">
        <f>(AO127-AVERAGE(AO107:AO152))/_xlfn.STDEV.P(AO107:AO152)</f>
        <v>-0.19166861733155585</v>
      </c>
      <c r="AS127" s="6">
        <f t="shared" ref="AS127:AT127" si="121">(AP127-AVERAGE(AP107:AP152))/_xlfn.STDEV.P(AP107:AP152)</f>
        <v>0.7348412459990693</v>
      </c>
      <c r="AT127" s="6">
        <f t="shared" si="121"/>
        <v>0.33026612599907007</v>
      </c>
    </row>
    <row r="128" spans="1:46" ht="13.5" thickBot="1">
      <c r="A128" s="4" t="s">
        <v>87</v>
      </c>
      <c r="B128" s="4" t="s">
        <v>88</v>
      </c>
      <c r="C128" s="5">
        <v>0.54849999999999999</v>
      </c>
      <c r="D128" s="5">
        <v>0.56111</v>
      </c>
      <c r="E128" s="5">
        <v>0.56716</v>
      </c>
      <c r="F128" s="5">
        <v>0.57140999999999997</v>
      </c>
      <c r="G128" s="5">
        <v>0.57847000000000004</v>
      </c>
      <c r="H128" s="5">
        <v>0.5786</v>
      </c>
      <c r="I128" s="5">
        <v>0.57779999999999998</v>
      </c>
      <c r="J128" s="5">
        <v>0.60133000000000003</v>
      </c>
      <c r="K128" s="5">
        <v>0.60614999999999997</v>
      </c>
      <c r="L128" s="5">
        <v>0.60692999999999997</v>
      </c>
      <c r="M128" s="5">
        <v>0.61219000000000001</v>
      </c>
      <c r="N128" s="5">
        <v>0.61238999999999999</v>
      </c>
      <c r="O128" s="5">
        <v>0.62278</v>
      </c>
      <c r="P128" s="5">
        <v>0.61697000000000002</v>
      </c>
      <c r="Q128" s="5">
        <v>0.61575000000000002</v>
      </c>
      <c r="R128" s="5">
        <v>0.62448999999999999</v>
      </c>
      <c r="S128" s="5">
        <v>0.61760000000000004</v>
      </c>
      <c r="T128" s="5">
        <v>0.61419999999999997</v>
      </c>
      <c r="U128" s="5">
        <v>0.61948000000000003</v>
      </c>
      <c r="V128" s="5">
        <v>0.60506000000000004</v>
      </c>
      <c r="W128" s="5">
        <v>0.61292000000000002</v>
      </c>
      <c r="X128" s="5">
        <v>0.61816000000000004</v>
      </c>
      <c r="Y128" s="5">
        <v>0.62182000000000004</v>
      </c>
      <c r="Z128" s="5">
        <v>0.62788999999999995</v>
      </c>
      <c r="AA128" s="5">
        <v>0.63280000000000003</v>
      </c>
      <c r="AB128" s="5">
        <v>0.64354</v>
      </c>
      <c r="AC128" s="5">
        <v>0.64939999999999998</v>
      </c>
      <c r="AD128" s="5">
        <v>0.64961000000000002</v>
      </c>
      <c r="AE128" s="5">
        <v>0.66659999999999997</v>
      </c>
      <c r="AF128" s="5">
        <v>0.68257999999999996</v>
      </c>
      <c r="AG128" s="5">
        <v>0.68471000000000004</v>
      </c>
      <c r="AH128" s="5">
        <v>0.69579000000000002</v>
      </c>
      <c r="AI128" s="5">
        <v>0.69876000000000005</v>
      </c>
      <c r="AJ128" s="5">
        <v>0.70233000000000001</v>
      </c>
      <c r="AK128" s="5">
        <v>0.64290000000000003</v>
      </c>
      <c r="AM128" s="4" t="s">
        <v>87</v>
      </c>
      <c r="AN128" s="4" t="s">
        <v>88</v>
      </c>
      <c r="AO128" s="5">
        <f t="shared" si="99"/>
        <v>0.58516999999999986</v>
      </c>
      <c r="AP128" s="5">
        <f t="shared" si="100"/>
        <v>0.61809333333333327</v>
      </c>
      <c r="AQ128" s="5">
        <f t="shared" si="101"/>
        <v>0.66809272727272717</v>
      </c>
      <c r="AR128" s="6">
        <f>(AO128-AVERAGE(AO107:AO152))/_xlfn.STDEV.P(AO107:AO152)</f>
        <v>0.78304163698427609</v>
      </c>
      <c r="AS128" s="6">
        <f t="shared" ref="AS128:AT128" si="122">(AP128-AVERAGE(AP107:AP152))/_xlfn.STDEV.P(AP107:AP152)</f>
        <v>0.76893833362446595</v>
      </c>
      <c r="AT128" s="6">
        <f t="shared" si="122"/>
        <v>0.41259950462998013</v>
      </c>
    </row>
    <row r="129" spans="1:46" ht="13.5" thickBot="1">
      <c r="A129" s="4" t="s">
        <v>89</v>
      </c>
      <c r="B129" s="4" t="s">
        <v>90</v>
      </c>
      <c r="C129" s="5">
        <v>0.56406000000000001</v>
      </c>
      <c r="D129" s="5">
        <v>0.56135000000000002</v>
      </c>
      <c r="E129" s="5">
        <v>0.56472999999999995</v>
      </c>
      <c r="F129" s="5">
        <v>0.57306000000000001</v>
      </c>
      <c r="G129" s="5">
        <v>0.58394999999999997</v>
      </c>
      <c r="H129" s="5">
        <v>0.58892999999999995</v>
      </c>
      <c r="I129" s="5">
        <v>0.59926999999999997</v>
      </c>
      <c r="J129" s="5">
        <v>0.60938000000000003</v>
      </c>
      <c r="K129" s="5">
        <v>0.61553000000000002</v>
      </c>
      <c r="L129" s="5">
        <v>0.62448000000000004</v>
      </c>
      <c r="M129" s="5">
        <v>0.63632</v>
      </c>
      <c r="N129" s="5">
        <v>0.65198</v>
      </c>
      <c r="O129" s="5">
        <v>0.65095000000000003</v>
      </c>
      <c r="P129" s="5">
        <v>0.65710000000000002</v>
      </c>
      <c r="Q129" s="5">
        <v>0.66122000000000003</v>
      </c>
      <c r="R129" s="5">
        <v>0.65854999999999997</v>
      </c>
      <c r="S129" s="5">
        <v>0.65851000000000004</v>
      </c>
      <c r="T129" s="5">
        <v>0.65725999999999996</v>
      </c>
      <c r="U129" s="5">
        <v>0.66900999999999999</v>
      </c>
      <c r="V129" s="5">
        <v>0.68479999999999996</v>
      </c>
      <c r="W129" s="5">
        <v>0.68942999999999999</v>
      </c>
      <c r="X129" s="5">
        <v>0.69964000000000004</v>
      </c>
      <c r="Y129" s="5">
        <v>0.70440000000000003</v>
      </c>
      <c r="Z129" s="5">
        <v>0.70152999999999999</v>
      </c>
      <c r="AA129" s="5">
        <v>0.70628000000000002</v>
      </c>
      <c r="AB129" s="5">
        <v>0.71414999999999995</v>
      </c>
      <c r="AC129" s="5">
        <v>0.72284000000000004</v>
      </c>
      <c r="AD129" s="5">
        <v>0.73460000000000003</v>
      </c>
      <c r="AE129" s="5">
        <v>0.74238000000000004</v>
      </c>
      <c r="AF129" s="5">
        <v>0.74795</v>
      </c>
      <c r="AG129" s="5">
        <v>0.74807000000000001</v>
      </c>
      <c r="AH129" s="5">
        <v>0.74921000000000004</v>
      </c>
      <c r="AI129" s="5">
        <v>0.75248999999999999</v>
      </c>
      <c r="AJ129" s="5">
        <v>0.75338000000000005</v>
      </c>
      <c r="AK129" s="5">
        <v>0.69864999999999999</v>
      </c>
      <c r="AM129" s="4" t="s">
        <v>89</v>
      </c>
      <c r="AN129" s="4" t="s">
        <v>90</v>
      </c>
      <c r="AO129" s="5">
        <f t="shared" si="99"/>
        <v>0.59775333333333336</v>
      </c>
      <c r="AP129" s="5">
        <f t="shared" si="100"/>
        <v>0.67436666666666667</v>
      </c>
      <c r="AQ129" s="5">
        <f t="shared" si="101"/>
        <v>0.73363636363636364</v>
      </c>
      <c r="AR129" s="6">
        <f>(AO129-AVERAGE(AO107:AO152))/_xlfn.STDEV.P(AO107:AO152)</f>
        <v>0.95525192926622782</v>
      </c>
      <c r="AS129" s="6">
        <f t="shared" ref="AS129:AT129" si="123">(AP129-AVERAGE(AP107:AP152))/_xlfn.STDEV.P(AP107:AP152)</f>
        <v>1.4032380948277241</v>
      </c>
      <c r="AT129" s="6">
        <f t="shared" si="123"/>
        <v>1.1267563781299188</v>
      </c>
    </row>
    <row r="130" spans="1:46" ht="13.5" thickBot="1">
      <c r="A130" s="4" t="s">
        <v>91</v>
      </c>
      <c r="B130" s="4" t="s">
        <v>92</v>
      </c>
      <c r="C130" s="5">
        <v>0.50922999999999996</v>
      </c>
      <c r="D130" s="5">
        <v>0.51180999999999999</v>
      </c>
      <c r="E130" s="5">
        <v>0.51868999999999998</v>
      </c>
      <c r="F130" s="5">
        <v>0.53064</v>
      </c>
      <c r="G130" s="5">
        <v>0.53554999999999997</v>
      </c>
      <c r="H130" s="5">
        <v>0.53885000000000005</v>
      </c>
      <c r="I130" s="5">
        <v>0.53993999999999998</v>
      </c>
      <c r="J130" s="5">
        <v>0.55808999999999997</v>
      </c>
      <c r="K130" s="5">
        <v>0.56838999999999995</v>
      </c>
      <c r="L130" s="5">
        <v>0.57543999999999995</v>
      </c>
      <c r="M130" s="5">
        <v>0.57569999999999999</v>
      </c>
      <c r="N130" s="5">
        <v>0.57672000000000001</v>
      </c>
      <c r="O130" s="5">
        <v>0.59575999999999996</v>
      </c>
      <c r="P130" s="5">
        <v>0.59143000000000001</v>
      </c>
      <c r="Q130" s="5">
        <v>0.58603000000000005</v>
      </c>
      <c r="R130" s="5">
        <v>0.57394999999999996</v>
      </c>
      <c r="S130" s="5">
        <v>0.56311999999999995</v>
      </c>
      <c r="T130" s="5">
        <v>0.55125000000000002</v>
      </c>
      <c r="U130" s="5">
        <v>0.54449000000000003</v>
      </c>
      <c r="V130" s="5">
        <v>0.53908</v>
      </c>
      <c r="W130" s="5">
        <v>0.54923999999999995</v>
      </c>
      <c r="X130" s="5">
        <v>0.55576000000000003</v>
      </c>
      <c r="Y130" s="5">
        <v>0.56061000000000005</v>
      </c>
      <c r="Z130" s="5">
        <v>0.57828000000000002</v>
      </c>
      <c r="AA130" s="5">
        <v>0.56840000000000002</v>
      </c>
      <c r="AB130" s="5">
        <v>0.58530000000000004</v>
      </c>
      <c r="AC130" s="5">
        <v>0.59394000000000002</v>
      </c>
      <c r="AD130" s="5">
        <v>0.61792999999999998</v>
      </c>
      <c r="AE130" s="5">
        <v>0.63339000000000001</v>
      </c>
      <c r="AF130" s="5">
        <v>0.65310000000000001</v>
      </c>
      <c r="AG130" s="5">
        <v>0.67442000000000002</v>
      </c>
      <c r="AH130" s="5">
        <v>0.67896999999999996</v>
      </c>
      <c r="AI130" s="5">
        <v>0.67906</v>
      </c>
      <c r="AJ130" s="5">
        <v>0.68666000000000005</v>
      </c>
      <c r="AK130" s="5">
        <v>0.63261000000000001</v>
      </c>
      <c r="AM130" s="4" t="s">
        <v>91</v>
      </c>
      <c r="AN130" s="4" t="s">
        <v>92</v>
      </c>
      <c r="AO130" s="5">
        <f t="shared" si="99"/>
        <v>0.54492083333333341</v>
      </c>
      <c r="AP130" s="5">
        <f t="shared" si="100"/>
        <v>0.56575000000000009</v>
      </c>
      <c r="AQ130" s="5">
        <f t="shared" si="101"/>
        <v>0.63670727272727268</v>
      </c>
      <c r="AR130" s="6">
        <f>(AO130-AVERAGE(AO107:AO152))/_xlfn.STDEV.P(AO107:AO152)</f>
        <v>0.23220819943951901</v>
      </c>
      <c r="AS130" s="6">
        <f t="shared" ref="AS130:AT130" si="124">(AP130-AVERAGE(AP107:AP152))/_xlfn.STDEV.P(AP107:AP152)</f>
        <v>0.1789366069229659</v>
      </c>
      <c r="AT130" s="6">
        <f t="shared" si="124"/>
        <v>7.0626746707266555E-2</v>
      </c>
    </row>
    <row r="131" spans="1:46" ht="13.5" thickBot="1">
      <c r="A131" s="4" t="s">
        <v>93</v>
      </c>
      <c r="B131" s="4" t="s">
        <v>94</v>
      </c>
      <c r="C131" s="5">
        <v>0.54974000000000001</v>
      </c>
      <c r="D131" s="5">
        <v>0.55476999999999999</v>
      </c>
      <c r="E131" s="5">
        <v>0.55620000000000003</v>
      </c>
      <c r="F131" s="5">
        <v>0.56337000000000004</v>
      </c>
      <c r="G131" s="5">
        <v>0.56925000000000003</v>
      </c>
      <c r="H131" s="5">
        <v>0.57362999999999997</v>
      </c>
      <c r="I131" s="5">
        <v>0.57623000000000002</v>
      </c>
      <c r="J131" s="5">
        <v>0.57904</v>
      </c>
      <c r="K131" s="5">
        <v>0.57933000000000001</v>
      </c>
      <c r="L131" s="5">
        <v>0.57976000000000005</v>
      </c>
      <c r="M131" s="5">
        <v>0.58416000000000001</v>
      </c>
      <c r="N131" s="5">
        <v>0.59255999999999998</v>
      </c>
      <c r="O131" s="5">
        <v>0.5917</v>
      </c>
      <c r="P131" s="5">
        <v>0.59006999999999998</v>
      </c>
      <c r="Q131" s="5">
        <v>0.59184000000000003</v>
      </c>
      <c r="R131" s="5">
        <v>0.58328000000000002</v>
      </c>
      <c r="S131" s="5">
        <v>0.57250000000000001</v>
      </c>
      <c r="T131" s="5">
        <v>0.56771000000000005</v>
      </c>
      <c r="U131" s="5">
        <v>0.57025999999999999</v>
      </c>
      <c r="V131" s="5">
        <v>0.57606999999999997</v>
      </c>
      <c r="W131" s="5">
        <v>0.58084999999999998</v>
      </c>
      <c r="X131" s="5">
        <v>0.58713000000000004</v>
      </c>
      <c r="Y131" s="5">
        <v>0.59801000000000004</v>
      </c>
      <c r="Z131" s="5">
        <v>0.60855000000000004</v>
      </c>
      <c r="AA131" s="5">
        <v>0.61636999999999997</v>
      </c>
      <c r="AB131" s="5">
        <v>0.62327999999999995</v>
      </c>
      <c r="AC131" s="5">
        <v>0.62992999999999999</v>
      </c>
      <c r="AD131" s="5">
        <v>0.64714000000000005</v>
      </c>
      <c r="AE131" s="5">
        <v>0.66391999999999995</v>
      </c>
      <c r="AF131" s="5">
        <v>0.67817000000000005</v>
      </c>
      <c r="AG131" s="5">
        <v>0.68798000000000004</v>
      </c>
      <c r="AH131" s="5">
        <v>0.69128000000000001</v>
      </c>
      <c r="AI131" s="5">
        <v>0.69586999999999999</v>
      </c>
      <c r="AJ131" s="5">
        <v>0.70352000000000003</v>
      </c>
      <c r="AK131" s="5">
        <v>0.64724999999999999</v>
      </c>
      <c r="AM131" s="4" t="s">
        <v>93</v>
      </c>
      <c r="AN131" s="4" t="s">
        <v>94</v>
      </c>
      <c r="AO131" s="5">
        <f t="shared" si="99"/>
        <v>0.57150333333333336</v>
      </c>
      <c r="AP131" s="5">
        <f t="shared" si="100"/>
        <v>0.5848308333333333</v>
      </c>
      <c r="AQ131" s="5">
        <f t="shared" si="101"/>
        <v>0.66224636363636369</v>
      </c>
      <c r="AR131" s="6">
        <f>(AO131-AVERAGE(AO107:AO152))/_xlfn.STDEV.P(AO107:AO152)</f>
        <v>0.59600529304891614</v>
      </c>
      <c r="AS131" s="6">
        <f t="shared" ref="AS131:AT131" si="125">(AP131-AVERAGE(AP107:AP152))/_xlfn.STDEV.P(AP107:AP152)</f>
        <v>0.39401126680139992</v>
      </c>
      <c r="AT131" s="6">
        <f t="shared" si="125"/>
        <v>0.34889811411321159</v>
      </c>
    </row>
    <row r="132" spans="1:46" ht="13.5" thickBot="1">
      <c r="A132" s="4" t="s">
        <v>95</v>
      </c>
      <c r="B132" s="4" t="s">
        <v>96</v>
      </c>
      <c r="C132" s="5">
        <v>0.57432000000000005</v>
      </c>
      <c r="D132" s="5">
        <v>0.57820000000000005</v>
      </c>
      <c r="E132" s="5">
        <v>0.57652000000000003</v>
      </c>
      <c r="F132" s="5">
        <v>0.57715000000000005</v>
      </c>
      <c r="G132" s="5">
        <v>0.58126</v>
      </c>
      <c r="H132" s="5">
        <v>0.58077999999999996</v>
      </c>
      <c r="I132" s="5">
        <v>0.57887999999999995</v>
      </c>
      <c r="J132" s="5">
        <v>0.57987</v>
      </c>
      <c r="K132" s="5">
        <v>0.57682999999999995</v>
      </c>
      <c r="L132" s="5">
        <v>0.57077</v>
      </c>
      <c r="M132" s="5">
        <v>0.56196999999999997</v>
      </c>
      <c r="N132" s="5">
        <v>0.56381999999999999</v>
      </c>
      <c r="O132" s="5">
        <v>0.56642000000000003</v>
      </c>
      <c r="P132" s="5">
        <v>0.56393000000000004</v>
      </c>
      <c r="Q132" s="5">
        <v>0.56586000000000003</v>
      </c>
      <c r="R132" s="5">
        <v>0.57142999999999999</v>
      </c>
      <c r="S132" s="5">
        <v>0.56745999999999996</v>
      </c>
      <c r="T132" s="5">
        <v>0.56835000000000002</v>
      </c>
      <c r="U132" s="5">
        <v>0.57774999999999999</v>
      </c>
      <c r="V132" s="5">
        <v>0.58191999999999999</v>
      </c>
      <c r="W132" s="5">
        <v>0.59558</v>
      </c>
      <c r="X132" s="5">
        <v>0.60882000000000003</v>
      </c>
      <c r="Y132" s="5">
        <v>0.61787999999999998</v>
      </c>
      <c r="Z132" s="5">
        <v>0.62404999999999999</v>
      </c>
      <c r="AA132" s="5">
        <v>0.63266</v>
      </c>
      <c r="AB132" s="5">
        <v>0.64144999999999996</v>
      </c>
      <c r="AC132" s="5">
        <v>0.64849999999999997</v>
      </c>
      <c r="AD132" s="5">
        <v>0.65727000000000002</v>
      </c>
      <c r="AE132" s="5">
        <v>0.67090000000000005</v>
      </c>
      <c r="AF132" s="5">
        <v>0.68032000000000004</v>
      </c>
      <c r="AG132" s="5">
        <v>0.68010000000000004</v>
      </c>
      <c r="AH132" s="5">
        <v>0.68205000000000005</v>
      </c>
      <c r="AI132" s="5">
        <v>0.67759000000000003</v>
      </c>
      <c r="AJ132" s="5">
        <v>0.68550999999999995</v>
      </c>
      <c r="AK132" s="5">
        <v>0.64226000000000005</v>
      </c>
      <c r="AM132" s="4" t="s">
        <v>95</v>
      </c>
      <c r="AN132" s="4" t="s">
        <v>96</v>
      </c>
      <c r="AO132" s="5">
        <f t="shared" si="99"/>
        <v>0.57503083333333327</v>
      </c>
      <c r="AP132" s="5">
        <f t="shared" si="100"/>
        <v>0.58412083333333342</v>
      </c>
      <c r="AQ132" s="5">
        <f t="shared" si="101"/>
        <v>0.66351000000000004</v>
      </c>
      <c r="AR132" s="6">
        <f>(AO132-AVERAGE(AO107:AO152))/_xlfn.STDEV.P(AO107:AO152)</f>
        <v>0.64428119816345075</v>
      </c>
      <c r="AS132" s="6">
        <f t="shared" ref="AS132:AT132" si="126">(AP132-AVERAGE(AP107:AP152))/_xlfn.STDEV.P(AP107:AP152)</f>
        <v>0.38600831400337421</v>
      </c>
      <c r="AT132" s="6">
        <f t="shared" si="126"/>
        <v>0.36266656891313542</v>
      </c>
    </row>
    <row r="133" spans="1:46" ht="13.5" thickBot="1">
      <c r="A133" s="4" t="s">
        <v>97</v>
      </c>
      <c r="B133" s="4" t="s">
        <v>98</v>
      </c>
      <c r="C133" s="5">
        <v>0.49720999999999999</v>
      </c>
      <c r="D133" s="5">
        <v>0.49696000000000001</v>
      </c>
      <c r="E133" s="5">
        <v>0.49863000000000002</v>
      </c>
      <c r="F133" s="5">
        <v>0.49997000000000003</v>
      </c>
      <c r="G133" s="5">
        <v>0.50107000000000002</v>
      </c>
      <c r="H133" s="5">
        <v>0.49933</v>
      </c>
      <c r="I133" s="5">
        <v>0.49396000000000001</v>
      </c>
      <c r="J133" s="5">
        <v>0.49741999999999997</v>
      </c>
      <c r="K133" s="5">
        <v>0.50143000000000004</v>
      </c>
      <c r="L133" s="5">
        <v>0.49901000000000001</v>
      </c>
      <c r="M133" s="5">
        <v>0.49918000000000001</v>
      </c>
      <c r="N133" s="5">
        <v>0.50785000000000002</v>
      </c>
      <c r="O133" s="5">
        <v>0.52246999999999999</v>
      </c>
      <c r="P133" s="5">
        <v>0.53002000000000005</v>
      </c>
      <c r="Q133" s="5">
        <v>0.52903999999999995</v>
      </c>
      <c r="R133" s="5">
        <v>0.53444999999999998</v>
      </c>
      <c r="S133" s="5">
        <v>0.53564000000000001</v>
      </c>
      <c r="T133" s="5">
        <v>0.53203999999999996</v>
      </c>
      <c r="U133" s="5">
        <v>0.53493999999999997</v>
      </c>
      <c r="V133" s="5">
        <v>0.53490000000000004</v>
      </c>
      <c r="W133" s="5">
        <v>0.54383999999999999</v>
      </c>
      <c r="X133" s="5">
        <v>0.55662</v>
      </c>
      <c r="Y133" s="5">
        <v>0.56455</v>
      </c>
      <c r="Z133" s="5">
        <v>0.56774999999999998</v>
      </c>
      <c r="AA133" s="5">
        <v>0.57223999999999997</v>
      </c>
      <c r="AB133" s="5">
        <v>0.58284999999999998</v>
      </c>
      <c r="AC133" s="5">
        <v>0.59292999999999996</v>
      </c>
      <c r="AD133" s="5">
        <v>0.60687999999999998</v>
      </c>
      <c r="AE133" s="5">
        <v>0.62109999999999999</v>
      </c>
      <c r="AF133" s="5">
        <v>0.64059999999999995</v>
      </c>
      <c r="AG133" s="5">
        <v>0.65780000000000005</v>
      </c>
      <c r="AH133" s="5">
        <v>0.66808999999999996</v>
      </c>
      <c r="AI133" s="5">
        <v>0.6694</v>
      </c>
      <c r="AJ133" s="5">
        <v>0.67603000000000002</v>
      </c>
      <c r="AK133" s="5">
        <v>0.63012999999999997</v>
      </c>
      <c r="AM133" s="4" t="s">
        <v>97</v>
      </c>
      <c r="AN133" s="4" t="s">
        <v>98</v>
      </c>
      <c r="AO133" s="5">
        <f t="shared" si="99"/>
        <v>0.49933500000000003</v>
      </c>
      <c r="AP133" s="5">
        <f t="shared" si="100"/>
        <v>0.54052166666666668</v>
      </c>
      <c r="AQ133" s="5">
        <f t="shared" si="101"/>
        <v>0.6289136363636364</v>
      </c>
      <c r="AR133" s="6">
        <f>(AO133-AVERAGE(AO107:AO152))/_xlfn.STDEV.P(AO107:AO152)</f>
        <v>-0.39166064948097712</v>
      </c>
      <c r="AS133" s="6">
        <f t="shared" ref="AS133:AT133" si="127">(AP133-AVERAGE(AP107:AP152))/_xlfn.STDEV.P(AP107:AP152)</f>
        <v>-0.10543122524543053</v>
      </c>
      <c r="AT133" s="6">
        <f t="shared" si="127"/>
        <v>-1.4291931709817128E-2</v>
      </c>
    </row>
    <row r="134" spans="1:46" ht="13.5" thickBot="1">
      <c r="A134" s="4" t="s">
        <v>99</v>
      </c>
      <c r="B134" s="4" t="s">
        <v>100</v>
      </c>
      <c r="C134" s="5">
        <v>0.52585000000000004</v>
      </c>
      <c r="D134" s="5">
        <v>0.52302000000000004</v>
      </c>
      <c r="E134" s="5">
        <v>0.51805000000000001</v>
      </c>
      <c r="F134" s="5">
        <v>0.51661000000000001</v>
      </c>
      <c r="G134" s="5">
        <v>0.51493</v>
      </c>
      <c r="H134" s="5">
        <v>0.52244000000000002</v>
      </c>
      <c r="I134" s="5">
        <v>0.51409000000000005</v>
      </c>
      <c r="J134" s="5">
        <v>0.51465000000000005</v>
      </c>
      <c r="K134" s="5">
        <v>0.50675000000000003</v>
      </c>
      <c r="L134" s="5">
        <v>0.50763999999999998</v>
      </c>
      <c r="M134" s="5">
        <v>0.48837000000000003</v>
      </c>
      <c r="N134" s="5">
        <v>0.48998000000000003</v>
      </c>
      <c r="O134" s="5">
        <v>0.48720999999999998</v>
      </c>
      <c r="P134" s="5">
        <v>0.49235000000000001</v>
      </c>
      <c r="Q134" s="5">
        <v>0.48770999999999998</v>
      </c>
      <c r="R134" s="5">
        <v>0.48210999999999998</v>
      </c>
      <c r="S134" s="5">
        <v>0.47635</v>
      </c>
      <c r="T134" s="5">
        <v>0.46444999999999997</v>
      </c>
      <c r="U134" s="5">
        <v>0.47754999999999997</v>
      </c>
      <c r="V134" s="5">
        <v>0.47844999999999999</v>
      </c>
      <c r="W134" s="5">
        <v>0.49175999999999997</v>
      </c>
      <c r="X134" s="5">
        <v>0.49864999999999998</v>
      </c>
      <c r="Y134" s="5">
        <v>0.51893</v>
      </c>
      <c r="Z134" s="5">
        <v>0.53029000000000004</v>
      </c>
      <c r="AA134" s="5">
        <v>0.54820999999999998</v>
      </c>
      <c r="AB134" s="5">
        <v>0.55581999999999998</v>
      </c>
      <c r="AC134" s="5">
        <v>0.57115000000000005</v>
      </c>
      <c r="AD134" s="5">
        <v>0.58696999999999999</v>
      </c>
      <c r="AE134" s="5">
        <v>0.60040000000000004</v>
      </c>
      <c r="AF134" s="5">
        <v>0.61251</v>
      </c>
      <c r="AG134" s="5">
        <v>0.61990999999999996</v>
      </c>
      <c r="AH134" s="5">
        <v>0.63078999999999996</v>
      </c>
      <c r="AI134" s="5">
        <v>0.63249999999999995</v>
      </c>
      <c r="AJ134" s="5">
        <v>0.63949</v>
      </c>
      <c r="AK134" s="5">
        <v>0.60329999999999995</v>
      </c>
      <c r="AM134" s="4" t="s">
        <v>99</v>
      </c>
      <c r="AN134" s="4" t="s">
        <v>100</v>
      </c>
      <c r="AO134" s="5">
        <f t="shared" si="99"/>
        <v>0.51186500000000001</v>
      </c>
      <c r="AP134" s="5">
        <f t="shared" si="100"/>
        <v>0.49048416666666661</v>
      </c>
      <c r="AQ134" s="5">
        <f t="shared" si="101"/>
        <v>0.60009545454545465</v>
      </c>
      <c r="AR134" s="6">
        <f>(AO134-AVERAGE(AO107:AO152))/_xlfn.STDEV.P(AO107:AO152)</f>
        <v>-0.22018025512658049</v>
      </c>
      <c r="AS134" s="6">
        <f t="shared" ref="AS134:AT134" si="128">(AP134-AVERAGE(AP107:AP152))/_xlfn.STDEV.P(AP107:AP152)</f>
        <v>-0.66944214162751858</v>
      </c>
      <c r="AT134" s="6">
        <f t="shared" si="128"/>
        <v>-0.32829194405340451</v>
      </c>
    </row>
    <row r="135" spans="1:46" ht="13.5" thickBot="1">
      <c r="A135" s="4" t="s">
        <v>101</v>
      </c>
      <c r="B135" s="4" t="s">
        <v>102</v>
      </c>
      <c r="C135" s="5">
        <v>0.43467</v>
      </c>
      <c r="D135" s="5">
        <v>0.44634000000000001</v>
      </c>
      <c r="E135" s="5">
        <v>0.45051000000000002</v>
      </c>
      <c r="F135" s="5">
        <v>0.45940999999999999</v>
      </c>
      <c r="G135" s="5">
        <v>0.46250000000000002</v>
      </c>
      <c r="H135" s="5">
        <v>0.46303</v>
      </c>
      <c r="I135" s="5">
        <v>0.46690999999999999</v>
      </c>
      <c r="J135" s="5">
        <v>0.46648000000000001</v>
      </c>
      <c r="K135" s="5">
        <v>0.46901999999999999</v>
      </c>
      <c r="L135" s="5">
        <v>0.46981000000000001</v>
      </c>
      <c r="M135" s="5">
        <v>0.45873000000000003</v>
      </c>
      <c r="N135" s="5">
        <v>0.46983999999999998</v>
      </c>
      <c r="O135" s="5">
        <v>0.47691</v>
      </c>
      <c r="P135" s="5">
        <v>0.47176000000000001</v>
      </c>
      <c r="Q135" s="5">
        <v>0.46983000000000003</v>
      </c>
      <c r="R135" s="5">
        <v>0.47040999999999999</v>
      </c>
      <c r="S135" s="5">
        <v>0.46490999999999999</v>
      </c>
      <c r="T135" s="5">
        <v>0.45566000000000001</v>
      </c>
      <c r="U135" s="5">
        <v>0.45772000000000002</v>
      </c>
      <c r="V135" s="5">
        <v>0.45730999999999999</v>
      </c>
      <c r="W135" s="5">
        <v>0.4612</v>
      </c>
      <c r="X135" s="5">
        <v>0.46195000000000003</v>
      </c>
      <c r="Y135" s="5">
        <v>0.47788999999999998</v>
      </c>
      <c r="Z135" s="5">
        <v>0.48398999999999998</v>
      </c>
      <c r="AA135" s="5">
        <v>0.49270000000000003</v>
      </c>
      <c r="AB135" s="5">
        <v>0.50249999999999995</v>
      </c>
      <c r="AC135" s="5">
        <v>0.51015999999999995</v>
      </c>
      <c r="AD135" s="5">
        <v>0.52168000000000003</v>
      </c>
      <c r="AE135" s="5">
        <v>0.53885000000000005</v>
      </c>
      <c r="AF135" s="5">
        <v>0.55859999999999999</v>
      </c>
      <c r="AG135" s="5">
        <v>0.56577</v>
      </c>
      <c r="AH135" s="5">
        <v>0.58011999999999997</v>
      </c>
      <c r="AI135" s="5">
        <v>0.59013000000000004</v>
      </c>
      <c r="AJ135" s="5">
        <v>0.5998</v>
      </c>
      <c r="AK135" s="5">
        <v>0.55501</v>
      </c>
      <c r="AM135" s="4" t="s">
        <v>101</v>
      </c>
      <c r="AN135" s="4" t="s">
        <v>102</v>
      </c>
      <c r="AO135" s="5">
        <f t="shared" si="99"/>
        <v>0.45977083333333324</v>
      </c>
      <c r="AP135" s="5">
        <f t="shared" si="100"/>
        <v>0.46746166666666672</v>
      </c>
      <c r="AQ135" s="5">
        <f t="shared" si="101"/>
        <v>0.54684727272727274</v>
      </c>
      <c r="AR135" s="6">
        <f>(AO135-AVERAGE(AO107:AO152))/_xlfn.STDEV.P(AO107:AO152)</f>
        <v>-0.93311946051873473</v>
      </c>
      <c r="AS135" s="6">
        <f t="shared" ref="AS135:AT135" si="129">(AP135-AVERAGE(AP107:AP152))/_xlfn.STDEV.P(AP107:AP152)</f>
        <v>-0.92894633992692499</v>
      </c>
      <c r="AT135" s="6">
        <f t="shared" si="129"/>
        <v>-0.90847878074113397</v>
      </c>
    </row>
    <row r="136" spans="1:46" ht="13.5" thickBot="1">
      <c r="A136" s="4" t="s">
        <v>103</v>
      </c>
      <c r="B136" s="4" t="s">
        <v>104</v>
      </c>
      <c r="C136" s="5">
        <v>0.35822999999999999</v>
      </c>
      <c r="D136" s="5">
        <v>0.3624</v>
      </c>
      <c r="E136" s="5">
        <v>0.37358000000000002</v>
      </c>
      <c r="F136" s="5">
        <v>0.37675999999999998</v>
      </c>
      <c r="G136" s="5">
        <v>0.36796000000000001</v>
      </c>
      <c r="H136" s="5">
        <v>0.36715999999999999</v>
      </c>
      <c r="I136" s="5">
        <v>0.37641000000000002</v>
      </c>
      <c r="J136" s="5">
        <v>0.38624999999999998</v>
      </c>
      <c r="K136" s="5">
        <v>0.39190999999999998</v>
      </c>
      <c r="L136" s="5">
        <v>0.39526</v>
      </c>
      <c r="M136" s="5">
        <v>0.40151999999999999</v>
      </c>
      <c r="N136" s="5">
        <v>0.39950999999999998</v>
      </c>
      <c r="O136" s="5">
        <v>0.40594000000000002</v>
      </c>
      <c r="P136" s="5">
        <v>0.40555000000000002</v>
      </c>
      <c r="Q136" s="5">
        <v>0.39922999999999997</v>
      </c>
      <c r="R136" s="5">
        <v>0.39459</v>
      </c>
      <c r="S136" s="5">
        <v>0.39723999999999998</v>
      </c>
      <c r="T136" s="5">
        <v>0.39722000000000002</v>
      </c>
      <c r="U136" s="5">
        <v>0.40892000000000001</v>
      </c>
      <c r="V136" s="5">
        <v>0.40969</v>
      </c>
      <c r="W136" s="5">
        <v>0.41338000000000003</v>
      </c>
      <c r="X136" s="5">
        <v>0.43102000000000001</v>
      </c>
      <c r="Y136" s="5">
        <v>0.44500000000000001</v>
      </c>
      <c r="Z136" s="5">
        <v>0.45186999999999999</v>
      </c>
      <c r="AA136" s="5">
        <v>0.46045999999999998</v>
      </c>
      <c r="AB136" s="5">
        <v>0.46338000000000001</v>
      </c>
      <c r="AC136" s="5">
        <v>0.47722999999999999</v>
      </c>
      <c r="AD136" s="5">
        <v>0.49946000000000002</v>
      </c>
      <c r="AE136" s="5">
        <v>0.51900999999999997</v>
      </c>
      <c r="AF136" s="5">
        <v>0.54444999999999999</v>
      </c>
      <c r="AG136" s="5">
        <v>0.55023</v>
      </c>
      <c r="AH136" s="5">
        <v>0.55120999999999998</v>
      </c>
      <c r="AI136" s="5">
        <v>0.54945999999999995</v>
      </c>
      <c r="AJ136" s="5">
        <v>0.54381999999999997</v>
      </c>
      <c r="AK136" s="5">
        <v>0.49432999999999999</v>
      </c>
      <c r="AM136" s="4" t="s">
        <v>103</v>
      </c>
      <c r="AN136" s="4" t="s">
        <v>104</v>
      </c>
      <c r="AO136" s="5">
        <f t="shared" si="99"/>
        <v>0.37974583333333339</v>
      </c>
      <c r="AP136" s="5">
        <f t="shared" si="100"/>
        <v>0.41330416666666664</v>
      </c>
      <c r="AQ136" s="5">
        <f t="shared" si="101"/>
        <v>0.5139127272727273</v>
      </c>
      <c r="AR136" s="6">
        <f>(AO136-AVERAGE(AO107:AO152))/_xlfn.STDEV.P(AO107:AO152)</f>
        <v>-2.0283084915012233</v>
      </c>
      <c r="AS136" s="6">
        <f t="shared" ref="AS136:AT136" si="130">(AP136-AVERAGE(AP107:AP152))/_xlfn.STDEV.P(AP107:AP152)</f>
        <v>-1.539396926066579</v>
      </c>
      <c r="AT136" s="6">
        <f t="shared" si="130"/>
        <v>-1.2673302774977115</v>
      </c>
    </row>
    <row r="137" spans="1:46" ht="13.5" thickBot="1">
      <c r="A137" s="4" t="s">
        <v>105</v>
      </c>
      <c r="B137" s="4" t="s">
        <v>106</v>
      </c>
      <c r="C137" s="5">
        <v>0.35064000000000001</v>
      </c>
      <c r="D137" s="5">
        <v>0.35537999999999997</v>
      </c>
      <c r="E137" s="5">
        <v>0.35352</v>
      </c>
      <c r="F137" s="5">
        <v>0.35987000000000002</v>
      </c>
      <c r="G137" s="5">
        <v>0.36227999999999999</v>
      </c>
      <c r="H137" s="5">
        <v>0.36269000000000001</v>
      </c>
      <c r="I137" s="5">
        <v>0.36354999999999998</v>
      </c>
      <c r="J137" s="5">
        <v>0.36842999999999998</v>
      </c>
      <c r="K137" s="5">
        <v>0.37220999999999999</v>
      </c>
      <c r="L137" s="5">
        <v>0.37639</v>
      </c>
      <c r="M137" s="5">
        <v>0.36509999999999998</v>
      </c>
      <c r="N137" s="5">
        <v>0.36960999999999999</v>
      </c>
      <c r="O137" s="5">
        <v>0.36779000000000001</v>
      </c>
      <c r="P137" s="5">
        <v>0.37330999999999998</v>
      </c>
      <c r="Q137" s="5">
        <v>0.37157000000000001</v>
      </c>
      <c r="R137" s="5">
        <v>0.37236000000000002</v>
      </c>
      <c r="S137" s="5">
        <v>0.36980000000000002</v>
      </c>
      <c r="T137" s="5">
        <v>0.35870000000000002</v>
      </c>
      <c r="U137" s="5">
        <v>0.35891000000000001</v>
      </c>
      <c r="V137" s="5">
        <v>0.36352000000000001</v>
      </c>
      <c r="W137" s="5">
        <v>0.36797999999999997</v>
      </c>
      <c r="X137" s="5">
        <v>0.37130999999999997</v>
      </c>
      <c r="Y137" s="5">
        <v>0.38535000000000003</v>
      </c>
      <c r="Z137" s="5">
        <v>0.38829000000000002</v>
      </c>
      <c r="AA137" s="5">
        <v>0.40418999999999999</v>
      </c>
      <c r="AB137" s="5">
        <v>0.40916999999999998</v>
      </c>
      <c r="AC137" s="5">
        <v>0.41369</v>
      </c>
      <c r="AD137" s="5">
        <v>0.42354999999999998</v>
      </c>
      <c r="AE137" s="5">
        <v>0.43590000000000001</v>
      </c>
      <c r="AF137" s="5">
        <v>0.45300000000000001</v>
      </c>
      <c r="AG137" s="5">
        <v>0.46555000000000002</v>
      </c>
      <c r="AH137" s="5">
        <v>0.4672</v>
      </c>
      <c r="AI137" s="5">
        <v>0.47511999999999999</v>
      </c>
      <c r="AJ137" s="5">
        <v>0.47815999999999997</v>
      </c>
      <c r="AK137" s="5">
        <v>0.44812999999999997</v>
      </c>
      <c r="AM137" s="4" t="s">
        <v>105</v>
      </c>
      <c r="AN137" s="4" t="s">
        <v>106</v>
      </c>
      <c r="AO137" s="5">
        <f t="shared" si="99"/>
        <v>0.36330583333333327</v>
      </c>
      <c r="AP137" s="5">
        <f t="shared" si="100"/>
        <v>0.37074083333333335</v>
      </c>
      <c r="AQ137" s="5">
        <f t="shared" si="101"/>
        <v>0.44306000000000001</v>
      </c>
      <c r="AR137" s="6">
        <f>(AO137-AVERAGE(AO107:AO152))/_xlfn.STDEV.P(AO107:AO152)</f>
        <v>-2.2532995276693244</v>
      </c>
      <c r="AS137" s="6">
        <f t="shared" ref="AS137:AT137" si="131">(AP137-AVERAGE(AP107:AP152))/_xlfn.STDEV.P(AP107:AP152)</f>
        <v>-2.0191607959163829</v>
      </c>
      <c r="AT137" s="6">
        <f t="shared" si="131"/>
        <v>-2.0393344718836603</v>
      </c>
    </row>
    <row r="138" spans="1:46" ht="13.5" thickBot="1">
      <c r="A138" s="4" t="s">
        <v>107</v>
      </c>
      <c r="B138" s="4" t="s">
        <v>108</v>
      </c>
      <c r="C138" s="5">
        <v>0.44651000000000002</v>
      </c>
      <c r="D138" s="5">
        <v>0.44935999999999998</v>
      </c>
      <c r="E138" s="5">
        <v>0.44129000000000002</v>
      </c>
      <c r="F138" s="5">
        <v>0.43281999999999998</v>
      </c>
      <c r="G138" s="5">
        <v>0.43665999999999999</v>
      </c>
      <c r="H138" s="5">
        <v>0.43276999999999999</v>
      </c>
      <c r="I138" s="5">
        <v>0.42799999999999999</v>
      </c>
      <c r="J138" s="5">
        <v>0.43329000000000001</v>
      </c>
      <c r="K138" s="5">
        <v>0.42975000000000002</v>
      </c>
      <c r="L138" s="5">
        <v>0.43870999999999999</v>
      </c>
      <c r="M138" s="5">
        <v>0.43567</v>
      </c>
      <c r="N138" s="5">
        <v>0.43818000000000001</v>
      </c>
      <c r="O138" s="5">
        <v>0.45396999999999998</v>
      </c>
      <c r="P138" s="5">
        <v>0.45823999999999998</v>
      </c>
      <c r="Q138" s="5">
        <v>0.46290999999999999</v>
      </c>
      <c r="R138" s="5">
        <v>0.47287000000000001</v>
      </c>
      <c r="S138" s="5">
        <v>0.47902</v>
      </c>
      <c r="T138" s="5">
        <v>0.47992000000000001</v>
      </c>
      <c r="U138" s="5">
        <v>0.47627999999999998</v>
      </c>
      <c r="V138" s="5">
        <v>0.47719</v>
      </c>
      <c r="W138" s="5">
        <v>0.48514000000000002</v>
      </c>
      <c r="X138" s="5">
        <v>0.49523</v>
      </c>
      <c r="Y138" s="5">
        <v>0.51449</v>
      </c>
      <c r="Z138" s="5">
        <v>0.52486999999999995</v>
      </c>
      <c r="AA138" s="5">
        <v>0.52785000000000004</v>
      </c>
      <c r="AB138" s="5">
        <v>0.54139999999999999</v>
      </c>
      <c r="AC138" s="5">
        <v>0.55078000000000005</v>
      </c>
      <c r="AD138" s="5">
        <v>0.55352999999999997</v>
      </c>
      <c r="AE138" s="5">
        <v>0.56106</v>
      </c>
      <c r="AF138" s="5">
        <v>0.57435000000000003</v>
      </c>
      <c r="AG138" s="5">
        <v>0.59882000000000002</v>
      </c>
      <c r="AH138" s="5">
        <v>0.60031000000000001</v>
      </c>
      <c r="AI138" s="5">
        <v>0.59987999999999997</v>
      </c>
      <c r="AJ138" s="5">
        <v>0.59599000000000002</v>
      </c>
      <c r="AK138" s="5">
        <v>0.53820999999999997</v>
      </c>
      <c r="AM138" s="4" t="s">
        <v>107</v>
      </c>
      <c r="AN138" s="4" t="s">
        <v>108</v>
      </c>
      <c r="AO138" s="5">
        <f t="shared" si="99"/>
        <v>0.43691750000000001</v>
      </c>
      <c r="AP138" s="5">
        <f t="shared" si="100"/>
        <v>0.48167750000000004</v>
      </c>
      <c r="AQ138" s="5">
        <f t="shared" si="101"/>
        <v>0.56747090909090914</v>
      </c>
      <c r="AR138" s="6">
        <f>(AO138-AVERAGE(AO107:AO152))/_xlfn.STDEV.P(AO107:AO152)</f>
        <v>-1.2458807224750368</v>
      </c>
      <c r="AS138" s="6">
        <f t="shared" ref="AS138:AT138" si="132">(AP138-AVERAGE(AP107:AP152))/_xlfn.STDEV.P(AP107:AP152)</f>
        <v>-0.76870881436173188</v>
      </c>
      <c r="AT138" s="6">
        <f t="shared" si="132"/>
        <v>-0.68376571197057701</v>
      </c>
    </row>
    <row r="139" spans="1:46" ht="13.5" thickBot="1">
      <c r="A139" s="4" t="s">
        <v>109</v>
      </c>
      <c r="B139" s="4" t="s">
        <v>110</v>
      </c>
      <c r="C139" s="5">
        <v>0.50495000000000001</v>
      </c>
      <c r="D139" s="5">
        <v>0.50392999999999999</v>
      </c>
      <c r="E139" s="5">
        <v>0.50048999999999999</v>
      </c>
      <c r="F139" s="5">
        <v>0.50263000000000002</v>
      </c>
      <c r="G139" s="5">
        <v>0.50105</v>
      </c>
      <c r="H139" s="5">
        <v>0.50427999999999995</v>
      </c>
      <c r="I139" s="5">
        <v>0.50036999999999998</v>
      </c>
      <c r="J139" s="5">
        <v>0.50266</v>
      </c>
      <c r="K139" s="5">
        <v>0.50705999999999996</v>
      </c>
      <c r="L139" s="5">
        <v>0.51176999999999995</v>
      </c>
      <c r="M139" s="5">
        <v>0.51315999999999995</v>
      </c>
      <c r="N139" s="5">
        <v>0.51641000000000004</v>
      </c>
      <c r="O139" s="5">
        <v>0.52510000000000001</v>
      </c>
      <c r="P139" s="5">
        <v>0.52883000000000002</v>
      </c>
      <c r="Q139" s="5">
        <v>0.53115000000000001</v>
      </c>
      <c r="R139" s="5">
        <v>0.53236000000000006</v>
      </c>
      <c r="S139" s="5">
        <v>0.53769999999999996</v>
      </c>
      <c r="T139" s="5">
        <v>0.53493999999999997</v>
      </c>
      <c r="U139" s="5">
        <v>0.53993000000000002</v>
      </c>
      <c r="V139" s="5">
        <v>0.54603999999999997</v>
      </c>
      <c r="W139" s="5">
        <v>0.55218</v>
      </c>
      <c r="X139" s="5">
        <v>0.55691999999999997</v>
      </c>
      <c r="Y139" s="5">
        <v>0.56003999999999998</v>
      </c>
      <c r="Z139" s="5">
        <v>0.56674999999999998</v>
      </c>
      <c r="AA139" s="5">
        <v>0.57657000000000003</v>
      </c>
      <c r="AB139" s="5">
        <v>0.58550000000000002</v>
      </c>
      <c r="AC139" s="5">
        <v>0.59299000000000002</v>
      </c>
      <c r="AD139" s="5">
        <v>0.59794000000000003</v>
      </c>
      <c r="AE139" s="5">
        <v>0.60694000000000004</v>
      </c>
      <c r="AF139" s="5">
        <v>0.62363000000000002</v>
      </c>
      <c r="AG139" s="5">
        <v>0.63129000000000002</v>
      </c>
      <c r="AH139" s="5">
        <v>0.63292000000000004</v>
      </c>
      <c r="AI139" s="5">
        <v>0.63887000000000005</v>
      </c>
      <c r="AJ139" s="5">
        <v>0.64620999999999995</v>
      </c>
      <c r="AK139" s="5">
        <v>0.60501000000000005</v>
      </c>
      <c r="AM139" s="4" t="s">
        <v>109</v>
      </c>
      <c r="AN139" s="4" t="s">
        <v>110</v>
      </c>
      <c r="AO139" s="5">
        <f t="shared" si="99"/>
        <v>0.5057299999999999</v>
      </c>
      <c r="AP139" s="5">
        <f t="shared" si="100"/>
        <v>0.5426616666666666</v>
      </c>
      <c r="AQ139" s="5">
        <f t="shared" si="101"/>
        <v>0.61253363636363634</v>
      </c>
      <c r="AR139" s="6">
        <f>(AO139-AVERAGE(AO107:AO152))/_xlfn.STDEV.P(AO107:AO152)</f>
        <v>-0.30414132610537092</v>
      </c>
      <c r="AS139" s="6">
        <f t="shared" ref="AS139:AT139" si="133">(AP139-AVERAGE(AP107:AP152))/_xlfn.STDEV.P(AP107:AP152)</f>
        <v>-8.1309649206307427E-2</v>
      </c>
      <c r="AT139" s="6">
        <f t="shared" si="133"/>
        <v>-0.192766765224227</v>
      </c>
    </row>
    <row r="140" spans="1:46" ht="13.5" thickBot="1">
      <c r="A140" s="4" t="s">
        <v>111</v>
      </c>
      <c r="B140" s="4" t="s">
        <v>112</v>
      </c>
      <c r="C140" s="5">
        <v>0.47960999999999998</v>
      </c>
      <c r="D140" s="5">
        <v>0.47942000000000001</v>
      </c>
      <c r="E140" s="5">
        <v>0.4884</v>
      </c>
      <c r="F140" s="5">
        <v>0.50046000000000002</v>
      </c>
      <c r="G140" s="5">
        <v>0.50004000000000004</v>
      </c>
      <c r="H140" s="5">
        <v>0.50577000000000005</v>
      </c>
      <c r="I140" s="5">
        <v>0.50985999999999998</v>
      </c>
      <c r="J140" s="5">
        <v>0.50712000000000002</v>
      </c>
      <c r="K140" s="5">
        <v>0.50188999999999995</v>
      </c>
      <c r="L140" s="5">
        <v>0.49328</v>
      </c>
      <c r="M140" s="5">
        <v>0.49242000000000002</v>
      </c>
      <c r="N140" s="5">
        <v>0.48923</v>
      </c>
      <c r="O140" s="5">
        <v>0.49149999999999999</v>
      </c>
      <c r="P140" s="5">
        <v>0.49621999999999999</v>
      </c>
      <c r="Q140" s="5">
        <v>0.49564999999999998</v>
      </c>
      <c r="R140" s="5">
        <v>0.49269000000000002</v>
      </c>
      <c r="S140" s="5">
        <v>0.48659000000000002</v>
      </c>
      <c r="T140" s="5">
        <v>0.46853</v>
      </c>
      <c r="U140" s="5">
        <v>0.45971000000000001</v>
      </c>
      <c r="V140" s="5">
        <v>0.45350000000000001</v>
      </c>
      <c r="W140" s="5">
        <v>0.45895999999999998</v>
      </c>
      <c r="X140" s="5">
        <v>0.46261000000000002</v>
      </c>
      <c r="Y140" s="5">
        <v>0.46616999999999997</v>
      </c>
      <c r="Z140" s="5">
        <v>0.47166999999999998</v>
      </c>
      <c r="AA140" s="5">
        <v>0.47960000000000003</v>
      </c>
      <c r="AB140" s="5">
        <v>0.47999000000000003</v>
      </c>
      <c r="AC140" s="5">
        <v>0.48845</v>
      </c>
      <c r="AD140" s="5">
        <v>0.49765999999999999</v>
      </c>
      <c r="AE140" s="5">
        <v>0.51358000000000004</v>
      </c>
      <c r="AF140" s="5">
        <v>0.53644999999999998</v>
      </c>
      <c r="AG140" s="5">
        <v>0.55276999999999998</v>
      </c>
      <c r="AH140" s="5">
        <v>0.56669999999999998</v>
      </c>
      <c r="AI140" s="5">
        <v>0.57318999999999998</v>
      </c>
      <c r="AJ140" s="5">
        <v>0.57942000000000005</v>
      </c>
      <c r="AK140" s="5">
        <v>0.54078999999999999</v>
      </c>
      <c r="AM140" s="4" t="s">
        <v>111</v>
      </c>
      <c r="AN140" s="4" t="s">
        <v>112</v>
      </c>
      <c r="AO140" s="5">
        <f t="shared" si="99"/>
        <v>0.49562500000000004</v>
      </c>
      <c r="AP140" s="5">
        <f t="shared" si="100"/>
        <v>0.47531666666666661</v>
      </c>
      <c r="AQ140" s="5">
        <f t="shared" si="101"/>
        <v>0.52805454545454544</v>
      </c>
      <c r="AR140" s="6">
        <f>(AO140-AVERAGE(AO107:AO152))/_xlfn.STDEV.P(AO107:AO152)</f>
        <v>-0.4424341740663571</v>
      </c>
      <c r="AS140" s="6">
        <f t="shared" ref="AS140:AT140" si="134">(AP140-AVERAGE(AP107:AP152))/_xlfn.STDEV.P(AP107:AP152)</f>
        <v>-0.84040662974593605</v>
      </c>
      <c r="AT140" s="6">
        <f t="shared" si="134"/>
        <v>-1.113242448096549</v>
      </c>
    </row>
    <row r="141" spans="1:46" ht="13.5" thickBot="1">
      <c r="A141" s="4" t="s">
        <v>113</v>
      </c>
      <c r="B141" s="4" t="s">
        <v>114</v>
      </c>
      <c r="C141" s="5">
        <v>0.46926000000000001</v>
      </c>
      <c r="D141" s="5">
        <v>0.47109000000000001</v>
      </c>
      <c r="E141" s="5">
        <v>0.46993000000000001</v>
      </c>
      <c r="F141" s="5">
        <v>0.47566999999999998</v>
      </c>
      <c r="G141" s="5">
        <v>0.47655999999999998</v>
      </c>
      <c r="H141" s="5">
        <v>0.46756999999999999</v>
      </c>
      <c r="I141" s="5">
        <v>0.47017999999999999</v>
      </c>
      <c r="J141" s="5">
        <v>0.46923999999999999</v>
      </c>
      <c r="K141" s="5">
        <v>0.46810000000000002</v>
      </c>
      <c r="L141" s="5">
        <v>0.47232000000000002</v>
      </c>
      <c r="M141" s="5">
        <v>0.47516999999999998</v>
      </c>
      <c r="N141" s="5">
        <v>0.47353000000000001</v>
      </c>
      <c r="O141" s="5">
        <v>0.47271000000000002</v>
      </c>
      <c r="P141" s="5">
        <v>0.47088000000000002</v>
      </c>
      <c r="Q141" s="5">
        <v>0.46573999999999999</v>
      </c>
      <c r="R141" s="5">
        <v>0.45484999999999998</v>
      </c>
      <c r="S141" s="5">
        <v>0.44635000000000002</v>
      </c>
      <c r="T141" s="5">
        <v>0.43911</v>
      </c>
      <c r="U141" s="5">
        <v>0.43201000000000001</v>
      </c>
      <c r="V141" s="5">
        <v>0.43148999999999998</v>
      </c>
      <c r="W141" s="5">
        <v>0.43154999999999999</v>
      </c>
      <c r="X141" s="5">
        <v>0.43429000000000001</v>
      </c>
      <c r="Y141" s="5">
        <v>0.44338</v>
      </c>
      <c r="Z141" s="5">
        <v>0.46681</v>
      </c>
      <c r="AA141" s="5">
        <v>0.48848999999999998</v>
      </c>
      <c r="AB141" s="5">
        <v>0.49803999999999998</v>
      </c>
      <c r="AC141" s="5">
        <v>0.51419999999999999</v>
      </c>
      <c r="AD141" s="5">
        <v>0.52919000000000005</v>
      </c>
      <c r="AE141" s="5">
        <v>0.55142000000000002</v>
      </c>
      <c r="AF141" s="5">
        <v>0.57264999999999999</v>
      </c>
      <c r="AG141" s="5">
        <v>0.58323999999999998</v>
      </c>
      <c r="AH141" s="5">
        <v>0.59677999999999998</v>
      </c>
      <c r="AI141" s="5">
        <v>0.60641999999999996</v>
      </c>
      <c r="AJ141" s="5">
        <v>0.60873999999999995</v>
      </c>
      <c r="AK141" s="5">
        <v>0.55093999999999999</v>
      </c>
      <c r="AM141" s="4" t="s">
        <v>113</v>
      </c>
      <c r="AN141" s="4" t="s">
        <v>114</v>
      </c>
      <c r="AO141" s="5">
        <f t="shared" si="99"/>
        <v>0.47155166666666665</v>
      </c>
      <c r="AP141" s="5">
        <f t="shared" si="100"/>
        <v>0.44909749999999998</v>
      </c>
      <c r="AQ141" s="5">
        <f t="shared" si="101"/>
        <v>0.55455545454545452</v>
      </c>
      <c r="AR141" s="6">
        <f>(AO141-AVERAGE(AO107:AO152))/_xlfn.STDEV.P(AO107:AO152)</f>
        <v>-0.7718918511154278</v>
      </c>
      <c r="AS141" s="6">
        <f t="shared" ref="AS141:AT141" si="135">(AP141-AVERAGE(AP107:AP152))/_xlfn.STDEV.P(AP107:AP152)</f>
        <v>-1.1359429019106388</v>
      </c>
      <c r="AT141" s="6">
        <f t="shared" si="135"/>
        <v>-0.82449120646159857</v>
      </c>
    </row>
    <row r="142" spans="1:46" ht="13.5" thickBot="1">
      <c r="A142" s="4" t="s">
        <v>115</v>
      </c>
      <c r="B142" s="4" t="s">
        <v>116</v>
      </c>
      <c r="C142" s="5">
        <v>0.52093999999999996</v>
      </c>
      <c r="D142" s="5">
        <v>0.51739000000000002</v>
      </c>
      <c r="E142" s="5">
        <v>0.52458000000000005</v>
      </c>
      <c r="F142" s="5">
        <v>0.52914000000000005</v>
      </c>
      <c r="G142" s="5">
        <v>0.52705999999999997</v>
      </c>
      <c r="H142" s="5">
        <v>0.52915000000000001</v>
      </c>
      <c r="I142" s="5">
        <v>0.53332000000000002</v>
      </c>
      <c r="J142" s="5">
        <v>0.54146000000000005</v>
      </c>
      <c r="K142" s="5">
        <v>0.53619000000000006</v>
      </c>
      <c r="L142" s="5">
        <v>0.54215000000000002</v>
      </c>
      <c r="M142" s="5">
        <v>0.53756999999999999</v>
      </c>
      <c r="N142" s="5">
        <v>0.54013</v>
      </c>
      <c r="O142" s="5">
        <v>0.53500000000000003</v>
      </c>
      <c r="P142" s="5">
        <v>0.53642999999999996</v>
      </c>
      <c r="Q142" s="5">
        <v>0.53015000000000001</v>
      </c>
      <c r="R142" s="5">
        <v>0.52600999999999998</v>
      </c>
      <c r="S142" s="5">
        <v>0.52093999999999996</v>
      </c>
      <c r="T142" s="5">
        <v>0.51573000000000002</v>
      </c>
      <c r="U142" s="5">
        <v>0.51249999999999996</v>
      </c>
      <c r="V142" s="5">
        <v>0.50185000000000002</v>
      </c>
      <c r="W142" s="5">
        <v>0.50746999999999998</v>
      </c>
      <c r="X142" s="5">
        <v>0.51119000000000003</v>
      </c>
      <c r="Y142" s="5">
        <v>0.51539000000000001</v>
      </c>
      <c r="Z142" s="5">
        <v>0.51788000000000001</v>
      </c>
      <c r="AA142" s="5">
        <v>0.53236000000000006</v>
      </c>
      <c r="AB142" s="5">
        <v>0.54422999999999999</v>
      </c>
      <c r="AC142" s="5">
        <v>0.55806</v>
      </c>
      <c r="AD142" s="5">
        <v>0.57484000000000002</v>
      </c>
      <c r="AE142" s="5">
        <v>0.58748</v>
      </c>
      <c r="AF142" s="5">
        <v>0.60158999999999996</v>
      </c>
      <c r="AG142" s="5">
        <v>0.61836999999999998</v>
      </c>
      <c r="AH142" s="5">
        <v>0.62827999999999995</v>
      </c>
      <c r="AI142" s="5">
        <v>0.63199000000000005</v>
      </c>
      <c r="AJ142" s="5">
        <v>0.63412000000000002</v>
      </c>
      <c r="AK142" s="5">
        <v>0.59006000000000003</v>
      </c>
      <c r="AM142" s="4" t="s">
        <v>115</v>
      </c>
      <c r="AN142" s="4" t="s">
        <v>116</v>
      </c>
      <c r="AO142" s="5">
        <f t="shared" si="99"/>
        <v>0.53159000000000001</v>
      </c>
      <c r="AP142" s="5">
        <f t="shared" si="100"/>
        <v>0.51921166666666663</v>
      </c>
      <c r="AQ142" s="5">
        <f t="shared" si="101"/>
        <v>0.59103454545454548</v>
      </c>
      <c r="AR142" s="6">
        <f>(AO142-AVERAGE(AO107:AO152))/_xlfn.STDEV.P(AO107:AO152)</f>
        <v>4.9767931516713701E-2</v>
      </c>
      <c r="AS142" s="6">
        <f t="shared" ref="AS142:AT142" si="136">(AP142-AVERAGE(AP107:AP152))/_xlfn.STDEV.P(AP107:AP152)</f>
        <v>-0.34563252683128731</v>
      </c>
      <c r="AT142" s="6">
        <f t="shared" si="136"/>
        <v>-0.42701869872307552</v>
      </c>
    </row>
    <row r="143" spans="1:46" ht="13.5" thickBot="1">
      <c r="A143" s="4" t="s">
        <v>117</v>
      </c>
      <c r="B143" s="4" t="s">
        <v>118</v>
      </c>
      <c r="C143" s="5">
        <v>0.45415</v>
      </c>
      <c r="D143" s="5">
        <v>0.46145000000000003</v>
      </c>
      <c r="E143" s="5">
        <v>0.46540999999999999</v>
      </c>
      <c r="F143" s="5">
        <v>0.47034999999999999</v>
      </c>
      <c r="G143" s="5">
        <v>0.47192000000000001</v>
      </c>
      <c r="H143" s="5">
        <v>0.47738000000000003</v>
      </c>
      <c r="I143" s="5">
        <v>0.48037999999999997</v>
      </c>
      <c r="J143" s="5">
        <v>0.48152</v>
      </c>
      <c r="K143" s="5">
        <v>0.48596</v>
      </c>
      <c r="L143" s="5">
        <v>0.48764000000000002</v>
      </c>
      <c r="M143" s="5">
        <v>0.48564000000000002</v>
      </c>
      <c r="N143" s="5">
        <v>0.49075999999999997</v>
      </c>
      <c r="O143" s="5">
        <v>0.49137999999999998</v>
      </c>
      <c r="P143" s="5">
        <v>0.48425000000000001</v>
      </c>
      <c r="Q143" s="5">
        <v>0.48186000000000001</v>
      </c>
      <c r="R143" s="5">
        <v>0.48712</v>
      </c>
      <c r="S143" s="5">
        <v>0.48738999999999999</v>
      </c>
      <c r="T143" s="5">
        <v>0.48204000000000002</v>
      </c>
      <c r="U143" s="5">
        <v>0.48028999999999999</v>
      </c>
      <c r="V143" s="5">
        <v>0.47427999999999998</v>
      </c>
      <c r="W143" s="5">
        <v>0.47234999999999999</v>
      </c>
      <c r="X143" s="5">
        <v>0.47675000000000001</v>
      </c>
      <c r="Y143" s="5">
        <v>0.48024</v>
      </c>
      <c r="Z143" s="5">
        <v>0.48165999999999998</v>
      </c>
      <c r="AA143" s="5">
        <v>0.48963000000000001</v>
      </c>
      <c r="AB143" s="5">
        <v>0.50165999999999999</v>
      </c>
      <c r="AC143" s="5">
        <v>0.50692999999999999</v>
      </c>
      <c r="AD143" s="5">
        <v>0.51439000000000001</v>
      </c>
      <c r="AE143" s="5">
        <v>0.52673999999999999</v>
      </c>
      <c r="AF143" s="5">
        <v>0.54195000000000004</v>
      </c>
      <c r="AG143" s="5">
        <v>0.55389999999999995</v>
      </c>
      <c r="AH143" s="5">
        <v>0.56440000000000001</v>
      </c>
      <c r="AI143" s="5">
        <v>0.56991999999999998</v>
      </c>
      <c r="AJ143" s="5">
        <v>0.57398000000000005</v>
      </c>
      <c r="AK143" s="5">
        <v>0.53842000000000001</v>
      </c>
      <c r="AM143" s="4" t="s">
        <v>117</v>
      </c>
      <c r="AN143" s="4" t="s">
        <v>118</v>
      </c>
      <c r="AO143" s="5">
        <f t="shared" si="99"/>
        <v>0.47604666666666667</v>
      </c>
      <c r="AP143" s="5">
        <f t="shared" si="100"/>
        <v>0.48163416666666664</v>
      </c>
      <c r="AQ143" s="5">
        <f t="shared" si="101"/>
        <v>0.53471999999999997</v>
      </c>
      <c r="AR143" s="6">
        <f>(AO143-AVERAGE(AO107:AO152))/_xlfn.STDEV.P(AO107:AO152)</f>
        <v>-0.71037514140888203</v>
      </c>
      <c r="AS143" s="6">
        <f t="shared" ref="AS143:AT143" si="137">(AP143-AVERAGE(AP107:AP152))/_xlfn.STDEV.P(AP107:AP152)</f>
        <v>-0.7691972574902507</v>
      </c>
      <c r="AT143" s="6">
        <f t="shared" si="137"/>
        <v>-1.0406163253677421</v>
      </c>
    </row>
    <row r="144" spans="1:46" ht="13.5" thickBot="1">
      <c r="A144" s="4" t="s">
        <v>119</v>
      </c>
      <c r="B144" s="4" t="s">
        <v>120</v>
      </c>
      <c r="C144" s="5">
        <v>0.48895</v>
      </c>
      <c r="D144" s="5">
        <v>0.49220999999999998</v>
      </c>
      <c r="E144" s="5">
        <v>0.49529000000000001</v>
      </c>
      <c r="F144" s="5">
        <v>0.48946000000000001</v>
      </c>
      <c r="G144" s="5">
        <v>0.49440000000000001</v>
      </c>
      <c r="H144" s="5">
        <v>0.48954999999999999</v>
      </c>
      <c r="I144" s="5">
        <v>0.49175999999999997</v>
      </c>
      <c r="J144" s="5">
        <v>0.50210999999999995</v>
      </c>
      <c r="K144" s="5">
        <v>0.50588</v>
      </c>
      <c r="L144" s="5">
        <v>0.50448000000000004</v>
      </c>
      <c r="M144" s="5">
        <v>0.51217999999999997</v>
      </c>
      <c r="N144" s="5">
        <v>0.50590000000000002</v>
      </c>
      <c r="O144" s="5">
        <v>0.51270000000000004</v>
      </c>
      <c r="P144" s="5">
        <v>0.49861</v>
      </c>
      <c r="Q144" s="5">
        <v>0.49580999999999997</v>
      </c>
      <c r="R144" s="5">
        <v>0.50483</v>
      </c>
      <c r="S144" s="5">
        <v>0.50446000000000002</v>
      </c>
      <c r="T144" s="5">
        <v>0.50644</v>
      </c>
      <c r="U144" s="5">
        <v>0.49822</v>
      </c>
      <c r="V144" s="5">
        <v>0.49175999999999997</v>
      </c>
      <c r="W144" s="5">
        <v>0.49486000000000002</v>
      </c>
      <c r="X144" s="5">
        <v>0.50156999999999996</v>
      </c>
      <c r="Y144" s="5">
        <v>0.49923000000000001</v>
      </c>
      <c r="Z144" s="5">
        <v>0.51495999999999997</v>
      </c>
      <c r="AA144" s="5">
        <v>0.52946000000000004</v>
      </c>
      <c r="AB144" s="5">
        <v>0.54668000000000005</v>
      </c>
      <c r="AC144" s="5">
        <v>0.55584999999999996</v>
      </c>
      <c r="AD144" s="5">
        <v>0.55867999999999995</v>
      </c>
      <c r="AE144" s="5">
        <v>0.56881000000000004</v>
      </c>
      <c r="AF144" s="5">
        <v>0.58150000000000002</v>
      </c>
      <c r="AG144" s="5">
        <v>0.59548999999999996</v>
      </c>
      <c r="AH144" s="5">
        <v>0.59955999999999998</v>
      </c>
      <c r="AI144" s="5">
        <v>0.60509000000000002</v>
      </c>
      <c r="AJ144" s="5">
        <v>0.61638999999999999</v>
      </c>
      <c r="AK144" s="5">
        <v>0.56713999999999998</v>
      </c>
      <c r="AM144" s="4" t="s">
        <v>119</v>
      </c>
      <c r="AN144" s="4" t="s">
        <v>120</v>
      </c>
      <c r="AO144" s="5">
        <f t="shared" si="99"/>
        <v>0.49768083333333335</v>
      </c>
      <c r="AP144" s="5">
        <f t="shared" si="100"/>
        <v>0.5019541666666667</v>
      </c>
      <c r="AQ144" s="5">
        <f t="shared" si="101"/>
        <v>0.57496818181818188</v>
      </c>
      <c r="AR144" s="6">
        <f>(AO144-AVERAGE(AO107:AO152))/_xlfn.STDEV.P(AO107:AO152)</f>
        <v>-0.41429888989022695</v>
      </c>
      <c r="AS144" s="6">
        <f t="shared" ref="AS144:AT144" si="138">(AP144-AVERAGE(AP107:AP152))/_xlfn.STDEV.P(AP107:AP152)</f>
        <v>-0.54015500276361472</v>
      </c>
      <c r="AT144" s="6">
        <f t="shared" si="138"/>
        <v>-0.6020761819454169</v>
      </c>
    </row>
    <row r="145" spans="1:46" ht="13.5" thickBot="1">
      <c r="A145" s="4" t="s">
        <v>121</v>
      </c>
      <c r="B145" s="4" t="s">
        <v>122</v>
      </c>
      <c r="C145" s="5">
        <v>0.42026000000000002</v>
      </c>
      <c r="D145" s="5">
        <v>0.41571000000000002</v>
      </c>
      <c r="E145" s="5">
        <v>0.42122999999999999</v>
      </c>
      <c r="F145" s="5">
        <v>0.43763999999999997</v>
      </c>
      <c r="G145" s="5">
        <v>0.44653999999999999</v>
      </c>
      <c r="H145" s="5">
        <v>0.45722000000000002</v>
      </c>
      <c r="I145" s="5">
        <v>0.46843000000000001</v>
      </c>
      <c r="J145" s="5">
        <v>0.46711999999999998</v>
      </c>
      <c r="K145" s="5">
        <v>0.46699000000000002</v>
      </c>
      <c r="L145" s="5">
        <v>0.47101999999999999</v>
      </c>
      <c r="M145" s="5">
        <v>0.47133000000000003</v>
      </c>
      <c r="N145" s="5">
        <v>0.47960000000000003</v>
      </c>
      <c r="O145" s="5">
        <v>0.48165999999999998</v>
      </c>
      <c r="P145" s="5">
        <v>0.48081000000000002</v>
      </c>
      <c r="Q145" s="5">
        <v>0.47704000000000002</v>
      </c>
      <c r="R145" s="5">
        <v>0.47303000000000001</v>
      </c>
      <c r="S145" s="5">
        <v>0.46660000000000001</v>
      </c>
      <c r="T145" s="5">
        <v>0.45462000000000002</v>
      </c>
      <c r="U145" s="5">
        <v>0.43583</v>
      </c>
      <c r="V145" s="5">
        <v>0.42593999999999999</v>
      </c>
      <c r="W145" s="5">
        <v>0.42318</v>
      </c>
      <c r="X145" s="5">
        <v>0.42697000000000002</v>
      </c>
      <c r="Y145" s="5">
        <v>0.43786000000000003</v>
      </c>
      <c r="Z145" s="5">
        <v>0.43664999999999998</v>
      </c>
      <c r="AA145" s="5">
        <v>0.44035999999999997</v>
      </c>
      <c r="AB145" s="5">
        <v>0.44874000000000003</v>
      </c>
      <c r="AC145" s="5">
        <v>0.45901999999999998</v>
      </c>
      <c r="AD145" s="5">
        <v>0.47382999999999997</v>
      </c>
      <c r="AE145" s="5">
        <v>0.48581999999999997</v>
      </c>
      <c r="AF145" s="5">
        <v>0.50707999999999998</v>
      </c>
      <c r="AG145" s="5">
        <v>0.52478000000000002</v>
      </c>
      <c r="AH145" s="5">
        <v>0.54283999999999999</v>
      </c>
      <c r="AI145" s="5">
        <v>0.54661000000000004</v>
      </c>
      <c r="AJ145" s="5">
        <v>0.54113999999999995</v>
      </c>
      <c r="AK145" s="5">
        <v>0.50973999999999997</v>
      </c>
      <c r="AM145" s="4" t="s">
        <v>121</v>
      </c>
      <c r="AN145" s="4" t="s">
        <v>122</v>
      </c>
      <c r="AO145" s="5">
        <f t="shared" si="99"/>
        <v>0.45192416666666668</v>
      </c>
      <c r="AP145" s="5">
        <f t="shared" si="100"/>
        <v>0.45168249999999999</v>
      </c>
      <c r="AQ145" s="5">
        <f t="shared" si="101"/>
        <v>0.49817818181818174</v>
      </c>
      <c r="AR145" s="6">
        <f>(AO145-AVERAGE(AO107:AO152))/_xlfn.STDEV.P(AO107:AO152)</f>
        <v>-1.0405056931099146</v>
      </c>
      <c r="AS145" s="6">
        <f t="shared" ref="AS145:AT145" si="139">(AP145-AVERAGE(AP107:AP152))/_xlfn.STDEV.P(AP107:AP152)</f>
        <v>-1.1068053906671176</v>
      </c>
      <c r="AT145" s="6">
        <f t="shared" si="139"/>
        <v>-1.4387723031646786</v>
      </c>
    </row>
    <row r="146" spans="1:46" ht="13.5" thickBot="1">
      <c r="A146" s="4" t="s">
        <v>123</v>
      </c>
      <c r="B146" s="4" t="s">
        <v>124</v>
      </c>
      <c r="C146" s="5">
        <v>0.45222000000000001</v>
      </c>
      <c r="D146" s="5">
        <v>0.45250000000000001</v>
      </c>
      <c r="E146" s="5">
        <v>0.45655000000000001</v>
      </c>
      <c r="F146" s="5">
        <v>0.45848</v>
      </c>
      <c r="G146" s="5">
        <v>0.45433000000000001</v>
      </c>
      <c r="H146" s="5">
        <v>0.45047999999999999</v>
      </c>
      <c r="I146" s="5">
        <v>0.443</v>
      </c>
      <c r="J146" s="5">
        <v>0.44517000000000001</v>
      </c>
      <c r="K146" s="5">
        <v>0.45</v>
      </c>
      <c r="L146" s="5">
        <v>0.45977000000000001</v>
      </c>
      <c r="M146" s="5">
        <v>0.45662000000000003</v>
      </c>
      <c r="N146" s="5">
        <v>0.45974999999999999</v>
      </c>
      <c r="O146" s="5">
        <v>0.45644000000000001</v>
      </c>
      <c r="P146" s="5">
        <v>0.45900999999999997</v>
      </c>
      <c r="Q146" s="5">
        <v>0.45662999999999998</v>
      </c>
      <c r="R146" s="5">
        <v>0.46354000000000001</v>
      </c>
      <c r="S146" s="5">
        <v>0.45802999999999999</v>
      </c>
      <c r="T146" s="5">
        <v>0.44775999999999999</v>
      </c>
      <c r="U146" s="5">
        <v>0.45184999999999997</v>
      </c>
      <c r="V146" s="5">
        <v>0.44658999999999999</v>
      </c>
      <c r="W146" s="5">
        <v>0.43961</v>
      </c>
      <c r="X146" s="5">
        <v>0.43929000000000001</v>
      </c>
      <c r="Y146" s="5">
        <v>0.45151999999999998</v>
      </c>
      <c r="Z146" s="5">
        <v>0.45711000000000002</v>
      </c>
      <c r="AA146" s="5">
        <v>0.47072999999999998</v>
      </c>
      <c r="AB146" s="5">
        <v>0.47997000000000001</v>
      </c>
      <c r="AC146" s="5">
        <v>0.48755999999999999</v>
      </c>
      <c r="AD146" s="5">
        <v>0.50033000000000005</v>
      </c>
      <c r="AE146" s="5">
        <v>0.52014000000000005</v>
      </c>
      <c r="AF146" s="5">
        <v>0.54042000000000001</v>
      </c>
      <c r="AG146" s="5">
        <v>0.55032999999999999</v>
      </c>
      <c r="AH146" s="5">
        <v>0.56672</v>
      </c>
      <c r="AI146" s="5">
        <v>0.57820000000000005</v>
      </c>
      <c r="AJ146" s="5">
        <v>0.58355999999999997</v>
      </c>
      <c r="AK146" s="5">
        <v>0.53019000000000005</v>
      </c>
      <c r="AM146" s="4" t="s">
        <v>123</v>
      </c>
      <c r="AN146" s="4" t="s">
        <v>124</v>
      </c>
      <c r="AO146" s="5">
        <f t="shared" si="99"/>
        <v>0.45323916666666664</v>
      </c>
      <c r="AP146" s="5">
        <f t="shared" si="100"/>
        <v>0.45228166666666669</v>
      </c>
      <c r="AQ146" s="5">
        <f t="shared" si="101"/>
        <v>0.52801363636363641</v>
      </c>
      <c r="AR146" s="6">
        <f>(AO146-AVERAGE(AO107:AO152))/_xlfn.STDEV.P(AO107:AO152)</f>
        <v>-1.0225091473336956</v>
      </c>
      <c r="AS146" s="6">
        <f t="shared" ref="AS146:AT146" si="140">(AP146-AVERAGE(AP107:AP152))/_xlfn.STDEV.P(AP107:AP152)</f>
        <v>-1.1000517251016459</v>
      </c>
      <c r="AT146" s="6">
        <f t="shared" si="140"/>
        <v>-1.1136881894389921</v>
      </c>
    </row>
    <row r="147" spans="1:46" ht="13.5" thickBot="1">
      <c r="A147" s="4" t="s">
        <v>125</v>
      </c>
      <c r="B147" s="4" t="s">
        <v>126</v>
      </c>
      <c r="C147" s="5">
        <v>0.50221000000000005</v>
      </c>
      <c r="D147" s="5">
        <v>0.50153000000000003</v>
      </c>
      <c r="E147" s="5">
        <v>0.50551000000000001</v>
      </c>
      <c r="F147" s="5">
        <v>0.50804000000000005</v>
      </c>
      <c r="G147" s="5">
        <v>0.50983999999999996</v>
      </c>
      <c r="H147" s="5">
        <v>0.51548000000000005</v>
      </c>
      <c r="I147" s="5">
        <v>0.51720999999999995</v>
      </c>
      <c r="J147" s="5">
        <v>0.51368999999999998</v>
      </c>
      <c r="K147" s="5">
        <v>0.51837999999999995</v>
      </c>
      <c r="L147" s="5">
        <v>0.51463999999999999</v>
      </c>
      <c r="M147" s="5">
        <v>0.51714000000000004</v>
      </c>
      <c r="N147" s="5">
        <v>0.52231000000000005</v>
      </c>
      <c r="O147" s="5">
        <v>0.52149000000000001</v>
      </c>
      <c r="P147" s="5">
        <v>0.52181999999999995</v>
      </c>
      <c r="Q147" s="5">
        <v>0.52144000000000001</v>
      </c>
      <c r="R147" s="5">
        <v>0.51961999999999997</v>
      </c>
      <c r="S147" s="5">
        <v>0.51919999999999999</v>
      </c>
      <c r="T147" s="5">
        <v>0.50934999999999997</v>
      </c>
      <c r="U147" s="5">
        <v>0.50992000000000004</v>
      </c>
      <c r="V147" s="5">
        <v>0.51273999999999997</v>
      </c>
      <c r="W147" s="5">
        <v>0.51441000000000003</v>
      </c>
      <c r="X147" s="5">
        <v>0.51815999999999995</v>
      </c>
      <c r="Y147" s="5">
        <v>0.52212000000000003</v>
      </c>
      <c r="Z147" s="5">
        <v>0.52385000000000004</v>
      </c>
      <c r="AA147" s="5">
        <v>0.53147999999999995</v>
      </c>
      <c r="AB147" s="5">
        <v>0.54281000000000001</v>
      </c>
      <c r="AC147" s="5">
        <v>0.55023</v>
      </c>
      <c r="AD147" s="5">
        <v>0.55944000000000005</v>
      </c>
      <c r="AE147" s="5">
        <v>0.56901000000000002</v>
      </c>
      <c r="AF147" s="5">
        <v>0.58250000000000002</v>
      </c>
      <c r="AG147" s="5">
        <v>0.59214</v>
      </c>
      <c r="AH147" s="5">
        <v>0.59743999999999997</v>
      </c>
      <c r="AI147" s="5">
        <v>0.60235000000000005</v>
      </c>
      <c r="AJ147" s="5">
        <v>0.61136000000000001</v>
      </c>
      <c r="AK147" s="5">
        <v>0.56572</v>
      </c>
      <c r="AM147" s="4" t="s">
        <v>125</v>
      </c>
      <c r="AN147" s="4" t="s">
        <v>126</v>
      </c>
      <c r="AO147" s="5">
        <f t="shared" si="99"/>
        <v>0.51216500000000009</v>
      </c>
      <c r="AP147" s="5">
        <f t="shared" si="100"/>
        <v>0.51784333333333332</v>
      </c>
      <c r="AQ147" s="5">
        <f t="shared" si="101"/>
        <v>0.57313454545454556</v>
      </c>
      <c r="AR147" s="6">
        <f>(AO147-AVERAGE(AO107:AO152))/_xlfn.STDEV.P(AO107:AO152)</f>
        <v>-0.21607457928409587</v>
      </c>
      <c r="AS147" s="6">
        <f t="shared" ref="AS147:AT147" si="141">(AP147-AVERAGE(AP107:AP152))/_xlfn.STDEV.P(AP107:AP152)</f>
        <v>-0.36105605792795431</v>
      </c>
      <c r="AT147" s="6">
        <f t="shared" si="141"/>
        <v>-0.62205529945005411</v>
      </c>
    </row>
    <row r="148" spans="1:46" ht="13.5" thickBot="1">
      <c r="A148" s="4" t="s">
        <v>127</v>
      </c>
      <c r="B148" s="4" t="s">
        <v>128</v>
      </c>
      <c r="C148" s="5">
        <v>0.45813999999999999</v>
      </c>
      <c r="D148" s="5">
        <v>0.46610000000000001</v>
      </c>
      <c r="E148" s="5">
        <v>0.46789999999999998</v>
      </c>
      <c r="F148" s="5">
        <v>0.46892</v>
      </c>
      <c r="G148" s="5">
        <v>0.47299999999999998</v>
      </c>
      <c r="H148" s="5">
        <v>0.47691</v>
      </c>
      <c r="I148" s="5">
        <v>0.47744999999999999</v>
      </c>
      <c r="J148" s="5">
        <v>0.46400000000000002</v>
      </c>
      <c r="K148" s="5">
        <v>0.46922999999999998</v>
      </c>
      <c r="L148" s="5">
        <v>0.46716999999999997</v>
      </c>
      <c r="M148" s="5">
        <v>0.46937000000000001</v>
      </c>
      <c r="N148" s="5">
        <v>0.47442000000000001</v>
      </c>
      <c r="O148" s="5">
        <v>0.47423999999999999</v>
      </c>
      <c r="P148" s="5">
        <v>0.47067999999999999</v>
      </c>
      <c r="Q148" s="5">
        <v>0.46636</v>
      </c>
      <c r="R148" s="5">
        <v>0.46842</v>
      </c>
      <c r="S148" s="5">
        <v>0.46653</v>
      </c>
      <c r="T148" s="5">
        <v>0.45334000000000002</v>
      </c>
      <c r="U148" s="5">
        <v>0.45012000000000002</v>
      </c>
      <c r="V148" s="5">
        <v>0.45852999999999999</v>
      </c>
      <c r="W148" s="5">
        <v>0.45282</v>
      </c>
      <c r="X148" s="5">
        <v>0.45922000000000002</v>
      </c>
      <c r="Y148" s="5">
        <v>0.46765000000000001</v>
      </c>
      <c r="Z148" s="5">
        <v>0.47541</v>
      </c>
      <c r="AA148" s="5">
        <v>0.48215000000000002</v>
      </c>
      <c r="AB148" s="5">
        <v>0.49380000000000002</v>
      </c>
      <c r="AC148" s="5">
        <v>0.49941000000000002</v>
      </c>
      <c r="AD148" s="5">
        <v>0.51273000000000002</v>
      </c>
      <c r="AE148" s="5">
        <v>0.52195999999999998</v>
      </c>
      <c r="AF148" s="5">
        <v>0.53910000000000002</v>
      </c>
      <c r="AG148" s="5">
        <v>0.55742000000000003</v>
      </c>
      <c r="AH148" s="5">
        <v>0.55891999999999997</v>
      </c>
      <c r="AI148" s="5">
        <v>0.56635000000000002</v>
      </c>
      <c r="AJ148" s="5">
        <v>0.56454000000000004</v>
      </c>
      <c r="AK148" s="5">
        <v>0.51205999999999996</v>
      </c>
      <c r="AM148" s="4" t="s">
        <v>127</v>
      </c>
      <c r="AN148" s="4" t="s">
        <v>128</v>
      </c>
      <c r="AO148" s="5">
        <f t="shared" si="99"/>
        <v>0.46938416666666671</v>
      </c>
      <c r="AP148" s="5">
        <f t="shared" si="100"/>
        <v>0.46361000000000002</v>
      </c>
      <c r="AQ148" s="5">
        <f t="shared" si="101"/>
        <v>0.52803999999999995</v>
      </c>
      <c r="AR148" s="6">
        <f>(AO148-AVERAGE(AO107:AO152))/_xlfn.STDEV.P(AO107:AO152)</f>
        <v>-0.80155535907737063</v>
      </c>
      <c r="AS148" s="6">
        <f t="shared" ref="AS148:AT148" si="142">(AP148-AVERAGE(AP107:AP152))/_xlfn.STDEV.P(AP107:AP152)</f>
        <v>-0.97236141954251376</v>
      </c>
      <c r="AT148" s="6">
        <f t="shared" si="142"/>
        <v>-1.1134009339071962</v>
      </c>
    </row>
    <row r="149" spans="1:46" ht="13.5" thickBot="1">
      <c r="A149" s="4" t="s">
        <v>129</v>
      </c>
      <c r="B149" s="4" t="s">
        <v>130</v>
      </c>
      <c r="C149" s="5">
        <v>0.39287</v>
      </c>
      <c r="D149" s="5">
        <v>0.3952</v>
      </c>
      <c r="E149" s="5">
        <v>0.38150000000000001</v>
      </c>
      <c r="F149" s="5">
        <v>0.38932</v>
      </c>
      <c r="G149" s="5">
        <v>0.38934999999999997</v>
      </c>
      <c r="H149" s="5">
        <v>0.39406000000000002</v>
      </c>
      <c r="I149" s="5">
        <v>0.40239999999999998</v>
      </c>
      <c r="J149" s="5">
        <v>0.39701999999999998</v>
      </c>
      <c r="K149" s="5">
        <v>0.40176000000000001</v>
      </c>
      <c r="L149" s="5">
        <v>0.40440999999999999</v>
      </c>
      <c r="M149" s="5">
        <v>0.41165000000000002</v>
      </c>
      <c r="N149" s="5">
        <v>0.40508</v>
      </c>
      <c r="O149" s="5">
        <v>0.39913999999999999</v>
      </c>
      <c r="P149" s="5">
        <v>0.39377000000000001</v>
      </c>
      <c r="Q149" s="5">
        <v>0.39728000000000002</v>
      </c>
      <c r="R149" s="5">
        <v>0.39638000000000001</v>
      </c>
      <c r="S149" s="5">
        <v>0.38840000000000002</v>
      </c>
      <c r="T149" s="5">
        <v>0.38230999999999998</v>
      </c>
      <c r="U149" s="5">
        <v>0.37232999999999999</v>
      </c>
      <c r="V149" s="5">
        <v>0.36884</v>
      </c>
      <c r="W149" s="5">
        <v>0.37375000000000003</v>
      </c>
      <c r="X149" s="5">
        <v>0.38704</v>
      </c>
      <c r="Y149" s="5">
        <v>0.38990999999999998</v>
      </c>
      <c r="Z149" s="5">
        <v>0.40217999999999998</v>
      </c>
      <c r="AA149" s="5">
        <v>0.41649999999999998</v>
      </c>
      <c r="AB149" s="5">
        <v>0.43320999999999998</v>
      </c>
      <c r="AC149" s="5">
        <v>0.44911000000000001</v>
      </c>
      <c r="AD149" s="5">
        <v>0.45718999999999999</v>
      </c>
      <c r="AE149" s="5">
        <v>0.47608</v>
      </c>
      <c r="AF149" s="5">
        <v>0.49560999999999999</v>
      </c>
      <c r="AG149" s="5">
        <v>0.50412000000000001</v>
      </c>
      <c r="AH149" s="5">
        <v>0.51934000000000002</v>
      </c>
      <c r="AI149" s="5">
        <v>0.52361000000000002</v>
      </c>
      <c r="AJ149" s="5">
        <v>0.52168999999999999</v>
      </c>
      <c r="AK149" s="5">
        <v>0.47859000000000002</v>
      </c>
      <c r="AM149" s="4" t="s">
        <v>129</v>
      </c>
      <c r="AN149" s="4" t="s">
        <v>130</v>
      </c>
      <c r="AO149" s="5">
        <f t="shared" si="99"/>
        <v>0.39705166666666664</v>
      </c>
      <c r="AP149" s="5">
        <f t="shared" si="100"/>
        <v>0.38761083333333329</v>
      </c>
      <c r="AQ149" s="5">
        <f t="shared" si="101"/>
        <v>0.47954999999999992</v>
      </c>
      <c r="AR149" s="6">
        <f>(AO149-AVERAGE(AO107:AO152))/_xlfn.STDEV.P(AO107:AO152)</f>
        <v>-1.791468018665513</v>
      </c>
      <c r="AS149" s="6">
        <f t="shared" ref="AS149:AT149" si="143">(AP149-AVERAGE(AP107:AP152))/_xlfn.STDEV.P(AP107:AP152)</f>
        <v>-1.8290061287294572</v>
      </c>
      <c r="AT149" s="6">
        <f t="shared" si="143"/>
        <v>-1.6417430997871538</v>
      </c>
    </row>
    <row r="150" spans="1:46" ht="13.5" thickBot="1">
      <c r="A150" s="4" t="s">
        <v>131</v>
      </c>
      <c r="B150" s="4" t="s">
        <v>132</v>
      </c>
      <c r="C150" s="5">
        <v>0.50492000000000004</v>
      </c>
      <c r="D150" s="5">
        <v>0.49525000000000002</v>
      </c>
      <c r="E150" s="5">
        <v>0.48686000000000001</v>
      </c>
      <c r="F150" s="5">
        <v>0.48857</v>
      </c>
      <c r="G150" s="5">
        <v>0.48563000000000001</v>
      </c>
      <c r="H150" s="5">
        <v>0.47443000000000002</v>
      </c>
      <c r="I150" s="5">
        <v>0.45776</v>
      </c>
      <c r="J150" s="5">
        <v>0.44891999999999999</v>
      </c>
      <c r="K150" s="5">
        <v>0.45097999999999999</v>
      </c>
      <c r="L150" s="5">
        <v>0.45179999999999998</v>
      </c>
      <c r="M150" s="5">
        <v>0.45023999999999997</v>
      </c>
      <c r="N150" s="5">
        <v>0.45982000000000001</v>
      </c>
      <c r="O150" s="5">
        <v>0.45992</v>
      </c>
      <c r="P150" s="5">
        <v>0.46056999999999998</v>
      </c>
      <c r="Q150" s="5">
        <v>0.46911999999999998</v>
      </c>
      <c r="R150" s="5">
        <v>0.46872999999999998</v>
      </c>
      <c r="S150" s="5">
        <v>0.46869</v>
      </c>
      <c r="T150" s="5">
        <v>0.47015000000000001</v>
      </c>
      <c r="U150" s="5">
        <v>0.47905999999999999</v>
      </c>
      <c r="V150" s="5">
        <v>0.48413</v>
      </c>
      <c r="W150" s="5">
        <v>0.47982999999999998</v>
      </c>
      <c r="X150" s="5">
        <v>0.48016999999999999</v>
      </c>
      <c r="Y150" s="5">
        <v>0.48835000000000001</v>
      </c>
      <c r="Z150" s="5">
        <v>0.48787999999999998</v>
      </c>
      <c r="AA150" s="5">
        <v>0.48896000000000001</v>
      </c>
      <c r="AB150" s="5">
        <v>0.49973000000000001</v>
      </c>
      <c r="AC150" s="5">
        <v>0.50210999999999995</v>
      </c>
      <c r="AD150" s="5">
        <v>0.51217999999999997</v>
      </c>
      <c r="AE150" s="5">
        <v>0.51409000000000005</v>
      </c>
      <c r="AF150" s="5">
        <v>0.53025</v>
      </c>
      <c r="AG150" s="5">
        <v>0.52971999999999997</v>
      </c>
      <c r="AH150" s="5">
        <v>0.54022000000000003</v>
      </c>
      <c r="AI150" s="5">
        <v>0.53759000000000001</v>
      </c>
      <c r="AJ150" s="5">
        <v>0.54083999999999999</v>
      </c>
      <c r="AK150" s="5">
        <v>0.50461999999999996</v>
      </c>
      <c r="AM150" s="4" t="s">
        <v>131</v>
      </c>
      <c r="AN150" s="4" t="s">
        <v>132</v>
      </c>
      <c r="AO150" s="5">
        <f t="shared" si="99"/>
        <v>0.47126499999999999</v>
      </c>
      <c r="AP150" s="5">
        <f t="shared" si="100"/>
        <v>0.47471666666666662</v>
      </c>
      <c r="AQ150" s="5">
        <f t="shared" si="101"/>
        <v>0.51820999999999995</v>
      </c>
      <c r="AR150" s="6">
        <f>(AO150-AVERAGE(AO107:AO152))/_xlfn.STDEV.P(AO107:AO152)</f>
        <v>-0.77581505247602311</v>
      </c>
      <c r="AS150" s="6">
        <f t="shared" ref="AS150:AT150" si="144">(AP150-AVERAGE(AP107:AP152))/_xlfn.STDEV.P(AP107:AP152)</f>
        <v>-0.84716968844849405</v>
      </c>
      <c r="AT150" s="6">
        <f t="shared" si="144"/>
        <v>-1.2205076258148055</v>
      </c>
    </row>
    <row r="151" spans="1:46" ht="13.5" thickBot="1">
      <c r="A151" s="4" t="s">
        <v>133</v>
      </c>
      <c r="B151" s="4" t="s">
        <v>134</v>
      </c>
      <c r="C151" s="5">
        <v>0.39911000000000002</v>
      </c>
      <c r="D151" s="5">
        <v>0.39535999999999999</v>
      </c>
      <c r="E151" s="5">
        <v>0.38990000000000002</v>
      </c>
      <c r="F151" s="5">
        <v>0.39990999999999999</v>
      </c>
      <c r="G151" s="5">
        <v>0.39393</v>
      </c>
      <c r="H151" s="5">
        <v>0.38245000000000001</v>
      </c>
      <c r="I151" s="5">
        <v>0.37957000000000002</v>
      </c>
      <c r="J151" s="5">
        <v>0.38669999999999999</v>
      </c>
      <c r="K151" s="5">
        <v>0.38824999999999998</v>
      </c>
      <c r="L151" s="5">
        <v>0.38211000000000001</v>
      </c>
      <c r="M151" s="5">
        <v>0.38307999999999998</v>
      </c>
      <c r="N151" s="5">
        <v>0.38762999999999997</v>
      </c>
      <c r="O151" s="5">
        <v>0.39163999999999999</v>
      </c>
      <c r="P151" s="5">
        <v>0.39301999999999998</v>
      </c>
      <c r="Q151" s="5">
        <v>0.40122999999999998</v>
      </c>
      <c r="R151" s="5">
        <v>0.39861000000000002</v>
      </c>
      <c r="S151" s="5">
        <v>0.40031</v>
      </c>
      <c r="T151" s="5">
        <v>0.39615</v>
      </c>
      <c r="U151" s="5">
        <v>0.40140999999999999</v>
      </c>
      <c r="V151" s="5">
        <v>0.39094000000000001</v>
      </c>
      <c r="W151" s="5">
        <v>0.38830999999999999</v>
      </c>
      <c r="X151" s="5">
        <v>0.39169999999999999</v>
      </c>
      <c r="Y151" s="5">
        <v>0.40425</v>
      </c>
      <c r="Z151" s="5">
        <v>0.40712999999999999</v>
      </c>
      <c r="AA151" s="5">
        <v>0.41622999999999999</v>
      </c>
      <c r="AB151" s="5">
        <v>0.42537000000000003</v>
      </c>
      <c r="AC151" s="5">
        <v>0.43595</v>
      </c>
      <c r="AD151" s="5">
        <v>0.44529999999999997</v>
      </c>
      <c r="AE151" s="5">
        <v>0.45057999999999998</v>
      </c>
      <c r="AF151" s="5">
        <v>0.47339999999999999</v>
      </c>
      <c r="AG151" s="5">
        <v>0.48592000000000002</v>
      </c>
      <c r="AH151" s="5">
        <v>0.50375000000000003</v>
      </c>
      <c r="AI151" s="5">
        <v>0.51658000000000004</v>
      </c>
      <c r="AJ151" s="5">
        <v>0.52615000000000001</v>
      </c>
      <c r="AK151" s="5">
        <v>0.49247999999999997</v>
      </c>
      <c r="AM151" s="4" t="s">
        <v>133</v>
      </c>
      <c r="AN151" s="4" t="s">
        <v>134</v>
      </c>
      <c r="AO151" s="5">
        <f t="shared" si="99"/>
        <v>0.38899999999999996</v>
      </c>
      <c r="AP151" s="5">
        <f t="shared" si="100"/>
        <v>0.39705833333333329</v>
      </c>
      <c r="AQ151" s="5">
        <f t="shared" si="101"/>
        <v>0.47015545454545454</v>
      </c>
      <c r="AR151" s="6">
        <f>(AO151-AVERAGE(AO107:AO152))/_xlfn.STDEV.P(AO107:AO152)</f>
        <v>-1.9016597964157247</v>
      </c>
      <c r="AS151" s="6">
        <f t="shared" ref="AS151:AT151" si="145">(AP151-AVERAGE(AP107:AP152))/_xlfn.STDEV.P(AP107:AP152)</f>
        <v>-1.7225161335754273</v>
      </c>
      <c r="AT151" s="6">
        <f t="shared" si="145"/>
        <v>-1.7441051227385298</v>
      </c>
    </row>
    <row r="152" spans="1:46" ht="13.5" thickBot="1">
      <c r="A152" s="4" t="s">
        <v>135</v>
      </c>
      <c r="B152" s="4" t="s">
        <v>136</v>
      </c>
      <c r="C152" s="5">
        <v>0.49397000000000002</v>
      </c>
      <c r="D152" s="5">
        <v>0.49314000000000002</v>
      </c>
      <c r="E152" s="5">
        <v>0.49719999999999998</v>
      </c>
      <c r="F152" s="5">
        <v>0.50644</v>
      </c>
      <c r="G152" s="5">
        <v>0.50641999999999998</v>
      </c>
      <c r="H152" s="5">
        <v>0.50514000000000003</v>
      </c>
      <c r="I152" s="5">
        <v>0.49737999999999999</v>
      </c>
      <c r="J152" s="5">
        <v>0.49652000000000002</v>
      </c>
      <c r="K152" s="5">
        <v>0.49389</v>
      </c>
      <c r="L152" s="5">
        <v>0.49786000000000002</v>
      </c>
      <c r="M152" s="5">
        <v>0.50339</v>
      </c>
      <c r="N152" s="5">
        <v>0.51146000000000003</v>
      </c>
      <c r="O152" s="5">
        <v>0.50473999999999997</v>
      </c>
      <c r="P152" s="5">
        <v>0.50139999999999996</v>
      </c>
      <c r="Q152" s="5">
        <v>0.49817</v>
      </c>
      <c r="R152" s="5">
        <v>0.48222999999999999</v>
      </c>
      <c r="S152" s="5">
        <v>0.48385</v>
      </c>
      <c r="T152" s="5">
        <v>0.47398000000000001</v>
      </c>
      <c r="U152" s="5">
        <v>0.47625000000000001</v>
      </c>
      <c r="V152" s="5">
        <v>0.47560999999999998</v>
      </c>
      <c r="W152" s="5">
        <v>0.47919</v>
      </c>
      <c r="X152" s="5">
        <v>0.48061999999999999</v>
      </c>
      <c r="Y152" s="5">
        <v>0.48088999999999998</v>
      </c>
      <c r="Z152" s="5">
        <v>0.47961999999999999</v>
      </c>
      <c r="AA152" s="5">
        <v>0.48919000000000001</v>
      </c>
      <c r="AB152" s="5">
        <v>0.49641000000000002</v>
      </c>
      <c r="AC152" s="5">
        <v>0.50617999999999996</v>
      </c>
      <c r="AD152" s="5">
        <v>0.52414000000000005</v>
      </c>
      <c r="AE152" s="5">
        <v>0.52520999999999995</v>
      </c>
      <c r="AF152" s="5">
        <v>0.54949000000000003</v>
      </c>
      <c r="AG152" s="5">
        <v>0.56769999999999998</v>
      </c>
      <c r="AH152" s="5">
        <v>0.58055000000000001</v>
      </c>
      <c r="AI152" s="5">
        <v>0.58889999999999998</v>
      </c>
      <c r="AJ152" s="5">
        <v>0.60494000000000003</v>
      </c>
      <c r="AK152" s="5">
        <v>0.56376999999999999</v>
      </c>
      <c r="AM152" s="4" t="s">
        <v>135</v>
      </c>
      <c r="AN152" s="4" t="s">
        <v>136</v>
      </c>
      <c r="AO152" s="5">
        <f t="shared" si="99"/>
        <v>0.50023416666666665</v>
      </c>
      <c r="AP152" s="5">
        <f t="shared" si="100"/>
        <v>0.48471249999999994</v>
      </c>
      <c r="AQ152" s="5">
        <f t="shared" si="101"/>
        <v>0.54513454545454543</v>
      </c>
      <c r="AR152" s="6">
        <f>(AO152-AVERAGE(AO107:AO152))/_xlfn.STDEV.P(AO107:AO152)</f>
        <v>-0.37935502660864512</v>
      </c>
      <c r="AS152" s="6">
        <f t="shared" ref="AS152:AT152" si="146">(AP152-AVERAGE(AP107:AP152))/_xlfn.STDEV.P(AP107:AP152)</f>
        <v>-0.73449900909129318</v>
      </c>
      <c r="AT152" s="6">
        <f t="shared" si="146"/>
        <v>-0.92714048494477219</v>
      </c>
    </row>
    <row r="153" spans="1:46" ht="13.5" thickBot="1">
      <c r="A153" s="268" t="s">
        <v>155</v>
      </c>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M153"/>
      <c r="AN153"/>
    </row>
    <row r="154" spans="1:46" ht="13.5" thickBot="1">
      <c r="A154" s="267"/>
      <c r="B154" s="267"/>
      <c r="C154" s="4" t="s">
        <v>10</v>
      </c>
      <c r="D154" s="4" t="s">
        <v>11</v>
      </c>
      <c r="E154" s="4" t="s">
        <v>12</v>
      </c>
      <c r="F154" s="4" t="s">
        <v>13</v>
      </c>
      <c r="G154" s="4" t="s">
        <v>14</v>
      </c>
      <c r="H154" s="4" t="s">
        <v>15</v>
      </c>
      <c r="I154" s="4" t="s">
        <v>16</v>
      </c>
      <c r="J154" s="4" t="s">
        <v>17</v>
      </c>
      <c r="K154" s="4" t="s">
        <v>18</v>
      </c>
      <c r="L154" s="4" t="s">
        <v>19</v>
      </c>
      <c r="M154" s="4" t="s">
        <v>20</v>
      </c>
      <c r="N154" s="4" t="s">
        <v>21</v>
      </c>
      <c r="O154" s="4" t="s">
        <v>22</v>
      </c>
      <c r="P154" s="4" t="s">
        <v>23</v>
      </c>
      <c r="Q154" s="4" t="s">
        <v>24</v>
      </c>
      <c r="R154" s="4" t="s">
        <v>25</v>
      </c>
      <c r="S154" s="4" t="s">
        <v>26</v>
      </c>
      <c r="T154" s="4" t="s">
        <v>27</v>
      </c>
      <c r="U154" s="4" t="s">
        <v>28</v>
      </c>
      <c r="V154" s="4" t="s">
        <v>29</v>
      </c>
      <c r="W154" s="4" t="s">
        <v>30</v>
      </c>
      <c r="X154" s="4" t="s">
        <v>31</v>
      </c>
      <c r="Y154" s="4" t="s">
        <v>32</v>
      </c>
      <c r="Z154" s="4" t="s">
        <v>33</v>
      </c>
      <c r="AA154" s="4" t="s">
        <v>34</v>
      </c>
      <c r="AB154" s="4" t="s">
        <v>35</v>
      </c>
      <c r="AC154" s="4" t="s">
        <v>36</v>
      </c>
      <c r="AD154" s="4" t="s">
        <v>37</v>
      </c>
      <c r="AE154" s="4" t="s">
        <v>38</v>
      </c>
      <c r="AF154" s="4" t="s">
        <v>39</v>
      </c>
      <c r="AG154" s="4" t="s">
        <v>40</v>
      </c>
      <c r="AH154" s="4" t="s">
        <v>41</v>
      </c>
      <c r="AI154" s="4" t="s">
        <v>42</v>
      </c>
      <c r="AJ154" s="4" t="s">
        <v>43</v>
      </c>
      <c r="AK154" s="4" t="s">
        <v>44</v>
      </c>
      <c r="AM154" s="267"/>
      <c r="AN154" s="267"/>
      <c r="AO154" s="4">
        <v>2016</v>
      </c>
      <c r="AP154" s="4">
        <v>2017</v>
      </c>
      <c r="AQ154" s="4">
        <v>2018</v>
      </c>
      <c r="AR154" s="4">
        <v>2016</v>
      </c>
      <c r="AS154" s="4">
        <v>2017</v>
      </c>
      <c r="AT154" s="4">
        <v>2018</v>
      </c>
    </row>
    <row r="155" spans="1:46" ht="13.5" thickBot="1">
      <c r="A155" s="4" t="s">
        <v>45</v>
      </c>
      <c r="B155" s="4" t="s">
        <v>46</v>
      </c>
      <c r="C155" s="5">
        <v>0.48322999999999999</v>
      </c>
      <c r="D155" s="5">
        <v>0.48869000000000001</v>
      </c>
      <c r="E155" s="5">
        <v>0.48363</v>
      </c>
      <c r="F155" s="5">
        <v>0.48832999999999999</v>
      </c>
      <c r="G155" s="5">
        <v>0.49509999999999998</v>
      </c>
      <c r="H155" s="5">
        <v>0.49637999999999999</v>
      </c>
      <c r="I155" s="5">
        <v>0.49528</v>
      </c>
      <c r="J155" s="5">
        <v>0.49829000000000001</v>
      </c>
      <c r="K155" s="5">
        <v>0.49775999999999998</v>
      </c>
      <c r="L155" s="5">
        <v>0.49569999999999997</v>
      </c>
      <c r="M155" s="5">
        <v>0.49753999999999998</v>
      </c>
      <c r="N155" s="5">
        <v>0.49958000000000002</v>
      </c>
      <c r="O155" s="5">
        <v>0.49403999999999998</v>
      </c>
      <c r="P155" s="5">
        <v>0.48920999999999998</v>
      </c>
      <c r="Q155" s="5">
        <v>0.49418000000000001</v>
      </c>
      <c r="R155" s="5">
        <v>0.49125999999999997</v>
      </c>
      <c r="S155" s="5">
        <v>0.48843999999999999</v>
      </c>
      <c r="T155" s="5">
        <v>0.48135</v>
      </c>
      <c r="U155" s="5">
        <v>0.48053000000000001</v>
      </c>
      <c r="V155" s="5">
        <v>0.48247000000000001</v>
      </c>
      <c r="W155" s="5">
        <v>0.48680000000000001</v>
      </c>
      <c r="X155" s="5">
        <v>0.49077999999999999</v>
      </c>
      <c r="Y155" s="5">
        <v>0.49712000000000001</v>
      </c>
      <c r="Z155" s="5">
        <v>0.50256000000000001</v>
      </c>
      <c r="AA155" s="5">
        <v>0.51515</v>
      </c>
      <c r="AB155" s="5">
        <v>0.52068000000000003</v>
      </c>
      <c r="AC155" s="5">
        <v>0.52732999999999997</v>
      </c>
      <c r="AD155" s="5">
        <v>0.53403</v>
      </c>
      <c r="AE155" s="5">
        <v>0.54513</v>
      </c>
      <c r="AF155" s="5">
        <v>0.56140000000000001</v>
      </c>
      <c r="AG155" s="5">
        <v>0.56745000000000001</v>
      </c>
      <c r="AH155" s="5">
        <v>0.57389000000000001</v>
      </c>
      <c r="AI155" s="5">
        <v>0.5756</v>
      </c>
      <c r="AJ155" s="5">
        <v>0.58065999999999995</v>
      </c>
      <c r="AK155" s="5">
        <v>0.53261999999999998</v>
      </c>
      <c r="AM155" s="4" t="s">
        <v>45</v>
      </c>
      <c r="AN155" s="4" t="s">
        <v>46</v>
      </c>
      <c r="AO155" s="5">
        <f>AVERAGE(C155:N155)</f>
        <v>0.49329249999999997</v>
      </c>
      <c r="AP155" s="5">
        <f>AVERAGE(O155:Z155)</f>
        <v>0.48989499999999997</v>
      </c>
      <c r="AQ155" s="5">
        <f>AVERAGE(AA155:AK155)</f>
        <v>0.54853999999999992</v>
      </c>
      <c r="AR155" s="6">
        <f>(AO155-AVERAGE(AO155:AO200))/_xlfn.STDEV.P(AO155:AO200)</f>
        <v>1.5372152330269235</v>
      </c>
      <c r="AS155" s="6">
        <f t="shared" ref="AS155:AT155" si="147">(AP155-AVERAGE(AP155:AP200))/_xlfn.STDEV.P(AP155:AP200)</f>
        <v>0.89881233864453358</v>
      </c>
      <c r="AT155" s="6">
        <f t="shared" si="147"/>
        <v>0.64476001259471383</v>
      </c>
    </row>
    <row r="156" spans="1:46" ht="13.5" thickBot="1">
      <c r="A156" s="4" t="s">
        <v>47</v>
      </c>
      <c r="B156" s="4" t="s">
        <v>48</v>
      </c>
      <c r="C156" s="5">
        <v>0.46559</v>
      </c>
      <c r="D156" s="5">
        <v>0.45798</v>
      </c>
      <c r="E156" s="5">
        <v>0.45474999999999999</v>
      </c>
      <c r="F156" s="5">
        <v>0.45534999999999998</v>
      </c>
      <c r="G156" s="5">
        <v>0.45363999999999999</v>
      </c>
      <c r="H156" s="5">
        <v>0.46052999999999999</v>
      </c>
      <c r="I156" s="5">
        <v>0.45406000000000002</v>
      </c>
      <c r="J156" s="5">
        <v>0.46295999999999998</v>
      </c>
      <c r="K156" s="5">
        <v>0.45961999999999997</v>
      </c>
      <c r="L156" s="5">
        <v>0.46300999999999998</v>
      </c>
      <c r="M156" s="5">
        <v>0.47044000000000002</v>
      </c>
      <c r="N156" s="5">
        <v>0.48780000000000001</v>
      </c>
      <c r="O156" s="5">
        <v>0.50283</v>
      </c>
      <c r="P156" s="5">
        <v>0.51895000000000002</v>
      </c>
      <c r="Q156" s="5">
        <v>0.52878000000000003</v>
      </c>
      <c r="R156" s="5">
        <v>0.5252</v>
      </c>
      <c r="S156" s="5">
        <v>0.53827000000000003</v>
      </c>
      <c r="T156" s="5">
        <v>0.53917999999999999</v>
      </c>
      <c r="U156" s="5">
        <v>0.55032000000000003</v>
      </c>
      <c r="V156" s="5">
        <v>0.55330000000000001</v>
      </c>
      <c r="W156" s="5">
        <v>0.56252000000000002</v>
      </c>
      <c r="X156" s="5">
        <v>0.56989000000000001</v>
      </c>
      <c r="Y156" s="5">
        <v>0.58052000000000004</v>
      </c>
      <c r="Z156" s="5">
        <v>0.58994000000000002</v>
      </c>
      <c r="AA156" s="5">
        <v>0.58867999999999998</v>
      </c>
      <c r="AB156" s="5">
        <v>0.58586000000000005</v>
      </c>
      <c r="AC156" s="5">
        <v>0.58528000000000002</v>
      </c>
      <c r="AD156" s="5">
        <v>0.58887</v>
      </c>
      <c r="AE156" s="5">
        <v>0.58552000000000004</v>
      </c>
      <c r="AF156" s="5">
        <v>0.60192000000000001</v>
      </c>
      <c r="AG156" s="5">
        <v>0.59708000000000006</v>
      </c>
      <c r="AH156" s="5">
        <v>0.60585</v>
      </c>
      <c r="AI156" s="5">
        <v>0.61804999999999999</v>
      </c>
      <c r="AJ156" s="5">
        <v>0.63493999999999995</v>
      </c>
      <c r="AK156" s="5">
        <v>0.57723000000000002</v>
      </c>
      <c r="AM156" s="4" t="s">
        <v>47</v>
      </c>
      <c r="AN156" s="4" t="s">
        <v>48</v>
      </c>
      <c r="AO156" s="5">
        <f t="shared" ref="AO156:AO200" si="148">AVERAGE(C156:N156)</f>
        <v>0.46214416666666658</v>
      </c>
      <c r="AP156" s="5">
        <f t="shared" ref="AP156:AP200" si="149">AVERAGE(O156:Z156)</f>
        <v>0.5466416666666668</v>
      </c>
      <c r="AQ156" s="5">
        <f t="shared" ref="AQ156:AQ200" si="150">AVERAGE(AA156:AK156)</f>
        <v>0.59720727272727281</v>
      </c>
      <c r="AR156" s="6">
        <f>(AO156-AVERAGE(AO155:AO200))/_xlfn.STDEV.P(AO155:AO200)</f>
        <v>0.954498037658708</v>
      </c>
      <c r="AS156" s="6">
        <f t="shared" ref="AS156:AT156" si="151">(AP156-AVERAGE(AP155:AP200))/_xlfn.STDEV.P(AP155:AP200)</f>
        <v>1.7065095995918169</v>
      </c>
      <c r="AT156" s="6">
        <f t="shared" si="151"/>
        <v>1.2181510531607131</v>
      </c>
    </row>
    <row r="157" spans="1:46" ht="13.5" thickBot="1">
      <c r="A157" s="4" t="s">
        <v>49</v>
      </c>
      <c r="B157" s="4" t="s">
        <v>50</v>
      </c>
      <c r="C157" s="5">
        <v>0.44868999999999998</v>
      </c>
      <c r="D157" s="5">
        <v>0.4496</v>
      </c>
      <c r="E157" s="5">
        <v>0.45291999999999999</v>
      </c>
      <c r="F157" s="5">
        <v>0.45286999999999999</v>
      </c>
      <c r="G157" s="5">
        <v>0.45484999999999998</v>
      </c>
      <c r="H157" s="5">
        <v>0.45128000000000001</v>
      </c>
      <c r="I157" s="5">
        <v>0.46143000000000001</v>
      </c>
      <c r="J157" s="5">
        <v>0.45916000000000001</v>
      </c>
      <c r="K157" s="5">
        <v>0.45823999999999998</v>
      </c>
      <c r="L157" s="5">
        <v>0.47294000000000003</v>
      </c>
      <c r="M157" s="5">
        <v>0.48385</v>
      </c>
      <c r="N157" s="5">
        <v>0.48599999999999999</v>
      </c>
      <c r="O157" s="5">
        <v>0.49747999999999998</v>
      </c>
      <c r="P157" s="5">
        <v>0.50058999999999998</v>
      </c>
      <c r="Q157" s="5">
        <v>0.50014000000000003</v>
      </c>
      <c r="R157" s="5">
        <v>0.51044</v>
      </c>
      <c r="S157" s="5">
        <v>0.51222000000000001</v>
      </c>
      <c r="T157" s="5">
        <v>0.52444999999999997</v>
      </c>
      <c r="U157" s="5">
        <v>0.51975000000000005</v>
      </c>
      <c r="V157" s="5">
        <v>0.52812999999999999</v>
      </c>
      <c r="W157" s="5">
        <v>0.53817000000000004</v>
      </c>
      <c r="X157" s="5">
        <v>0.53391</v>
      </c>
      <c r="Y157" s="5">
        <v>0.54598000000000002</v>
      </c>
      <c r="Z157" s="5">
        <v>0.55306</v>
      </c>
      <c r="AA157" s="5">
        <v>0.55001999999999995</v>
      </c>
      <c r="AB157" s="5">
        <v>0.55793000000000004</v>
      </c>
      <c r="AC157" s="5">
        <v>0.56816</v>
      </c>
      <c r="AD157" s="5">
        <v>0.58233999999999997</v>
      </c>
      <c r="AE157" s="5">
        <v>0.59548000000000001</v>
      </c>
      <c r="AF157" s="5">
        <v>0.60899999999999999</v>
      </c>
      <c r="AG157" s="5">
        <v>0.62141999999999997</v>
      </c>
      <c r="AH157" s="5">
        <v>0.62553999999999998</v>
      </c>
      <c r="AI157" s="5">
        <v>0.63083999999999996</v>
      </c>
      <c r="AJ157" s="5">
        <v>0.64705000000000001</v>
      </c>
      <c r="AK157" s="5">
        <v>0.60250000000000004</v>
      </c>
      <c r="AM157" s="4" t="s">
        <v>49</v>
      </c>
      <c r="AN157" s="4" t="s">
        <v>50</v>
      </c>
      <c r="AO157" s="5">
        <f t="shared" si="148"/>
        <v>0.46098583333333337</v>
      </c>
      <c r="AP157" s="5">
        <f t="shared" si="149"/>
        <v>0.52202666666666675</v>
      </c>
      <c r="AQ157" s="5">
        <f t="shared" si="150"/>
        <v>0.59911636363636367</v>
      </c>
      <c r="AR157" s="6">
        <f>(AO157-AVERAGE(AO155:AO200))/_xlfn.STDEV.P(AO155:AO200)</f>
        <v>0.93282815426308152</v>
      </c>
      <c r="AS157" s="6">
        <f t="shared" ref="AS157:AT157" si="152">(AP157-AVERAGE(AP155:AP200))/_xlfn.STDEV.P(AP155:AP200)</f>
        <v>1.3561547814841333</v>
      </c>
      <c r="AT157" s="6">
        <f t="shared" si="152"/>
        <v>1.2406436968112635</v>
      </c>
    </row>
    <row r="158" spans="1:46" ht="13.5" thickBot="1">
      <c r="A158" s="4" t="s">
        <v>51</v>
      </c>
      <c r="B158" s="4" t="s">
        <v>52</v>
      </c>
      <c r="C158" s="5">
        <v>0.41728999999999999</v>
      </c>
      <c r="D158" s="5">
        <v>0.42085</v>
      </c>
      <c r="E158" s="5">
        <v>0.42248999999999998</v>
      </c>
      <c r="F158" s="5">
        <v>0.42520000000000002</v>
      </c>
      <c r="G158" s="5">
        <v>0.42652000000000001</v>
      </c>
      <c r="H158" s="5">
        <v>0.41958000000000001</v>
      </c>
      <c r="I158" s="5">
        <v>0.41543999999999998</v>
      </c>
      <c r="J158" s="5">
        <v>0.41737999999999997</v>
      </c>
      <c r="K158" s="5">
        <v>0.41853000000000001</v>
      </c>
      <c r="L158" s="5">
        <v>0.41371999999999998</v>
      </c>
      <c r="M158" s="5">
        <v>0.40827999999999998</v>
      </c>
      <c r="N158" s="5">
        <v>0.41876999999999998</v>
      </c>
      <c r="O158" s="5">
        <v>0.41788999999999998</v>
      </c>
      <c r="P158" s="5">
        <v>0.41055000000000003</v>
      </c>
      <c r="Q158" s="5">
        <v>0.41749999999999998</v>
      </c>
      <c r="R158" s="5">
        <v>0.41527999999999998</v>
      </c>
      <c r="S158" s="5">
        <v>0.41476000000000002</v>
      </c>
      <c r="T158" s="5">
        <v>0.42978</v>
      </c>
      <c r="U158" s="5">
        <v>0.43646000000000001</v>
      </c>
      <c r="V158" s="5">
        <v>0.44767000000000001</v>
      </c>
      <c r="W158" s="5">
        <v>0.45299</v>
      </c>
      <c r="X158" s="5">
        <v>0.46481</v>
      </c>
      <c r="Y158" s="5">
        <v>0.47127999999999998</v>
      </c>
      <c r="Z158" s="5">
        <v>0.48139999999999999</v>
      </c>
      <c r="AA158" s="5">
        <v>0.50370000000000004</v>
      </c>
      <c r="AB158" s="5">
        <v>0.52346999999999999</v>
      </c>
      <c r="AC158" s="5">
        <v>0.53947999999999996</v>
      </c>
      <c r="AD158" s="5">
        <v>0.55825999999999998</v>
      </c>
      <c r="AE158" s="5">
        <v>0.56525000000000003</v>
      </c>
      <c r="AF158" s="5">
        <v>0.56988000000000005</v>
      </c>
      <c r="AG158" s="5">
        <v>0.59245000000000003</v>
      </c>
      <c r="AH158" s="5">
        <v>0.59521999999999997</v>
      </c>
      <c r="AI158" s="5">
        <v>0.60138000000000003</v>
      </c>
      <c r="AJ158" s="5">
        <v>0.60299000000000003</v>
      </c>
      <c r="AK158" s="5">
        <v>0.56603999999999999</v>
      </c>
      <c r="AM158" s="4" t="s">
        <v>51</v>
      </c>
      <c r="AN158" s="4" t="s">
        <v>52</v>
      </c>
      <c r="AO158" s="5">
        <f t="shared" si="148"/>
        <v>0.41867083333333338</v>
      </c>
      <c r="AP158" s="5">
        <f t="shared" si="149"/>
        <v>0.43836416666666667</v>
      </c>
      <c r="AQ158" s="5">
        <f t="shared" si="150"/>
        <v>0.56528363636363632</v>
      </c>
      <c r="AR158" s="6">
        <f>(AO158-AVERAGE(AO155:AO200))/_xlfn.STDEV.P(AO155:AO200)</f>
        <v>0.14120704702333656</v>
      </c>
      <c r="AS158" s="6">
        <f t="shared" ref="AS158:AT158" si="153">(AP158-AVERAGE(AP155:AP200))/_xlfn.STDEV.P(AP155:AP200)</f>
        <v>0.16535405144415494</v>
      </c>
      <c r="AT158" s="6">
        <f t="shared" si="153"/>
        <v>0.8420312081927368</v>
      </c>
    </row>
    <row r="159" spans="1:46" ht="13.5" thickBot="1">
      <c r="A159" s="4" t="s">
        <v>53</v>
      </c>
      <c r="B159" s="4" t="s">
        <v>54</v>
      </c>
      <c r="C159" s="5">
        <v>0.50251000000000001</v>
      </c>
      <c r="D159" s="5">
        <v>0.50649</v>
      </c>
      <c r="E159" s="5">
        <v>0.50529000000000002</v>
      </c>
      <c r="F159" s="5">
        <v>0.51409000000000005</v>
      </c>
      <c r="G159" s="5">
        <v>0.50566999999999995</v>
      </c>
      <c r="H159" s="5">
        <v>0.49715999999999999</v>
      </c>
      <c r="I159" s="5">
        <v>0.50109000000000004</v>
      </c>
      <c r="J159" s="5">
        <v>0.50507000000000002</v>
      </c>
      <c r="K159" s="5">
        <v>0.49682999999999999</v>
      </c>
      <c r="L159" s="5">
        <v>0.49145</v>
      </c>
      <c r="M159" s="5">
        <v>0.49969000000000002</v>
      </c>
      <c r="N159" s="5">
        <v>0.49758000000000002</v>
      </c>
      <c r="O159" s="5">
        <v>0.50144</v>
      </c>
      <c r="P159" s="5">
        <v>0.50160000000000005</v>
      </c>
      <c r="Q159" s="5">
        <v>0.51148000000000005</v>
      </c>
      <c r="R159" s="5">
        <v>0.52776000000000001</v>
      </c>
      <c r="S159" s="5">
        <v>0.53473999999999999</v>
      </c>
      <c r="T159" s="5">
        <v>0.53547999999999996</v>
      </c>
      <c r="U159" s="5">
        <v>0.55130999999999997</v>
      </c>
      <c r="V159" s="5">
        <v>0.55364999999999998</v>
      </c>
      <c r="W159" s="5">
        <v>0.57150999999999996</v>
      </c>
      <c r="X159" s="5">
        <v>0.59396000000000004</v>
      </c>
      <c r="Y159" s="5">
        <v>0.60251999999999994</v>
      </c>
      <c r="Z159" s="5">
        <v>0.62914000000000003</v>
      </c>
      <c r="AA159" s="5">
        <v>0.64542999999999995</v>
      </c>
      <c r="AB159" s="5">
        <v>0.65498000000000001</v>
      </c>
      <c r="AC159" s="5">
        <v>0.66927999999999999</v>
      </c>
      <c r="AD159" s="5">
        <v>0.66862999999999995</v>
      </c>
      <c r="AE159" s="5">
        <v>0.67986999999999997</v>
      </c>
      <c r="AF159" s="5">
        <v>0.68228999999999995</v>
      </c>
      <c r="AG159" s="5">
        <v>0.68899999999999995</v>
      </c>
      <c r="AH159" s="5">
        <v>0.69776000000000005</v>
      </c>
      <c r="AI159" s="5">
        <v>0.70430000000000004</v>
      </c>
      <c r="AJ159" s="5">
        <v>0.70770999999999995</v>
      </c>
      <c r="AK159" s="5">
        <v>0.65693000000000001</v>
      </c>
      <c r="AM159" s="4" t="s">
        <v>53</v>
      </c>
      <c r="AN159" s="4" t="s">
        <v>54</v>
      </c>
      <c r="AO159" s="5">
        <f t="shared" si="148"/>
        <v>0.50191000000000008</v>
      </c>
      <c r="AP159" s="5">
        <f t="shared" si="149"/>
        <v>0.55121583333333335</v>
      </c>
      <c r="AQ159" s="5">
        <f t="shared" si="150"/>
        <v>0.67783454545454536</v>
      </c>
      <c r="AR159" s="6">
        <f>(AO159-AVERAGE(AO155:AO200))/_xlfn.STDEV.P(AO155:AO200)</f>
        <v>1.6984298115839032</v>
      </c>
      <c r="AS159" s="6">
        <f t="shared" ref="AS159:AT159" si="154">(AP159-AVERAGE(AP155:AP200))/_xlfn.STDEV.P(AP155:AP200)</f>
        <v>1.7716154834225781</v>
      </c>
      <c r="AT159" s="6">
        <f t="shared" si="154"/>
        <v>2.1680903700023126</v>
      </c>
    </row>
    <row r="160" spans="1:46" ht="13.5" thickBot="1">
      <c r="A160" s="4" t="s">
        <v>55</v>
      </c>
      <c r="B160" s="4" t="s">
        <v>56</v>
      </c>
      <c r="C160" s="5">
        <v>0.48293000000000003</v>
      </c>
      <c r="D160" s="5">
        <v>0.47554000000000002</v>
      </c>
      <c r="E160" s="5">
        <v>0.47397</v>
      </c>
      <c r="F160" s="5">
        <v>0.47292000000000001</v>
      </c>
      <c r="G160" s="5">
        <v>0.46894999999999998</v>
      </c>
      <c r="H160" s="5">
        <v>0.46205000000000002</v>
      </c>
      <c r="I160" s="5">
        <v>0.45551999999999998</v>
      </c>
      <c r="J160" s="5">
        <v>0.45196999999999998</v>
      </c>
      <c r="K160" s="5">
        <v>0.45737</v>
      </c>
      <c r="L160" s="5">
        <v>0.47355999999999998</v>
      </c>
      <c r="M160" s="5">
        <v>0.47985</v>
      </c>
      <c r="N160" s="5">
        <v>0.49530000000000002</v>
      </c>
      <c r="O160" s="5">
        <v>0.50597999999999999</v>
      </c>
      <c r="P160" s="5">
        <v>0.51910999999999996</v>
      </c>
      <c r="Q160" s="5">
        <v>0.52361000000000002</v>
      </c>
      <c r="R160" s="5">
        <v>0.54867999999999995</v>
      </c>
      <c r="S160" s="5">
        <v>0.56364999999999998</v>
      </c>
      <c r="T160" s="5">
        <v>0.58118999999999998</v>
      </c>
      <c r="U160" s="5">
        <v>0.59238000000000002</v>
      </c>
      <c r="V160" s="5">
        <v>0.60174000000000005</v>
      </c>
      <c r="W160" s="5">
        <v>0.61289000000000005</v>
      </c>
      <c r="X160" s="5">
        <v>0.61194000000000004</v>
      </c>
      <c r="Y160" s="5">
        <v>0.61421000000000003</v>
      </c>
      <c r="Z160" s="5">
        <v>0.62112000000000001</v>
      </c>
      <c r="AA160" s="5">
        <v>0.63407999999999998</v>
      </c>
      <c r="AB160" s="5">
        <v>0.62839</v>
      </c>
      <c r="AC160" s="5">
        <v>0.63624999999999998</v>
      </c>
      <c r="AD160" s="5">
        <v>0.63122999999999996</v>
      </c>
      <c r="AE160" s="5">
        <v>0.64968000000000004</v>
      </c>
      <c r="AF160" s="5">
        <v>0.65824000000000005</v>
      </c>
      <c r="AG160" s="5">
        <v>0.66734000000000004</v>
      </c>
      <c r="AH160" s="5">
        <v>0.68074999999999997</v>
      </c>
      <c r="AI160" s="5">
        <v>0.68659000000000003</v>
      </c>
      <c r="AJ160" s="5">
        <v>0.69549000000000005</v>
      </c>
      <c r="AK160" s="5">
        <v>0.65049000000000001</v>
      </c>
      <c r="AM160" s="4" t="s">
        <v>55</v>
      </c>
      <c r="AN160" s="4" t="s">
        <v>56</v>
      </c>
      <c r="AO160" s="5">
        <f t="shared" si="148"/>
        <v>0.47082750000000001</v>
      </c>
      <c r="AP160" s="5">
        <f t="shared" si="149"/>
        <v>0.57470833333333338</v>
      </c>
      <c r="AQ160" s="5">
        <f t="shared" si="150"/>
        <v>0.65622999999999998</v>
      </c>
      <c r="AR160" s="6">
        <f>(AO160-AVERAGE(AO155:AO200))/_xlfn.STDEV.P(AO155:AO200)</f>
        <v>1.1169442139050791</v>
      </c>
      <c r="AS160" s="6">
        <f t="shared" ref="AS160:AT160" si="155">(AP160-AVERAGE(AP155:AP200))/_xlfn.STDEV.P(AP155:AP200)</f>
        <v>2.1059933247548859</v>
      </c>
      <c r="AT160" s="6">
        <f t="shared" si="155"/>
        <v>1.9135486193569122</v>
      </c>
    </row>
    <row r="161" spans="1:46" ht="13.5" thickBot="1">
      <c r="A161" s="4" t="s">
        <v>57</v>
      </c>
      <c r="B161" s="4" t="s">
        <v>58</v>
      </c>
      <c r="C161" s="5">
        <v>0.43407000000000001</v>
      </c>
      <c r="D161" s="5">
        <v>0.42945</v>
      </c>
      <c r="E161" s="5">
        <v>0.42335</v>
      </c>
      <c r="F161" s="5">
        <v>0.43406</v>
      </c>
      <c r="G161" s="5">
        <v>0.43348999999999999</v>
      </c>
      <c r="H161" s="5">
        <v>0.43557000000000001</v>
      </c>
      <c r="I161" s="5">
        <v>0.43258000000000002</v>
      </c>
      <c r="J161" s="5">
        <v>0.43436999999999998</v>
      </c>
      <c r="K161" s="5">
        <v>0.43890000000000001</v>
      </c>
      <c r="L161" s="5">
        <v>0.44074999999999998</v>
      </c>
      <c r="M161" s="5">
        <v>0.43109999999999998</v>
      </c>
      <c r="N161" s="5">
        <v>0.43129000000000001</v>
      </c>
      <c r="O161" s="5">
        <v>0.43079000000000001</v>
      </c>
      <c r="P161" s="5">
        <v>0.43808999999999998</v>
      </c>
      <c r="Q161" s="5">
        <v>0.44141000000000002</v>
      </c>
      <c r="R161" s="5">
        <v>0.44108000000000003</v>
      </c>
      <c r="S161" s="5">
        <v>0.45040999999999998</v>
      </c>
      <c r="T161" s="5">
        <v>0.44851999999999997</v>
      </c>
      <c r="U161" s="5">
        <v>0.46028999999999998</v>
      </c>
      <c r="V161" s="5">
        <v>0.47384999999999999</v>
      </c>
      <c r="W161" s="5">
        <v>0.47763</v>
      </c>
      <c r="X161" s="5">
        <v>0.48149999999999998</v>
      </c>
      <c r="Y161" s="5">
        <v>0.49984000000000001</v>
      </c>
      <c r="Z161" s="5">
        <v>0.50460000000000005</v>
      </c>
      <c r="AA161" s="5">
        <v>0.51534999999999997</v>
      </c>
      <c r="AB161" s="5">
        <v>0.53210000000000002</v>
      </c>
      <c r="AC161" s="5">
        <v>0.54003999999999996</v>
      </c>
      <c r="AD161" s="5">
        <v>0.53783000000000003</v>
      </c>
      <c r="AE161" s="5">
        <v>0.54335</v>
      </c>
      <c r="AF161" s="5">
        <v>0.54930999999999996</v>
      </c>
      <c r="AG161" s="5">
        <v>0.55122000000000004</v>
      </c>
      <c r="AH161" s="5">
        <v>0.55254000000000003</v>
      </c>
      <c r="AI161" s="5">
        <v>0.55142999999999998</v>
      </c>
      <c r="AJ161" s="5">
        <v>0.56821999999999995</v>
      </c>
      <c r="AK161" s="5">
        <v>0.53174999999999994</v>
      </c>
      <c r="AM161" s="4" t="s">
        <v>57</v>
      </c>
      <c r="AN161" s="4" t="s">
        <v>58</v>
      </c>
      <c r="AO161" s="5">
        <f t="shared" si="148"/>
        <v>0.43324833333333329</v>
      </c>
      <c r="AP161" s="5">
        <f t="shared" si="149"/>
        <v>0.46233416666666666</v>
      </c>
      <c r="AQ161" s="5">
        <f t="shared" si="150"/>
        <v>0.54301272727272731</v>
      </c>
      <c r="AR161" s="6">
        <f>(AO161-AVERAGE(AO155:AO200))/_xlfn.STDEV.P(AO155:AO200)</f>
        <v>0.4139201910806995</v>
      </c>
      <c r="AS161" s="6">
        <f t="shared" ref="AS161:AT161" si="156">(AP161-AVERAGE(AP155:AP200))/_xlfn.STDEV.P(AP155:AP200)</f>
        <v>0.50652833501275785</v>
      </c>
      <c r="AT161" s="6">
        <f t="shared" si="156"/>
        <v>0.57963845383502488</v>
      </c>
    </row>
    <row r="162" spans="1:46" ht="13.5" thickBot="1">
      <c r="A162" s="4" t="s">
        <v>59</v>
      </c>
      <c r="B162" s="4" t="s">
        <v>60</v>
      </c>
      <c r="C162" s="5">
        <v>0.48286000000000001</v>
      </c>
      <c r="D162" s="5">
        <v>0.49269000000000002</v>
      </c>
      <c r="E162" s="5">
        <v>0.48648999999999998</v>
      </c>
      <c r="F162" s="5">
        <v>0.49170999999999998</v>
      </c>
      <c r="G162" s="5">
        <v>0.48530000000000001</v>
      </c>
      <c r="H162" s="5">
        <v>0.48149999999999998</v>
      </c>
      <c r="I162" s="5">
        <v>0.47963</v>
      </c>
      <c r="J162" s="5">
        <v>0.47081000000000001</v>
      </c>
      <c r="K162" s="5">
        <v>0.47554999999999997</v>
      </c>
      <c r="L162" s="5">
        <v>0.47671999999999998</v>
      </c>
      <c r="M162" s="5">
        <v>0.47216000000000002</v>
      </c>
      <c r="N162" s="5">
        <v>0.47200999999999999</v>
      </c>
      <c r="O162" s="5">
        <v>0.48199999999999998</v>
      </c>
      <c r="P162" s="5">
        <v>0.48862</v>
      </c>
      <c r="Q162" s="5">
        <v>0.49325999999999998</v>
      </c>
      <c r="R162" s="5">
        <v>0.50370999999999999</v>
      </c>
      <c r="S162" s="5">
        <v>0.52288000000000001</v>
      </c>
      <c r="T162" s="5">
        <v>0.53076999999999996</v>
      </c>
      <c r="U162" s="5">
        <v>0.54659000000000002</v>
      </c>
      <c r="V162" s="5">
        <v>0.56720000000000004</v>
      </c>
      <c r="W162" s="5">
        <v>0.58228999999999997</v>
      </c>
      <c r="X162" s="5">
        <v>0.60024999999999995</v>
      </c>
      <c r="Y162" s="5">
        <v>0.62916000000000005</v>
      </c>
      <c r="Z162" s="5">
        <v>0.65571000000000002</v>
      </c>
      <c r="AA162" s="5">
        <v>0.67151000000000005</v>
      </c>
      <c r="AB162" s="5">
        <v>0.67423999999999995</v>
      </c>
      <c r="AC162" s="5">
        <v>0.68125000000000002</v>
      </c>
      <c r="AD162" s="5">
        <v>0.68808999999999998</v>
      </c>
      <c r="AE162" s="5">
        <v>0.69188000000000005</v>
      </c>
      <c r="AF162" s="5">
        <v>0.70026999999999995</v>
      </c>
      <c r="AG162" s="5">
        <v>0.70982999999999996</v>
      </c>
      <c r="AH162" s="5">
        <v>0.71480999999999995</v>
      </c>
      <c r="AI162" s="5">
        <v>0.71397999999999995</v>
      </c>
      <c r="AJ162" s="5">
        <v>0.71148</v>
      </c>
      <c r="AK162" s="5">
        <v>0.63139999999999996</v>
      </c>
      <c r="AM162" s="4" t="s">
        <v>59</v>
      </c>
      <c r="AN162" s="4" t="s">
        <v>60</v>
      </c>
      <c r="AO162" s="5">
        <f t="shared" si="148"/>
        <v>0.48061916666666665</v>
      </c>
      <c r="AP162" s="5">
        <f t="shared" si="149"/>
        <v>0.55020333333333338</v>
      </c>
      <c r="AQ162" s="5">
        <f t="shared" si="150"/>
        <v>0.68988545454545458</v>
      </c>
      <c r="AR162" s="6">
        <f>(AO162-AVERAGE(AO155:AO200))/_xlfn.STDEV.P(AO155:AO200)</f>
        <v>1.3001248828969061</v>
      </c>
      <c r="AS162" s="6">
        <f t="shared" ref="AS162:AT162" si="157">(AP162-AVERAGE(AP155:AP200))/_xlfn.STDEV.P(AP155:AP200)</f>
        <v>1.7572041792042552</v>
      </c>
      <c r="AT162" s="6">
        <f t="shared" si="157"/>
        <v>2.3100725053507447</v>
      </c>
    </row>
    <row r="163" spans="1:46" ht="13.5" thickBot="1">
      <c r="A163" s="4" t="s">
        <v>61</v>
      </c>
      <c r="B163" s="4" t="s">
        <v>62</v>
      </c>
      <c r="C163" s="5">
        <v>0.4012</v>
      </c>
      <c r="D163" s="5">
        <v>0.40971000000000002</v>
      </c>
      <c r="E163" s="5">
        <v>0.39877000000000001</v>
      </c>
      <c r="F163" s="5">
        <v>0.39993000000000001</v>
      </c>
      <c r="G163" s="5">
        <v>0.38718999999999998</v>
      </c>
      <c r="H163" s="5">
        <v>0.38144</v>
      </c>
      <c r="I163" s="5">
        <v>0.38821</v>
      </c>
      <c r="J163" s="5">
        <v>0.39459</v>
      </c>
      <c r="K163" s="5">
        <v>0.40226000000000001</v>
      </c>
      <c r="L163" s="5">
        <v>0.40590999999999999</v>
      </c>
      <c r="M163" s="5">
        <v>0.41794999999999999</v>
      </c>
      <c r="N163" s="5">
        <v>0.44018000000000002</v>
      </c>
      <c r="O163" s="5">
        <v>0.44061</v>
      </c>
      <c r="P163" s="5">
        <v>0.43273</v>
      </c>
      <c r="Q163" s="5">
        <v>0.43352000000000002</v>
      </c>
      <c r="R163" s="5">
        <v>0.43336999999999998</v>
      </c>
      <c r="S163" s="5">
        <v>0.44749</v>
      </c>
      <c r="T163" s="5">
        <v>0.45057999999999998</v>
      </c>
      <c r="U163" s="5">
        <v>0.45776</v>
      </c>
      <c r="V163" s="5">
        <v>0.44879999999999998</v>
      </c>
      <c r="W163" s="5">
        <v>0.45429999999999998</v>
      </c>
      <c r="X163" s="5">
        <v>0.45297999999999999</v>
      </c>
      <c r="Y163" s="5">
        <v>0.44846000000000003</v>
      </c>
      <c r="Z163" s="5">
        <v>0.44084000000000001</v>
      </c>
      <c r="AA163" s="5">
        <v>0.44563999999999998</v>
      </c>
      <c r="AB163" s="5">
        <v>0.45623999999999998</v>
      </c>
      <c r="AC163" s="5">
        <v>0.46812999999999999</v>
      </c>
      <c r="AD163" s="5">
        <v>0.47732999999999998</v>
      </c>
      <c r="AE163" s="5">
        <v>0.48314000000000001</v>
      </c>
      <c r="AF163" s="5">
        <v>0.50336999999999998</v>
      </c>
      <c r="AG163" s="5">
        <v>0.50139999999999996</v>
      </c>
      <c r="AH163" s="5">
        <v>0.51775000000000004</v>
      </c>
      <c r="AI163" s="5">
        <v>0.52009000000000005</v>
      </c>
      <c r="AJ163" s="5">
        <v>0.53154000000000001</v>
      </c>
      <c r="AK163" s="5">
        <v>0.50029000000000001</v>
      </c>
      <c r="AM163" s="4" t="s">
        <v>61</v>
      </c>
      <c r="AN163" s="4" t="s">
        <v>62</v>
      </c>
      <c r="AO163" s="5">
        <f t="shared" si="148"/>
        <v>0.40227833333333329</v>
      </c>
      <c r="AP163" s="5">
        <f t="shared" si="149"/>
        <v>0.44511999999999996</v>
      </c>
      <c r="AQ163" s="5">
        <f t="shared" si="150"/>
        <v>0.49135636363636354</v>
      </c>
      <c r="AR163" s="6">
        <f>(AO163-AVERAGE(AO155:AO200))/_xlfn.STDEV.P(AO155:AO200)</f>
        <v>-0.1654607776352382</v>
      </c>
      <c r="AS163" s="6">
        <f t="shared" ref="AS163:AT163" si="158">(AP163-AVERAGE(AP155:AP200))/_xlfn.STDEV.P(AP155:AP200)</f>
        <v>0.26151244098979004</v>
      </c>
      <c r="AT163" s="6">
        <f t="shared" si="158"/>
        <v>-2.896964021812258E-2</v>
      </c>
    </row>
    <row r="164" spans="1:46" ht="13.5" thickBot="1">
      <c r="A164" s="4" t="s">
        <v>63</v>
      </c>
      <c r="B164" s="4" t="s">
        <v>64</v>
      </c>
      <c r="C164" s="5">
        <v>0.51485999999999998</v>
      </c>
      <c r="D164" s="5">
        <v>0.51022999999999996</v>
      </c>
      <c r="E164" s="5">
        <v>0.50316000000000005</v>
      </c>
      <c r="F164" s="5">
        <v>0.50432999999999995</v>
      </c>
      <c r="G164" s="5">
        <v>0.49526999999999999</v>
      </c>
      <c r="H164" s="5">
        <v>0.49513000000000001</v>
      </c>
      <c r="I164" s="5">
        <v>0.47869</v>
      </c>
      <c r="J164" s="5">
        <v>0.48526000000000002</v>
      </c>
      <c r="K164" s="5">
        <v>0.48681000000000002</v>
      </c>
      <c r="L164" s="5">
        <v>0.48247000000000001</v>
      </c>
      <c r="M164" s="5">
        <v>0.47511999999999999</v>
      </c>
      <c r="N164" s="5">
        <v>0.47969000000000001</v>
      </c>
      <c r="O164" s="5">
        <v>0.47514000000000001</v>
      </c>
      <c r="P164" s="5">
        <v>0.47814000000000001</v>
      </c>
      <c r="Q164" s="5">
        <v>0.48385</v>
      </c>
      <c r="R164" s="5">
        <v>0.48269000000000001</v>
      </c>
      <c r="S164" s="5">
        <v>0.48359000000000002</v>
      </c>
      <c r="T164" s="5">
        <v>0.48509000000000002</v>
      </c>
      <c r="U164" s="5">
        <v>0.49409999999999998</v>
      </c>
      <c r="V164" s="5">
        <v>0.49958000000000002</v>
      </c>
      <c r="W164" s="5">
        <v>0.50314999999999999</v>
      </c>
      <c r="X164" s="5">
        <v>0.50778999999999996</v>
      </c>
      <c r="Y164" s="5">
        <v>0.50902000000000003</v>
      </c>
      <c r="Z164" s="5">
        <v>0.50221000000000005</v>
      </c>
      <c r="AA164" s="5">
        <v>0.51456999999999997</v>
      </c>
      <c r="AB164" s="5">
        <v>0.53002000000000005</v>
      </c>
      <c r="AC164" s="5">
        <v>0.52803</v>
      </c>
      <c r="AD164" s="5">
        <v>0.54466000000000003</v>
      </c>
      <c r="AE164" s="5">
        <v>0.55774999999999997</v>
      </c>
      <c r="AF164" s="5">
        <v>0.57838999999999996</v>
      </c>
      <c r="AG164" s="5">
        <v>0.59111000000000002</v>
      </c>
      <c r="AH164" s="5">
        <v>0.60055999999999998</v>
      </c>
      <c r="AI164" s="5">
        <v>0.61855000000000004</v>
      </c>
      <c r="AJ164" s="5">
        <v>0.62487999999999999</v>
      </c>
      <c r="AK164" s="5">
        <v>0.60504999999999998</v>
      </c>
      <c r="AM164" s="4" t="s">
        <v>63</v>
      </c>
      <c r="AN164" s="4" t="s">
        <v>64</v>
      </c>
      <c r="AO164" s="5">
        <f t="shared" si="148"/>
        <v>0.49258500000000005</v>
      </c>
      <c r="AP164" s="5">
        <f t="shared" si="149"/>
        <v>0.49202916666666657</v>
      </c>
      <c r="AQ164" s="5">
        <f t="shared" si="150"/>
        <v>0.5721427272727273</v>
      </c>
      <c r="AR164" s="6">
        <f>(AO164-AVERAGE(AO155:AO200))/_xlfn.STDEV.P(AO155:AO200)</f>
        <v>1.523979455327005</v>
      </c>
      <c r="AS164" s="6">
        <f t="shared" ref="AS164:AT164" si="159">(AP164-AVERAGE(AP155:AP200))/_xlfn.STDEV.P(AP155:AP200)</f>
        <v>0.9291887584824966</v>
      </c>
      <c r="AT164" s="6">
        <f t="shared" si="159"/>
        <v>0.92284406359436</v>
      </c>
    </row>
    <row r="165" spans="1:46" ht="13.5" thickBot="1">
      <c r="A165" s="4" t="s">
        <v>65</v>
      </c>
      <c r="B165" s="4" t="s">
        <v>66</v>
      </c>
      <c r="C165" s="5">
        <v>0.39032</v>
      </c>
      <c r="D165" s="5">
        <v>0.39685999999999999</v>
      </c>
      <c r="E165" s="5">
        <v>0.39167000000000002</v>
      </c>
      <c r="F165" s="5">
        <v>0.39953</v>
      </c>
      <c r="G165" s="5">
        <v>0.40033999999999997</v>
      </c>
      <c r="H165" s="5">
        <v>0.39964</v>
      </c>
      <c r="I165" s="5">
        <v>0.39352999999999999</v>
      </c>
      <c r="J165" s="5">
        <v>0.40777000000000002</v>
      </c>
      <c r="K165" s="5">
        <v>0.41987000000000002</v>
      </c>
      <c r="L165" s="5">
        <v>0.41798999999999997</v>
      </c>
      <c r="M165" s="5">
        <v>0.42481000000000002</v>
      </c>
      <c r="N165" s="5">
        <v>0.43323</v>
      </c>
      <c r="O165" s="5">
        <v>0.44274000000000002</v>
      </c>
      <c r="P165" s="5">
        <v>0.44685000000000002</v>
      </c>
      <c r="Q165" s="5">
        <v>0.46100999999999998</v>
      </c>
      <c r="R165" s="5">
        <v>0.45468999999999998</v>
      </c>
      <c r="S165" s="5">
        <v>0.45977000000000001</v>
      </c>
      <c r="T165" s="5">
        <v>0.46850999999999998</v>
      </c>
      <c r="U165" s="5">
        <v>0.47950999999999999</v>
      </c>
      <c r="V165" s="5">
        <v>0.48003000000000001</v>
      </c>
      <c r="W165" s="5">
        <v>0.48538999999999999</v>
      </c>
      <c r="X165" s="5">
        <v>0.4924</v>
      </c>
      <c r="Y165" s="5">
        <v>0.49319000000000002</v>
      </c>
      <c r="Z165" s="5">
        <v>0.49558999999999997</v>
      </c>
      <c r="AA165" s="5">
        <v>0.50473999999999997</v>
      </c>
      <c r="AB165" s="5">
        <v>0.51226000000000005</v>
      </c>
      <c r="AC165" s="5">
        <v>0.51620999999999995</v>
      </c>
      <c r="AD165" s="5">
        <v>0.52322999999999997</v>
      </c>
      <c r="AE165" s="5">
        <v>0.53132000000000001</v>
      </c>
      <c r="AF165" s="5">
        <v>0.54298000000000002</v>
      </c>
      <c r="AG165" s="5">
        <v>0.54784999999999995</v>
      </c>
      <c r="AH165" s="5">
        <v>0.55352999999999997</v>
      </c>
      <c r="AI165" s="5">
        <v>0.55845</v>
      </c>
      <c r="AJ165" s="5">
        <v>0.56945000000000001</v>
      </c>
      <c r="AK165" s="5">
        <v>0.52537999999999996</v>
      </c>
      <c r="AM165" s="4" t="s">
        <v>65</v>
      </c>
      <c r="AN165" s="4" t="s">
        <v>66</v>
      </c>
      <c r="AO165" s="5">
        <f t="shared" si="148"/>
        <v>0.40629666666666669</v>
      </c>
      <c r="AP165" s="5">
        <f t="shared" si="149"/>
        <v>0.47164000000000006</v>
      </c>
      <c r="AQ165" s="5">
        <f t="shared" si="150"/>
        <v>0.53503636363636364</v>
      </c>
      <c r="AR165" s="6">
        <f>(AO165-AVERAGE(AO155:AO200))/_xlfn.STDEV.P(AO155:AO200)</f>
        <v>-9.0286549049824916E-2</v>
      </c>
      <c r="AS165" s="6">
        <f t="shared" ref="AS165:AT165" si="160">(AP165-AVERAGE(AP155:AP200))/_xlfn.STDEV.P(AP155:AP200)</f>
        <v>0.63898186110824584</v>
      </c>
      <c r="AT165" s="6">
        <f t="shared" si="160"/>
        <v>0.48566204650648442</v>
      </c>
    </row>
    <row r="166" spans="1:46" ht="13.5" thickBot="1">
      <c r="A166" s="4" t="s">
        <v>67</v>
      </c>
      <c r="B166" s="4" t="s">
        <v>68</v>
      </c>
      <c r="C166" s="5">
        <v>0.37480999999999998</v>
      </c>
      <c r="D166" s="5">
        <v>0.37858999999999998</v>
      </c>
      <c r="E166" s="5">
        <v>0.37125000000000002</v>
      </c>
      <c r="F166" s="5">
        <v>0.37051000000000001</v>
      </c>
      <c r="G166" s="5">
        <v>0.372</v>
      </c>
      <c r="H166" s="5">
        <v>0.37880999999999998</v>
      </c>
      <c r="I166" s="5">
        <v>0.38440000000000002</v>
      </c>
      <c r="J166" s="5">
        <v>0.38772000000000001</v>
      </c>
      <c r="K166" s="5">
        <v>0.38761000000000001</v>
      </c>
      <c r="L166" s="5">
        <v>0.39767000000000002</v>
      </c>
      <c r="M166" s="5">
        <v>0.39340999999999998</v>
      </c>
      <c r="N166" s="5">
        <v>0.39389999999999997</v>
      </c>
      <c r="O166" s="5">
        <v>0.39529999999999998</v>
      </c>
      <c r="P166" s="5">
        <v>0.38672000000000001</v>
      </c>
      <c r="Q166" s="5">
        <v>0.39080999999999999</v>
      </c>
      <c r="R166" s="5">
        <v>0.38925999999999999</v>
      </c>
      <c r="S166" s="5">
        <v>0.39079999999999998</v>
      </c>
      <c r="T166" s="5">
        <v>0.38161</v>
      </c>
      <c r="U166" s="5">
        <v>0.38371</v>
      </c>
      <c r="V166" s="5">
        <v>0.39423000000000002</v>
      </c>
      <c r="W166" s="5">
        <v>0.40051999999999999</v>
      </c>
      <c r="X166" s="5">
        <v>0.41058</v>
      </c>
      <c r="Y166" s="5">
        <v>0.41469</v>
      </c>
      <c r="Z166" s="5">
        <v>0.42847000000000002</v>
      </c>
      <c r="AA166" s="5">
        <v>0.44614999999999999</v>
      </c>
      <c r="AB166" s="5">
        <v>0.45134999999999997</v>
      </c>
      <c r="AC166" s="5">
        <v>0.45909</v>
      </c>
      <c r="AD166" s="5">
        <v>0.47560999999999998</v>
      </c>
      <c r="AE166" s="5">
        <v>0.48573</v>
      </c>
      <c r="AF166" s="5">
        <v>0.49811</v>
      </c>
      <c r="AG166" s="5">
        <v>0.51114999999999999</v>
      </c>
      <c r="AH166" s="5">
        <v>0.51536000000000004</v>
      </c>
      <c r="AI166" s="5">
        <v>0.51497999999999999</v>
      </c>
      <c r="AJ166" s="5">
        <v>0.51493</v>
      </c>
      <c r="AK166" s="5">
        <v>0.47976000000000002</v>
      </c>
      <c r="AM166" s="4" t="s">
        <v>67</v>
      </c>
      <c r="AN166" s="4" t="s">
        <v>68</v>
      </c>
      <c r="AO166" s="5">
        <f t="shared" si="148"/>
        <v>0.38255666666666666</v>
      </c>
      <c r="AP166" s="5">
        <f t="shared" si="149"/>
        <v>0.39722499999999994</v>
      </c>
      <c r="AQ166" s="5">
        <f t="shared" si="150"/>
        <v>0.48656545454545452</v>
      </c>
      <c r="AR166" s="6">
        <f>(AO166-AVERAGE(AO155:AO200))/_xlfn.STDEV.P(AO155:AO200)</f>
        <v>-0.53441002975103202</v>
      </c>
      <c r="AS166" s="6">
        <f t="shared" ref="AS166:AT166" si="161">(AP166-AVERAGE(AP155:AP200))/_xlfn.STDEV.P(AP155:AP200)</f>
        <v>-0.42019562373771302</v>
      </c>
      <c r="AT166" s="6">
        <f t="shared" si="161"/>
        <v>-8.5415464998313803E-2</v>
      </c>
    </row>
    <row r="167" spans="1:46" ht="13.5" thickBot="1">
      <c r="A167" s="4" t="s">
        <v>69</v>
      </c>
      <c r="B167" s="4" t="s">
        <v>70</v>
      </c>
      <c r="C167" s="5">
        <v>0.45778999999999997</v>
      </c>
      <c r="D167" s="5">
        <v>0.46395999999999998</v>
      </c>
      <c r="E167" s="5">
        <v>0.46864</v>
      </c>
      <c r="F167" s="5">
        <v>0.47175</v>
      </c>
      <c r="G167" s="5">
        <v>0.47770000000000001</v>
      </c>
      <c r="H167" s="5">
        <v>0.47545999999999999</v>
      </c>
      <c r="I167" s="5">
        <v>0.48454999999999998</v>
      </c>
      <c r="J167" s="5">
        <v>0.47771000000000002</v>
      </c>
      <c r="K167" s="5">
        <v>0.48176999999999998</v>
      </c>
      <c r="L167" s="5">
        <v>0.48603000000000002</v>
      </c>
      <c r="M167" s="5">
        <v>0.48409000000000002</v>
      </c>
      <c r="N167" s="5">
        <v>0.49220999999999998</v>
      </c>
      <c r="O167" s="5">
        <v>0.49197999999999997</v>
      </c>
      <c r="P167" s="5">
        <v>0.49387999999999999</v>
      </c>
      <c r="Q167" s="5">
        <v>0.49352000000000001</v>
      </c>
      <c r="R167" s="5">
        <v>0.4995</v>
      </c>
      <c r="S167" s="5">
        <v>0.505</v>
      </c>
      <c r="T167" s="5">
        <v>0.50932999999999995</v>
      </c>
      <c r="U167" s="5">
        <v>0.50804000000000005</v>
      </c>
      <c r="V167" s="5">
        <v>0.52048000000000005</v>
      </c>
      <c r="W167" s="5">
        <v>0.53271000000000002</v>
      </c>
      <c r="X167" s="5">
        <v>0.53630999999999995</v>
      </c>
      <c r="Y167" s="5">
        <v>0.55030000000000001</v>
      </c>
      <c r="Z167" s="5">
        <v>0.55788000000000004</v>
      </c>
      <c r="AA167" s="5">
        <v>0.57015000000000005</v>
      </c>
      <c r="AB167" s="5">
        <v>0.57960999999999996</v>
      </c>
      <c r="AC167" s="5">
        <v>0.59611999999999998</v>
      </c>
      <c r="AD167" s="5">
        <v>0.61089000000000004</v>
      </c>
      <c r="AE167" s="5">
        <v>0.61589000000000005</v>
      </c>
      <c r="AF167" s="5">
        <v>0.62339</v>
      </c>
      <c r="AG167" s="5">
        <v>0.63804000000000005</v>
      </c>
      <c r="AH167" s="5">
        <v>0.64788000000000001</v>
      </c>
      <c r="AI167" s="5">
        <v>0.65259</v>
      </c>
      <c r="AJ167" s="5">
        <v>0.66105000000000003</v>
      </c>
      <c r="AK167" s="5">
        <v>0.61497000000000002</v>
      </c>
      <c r="AM167" s="4" t="s">
        <v>69</v>
      </c>
      <c r="AN167" s="4" t="s">
        <v>70</v>
      </c>
      <c r="AO167" s="5">
        <f t="shared" si="148"/>
        <v>0.47680500000000009</v>
      </c>
      <c r="AP167" s="5">
        <f t="shared" si="149"/>
        <v>0.51657750000000002</v>
      </c>
      <c r="AQ167" s="5">
        <f t="shared" si="150"/>
        <v>0.61914363636363634</v>
      </c>
      <c r="AR167" s="6">
        <f>(AO167-AVERAGE(AO155:AO200))/_xlfn.STDEV.P(AO155:AO200)</f>
        <v>1.2287701661330277</v>
      </c>
      <c r="AS167" s="6">
        <f t="shared" ref="AS167:AT167" si="162">(AP167-AVERAGE(AP155:AP200))/_xlfn.STDEV.P(AP155:AP200)</f>
        <v>1.2785946841313616</v>
      </c>
      <c r="AT167" s="6">
        <f t="shared" si="162"/>
        <v>1.476602239488233</v>
      </c>
    </row>
    <row r="168" spans="1:46" ht="13.5" thickBot="1">
      <c r="A168" s="4" t="s">
        <v>71</v>
      </c>
      <c r="B168" s="4" t="s">
        <v>72</v>
      </c>
      <c r="C168" s="5">
        <v>0.39912999999999998</v>
      </c>
      <c r="D168" s="5">
        <v>0.40140999999999999</v>
      </c>
      <c r="E168" s="5">
        <v>0.39866000000000001</v>
      </c>
      <c r="F168" s="5">
        <v>0.41178999999999999</v>
      </c>
      <c r="G168" s="5">
        <v>0.39893000000000001</v>
      </c>
      <c r="H168" s="5">
        <v>0.39435999999999999</v>
      </c>
      <c r="I168" s="5">
        <v>0.38961000000000001</v>
      </c>
      <c r="J168" s="5">
        <v>0.38912999999999998</v>
      </c>
      <c r="K168" s="5">
        <v>0.39040000000000002</v>
      </c>
      <c r="L168" s="5">
        <v>0.39831</v>
      </c>
      <c r="M168" s="5">
        <v>0.39343</v>
      </c>
      <c r="N168" s="5">
        <v>0.39674999999999999</v>
      </c>
      <c r="O168" s="5">
        <v>0.39596999999999999</v>
      </c>
      <c r="P168" s="5">
        <v>0.39418999999999998</v>
      </c>
      <c r="Q168" s="5">
        <v>0.39023000000000002</v>
      </c>
      <c r="R168" s="5">
        <v>0.38144</v>
      </c>
      <c r="S168" s="5">
        <v>0.38923999999999997</v>
      </c>
      <c r="T168" s="5">
        <v>0.38081999999999999</v>
      </c>
      <c r="U168" s="5">
        <v>0.38446000000000002</v>
      </c>
      <c r="V168" s="5">
        <v>0.38929000000000002</v>
      </c>
      <c r="W168" s="5">
        <v>0.38446999999999998</v>
      </c>
      <c r="X168" s="5">
        <v>0.37929000000000002</v>
      </c>
      <c r="Y168" s="5">
        <v>0.39124999999999999</v>
      </c>
      <c r="Z168" s="5">
        <v>0.40397</v>
      </c>
      <c r="AA168" s="5">
        <v>0.41366999999999998</v>
      </c>
      <c r="AB168" s="5">
        <v>0.41969000000000001</v>
      </c>
      <c r="AC168" s="5">
        <v>0.42787999999999998</v>
      </c>
      <c r="AD168" s="5">
        <v>0.44558999999999999</v>
      </c>
      <c r="AE168" s="5">
        <v>0.45715</v>
      </c>
      <c r="AF168" s="5">
        <v>0.47985</v>
      </c>
      <c r="AG168" s="5">
        <v>0.48594999999999999</v>
      </c>
      <c r="AH168" s="5">
        <v>0.49928</v>
      </c>
      <c r="AI168" s="5">
        <v>0.51668000000000003</v>
      </c>
      <c r="AJ168" s="5">
        <v>0.53561000000000003</v>
      </c>
      <c r="AK168" s="5">
        <v>0.48815999999999998</v>
      </c>
      <c r="AM168" s="4" t="s">
        <v>71</v>
      </c>
      <c r="AN168" s="4" t="s">
        <v>72</v>
      </c>
      <c r="AO168" s="5">
        <f t="shared" si="148"/>
        <v>0.39682583333333338</v>
      </c>
      <c r="AP168" s="5">
        <f t="shared" si="149"/>
        <v>0.38871833333333333</v>
      </c>
      <c r="AQ168" s="5">
        <f t="shared" si="150"/>
        <v>0.46995545454545451</v>
      </c>
      <c r="AR168" s="6">
        <f>(AO168-AVERAGE(AO155:AO200))/_xlfn.STDEV.P(AO155:AO200)</f>
        <v>-0.26746512803638778</v>
      </c>
      <c r="AS168" s="6">
        <f t="shared" ref="AS168:AT168" si="163">(AP168-AVERAGE(AP155:AP200))/_xlfn.STDEV.P(AP155:AP200)</f>
        <v>-0.54127430148309874</v>
      </c>
      <c r="AT168" s="6">
        <f t="shared" si="163"/>
        <v>-0.28111217554079798</v>
      </c>
    </row>
    <row r="169" spans="1:46" ht="13.5" thickBot="1">
      <c r="A169" s="4" t="s">
        <v>73</v>
      </c>
      <c r="B169" s="4" t="s">
        <v>74</v>
      </c>
      <c r="C169" s="5">
        <v>0.37864999999999999</v>
      </c>
      <c r="D169" s="5">
        <v>0.37304999999999999</v>
      </c>
      <c r="E169" s="5">
        <v>0.37193999999999999</v>
      </c>
      <c r="F169" s="5">
        <v>0.37472</v>
      </c>
      <c r="G169" s="5">
        <v>0.37452999999999997</v>
      </c>
      <c r="H169" s="5">
        <v>0.37390000000000001</v>
      </c>
      <c r="I169" s="5">
        <v>0.37979000000000002</v>
      </c>
      <c r="J169" s="5">
        <v>0.37845000000000001</v>
      </c>
      <c r="K169" s="5">
        <v>0.38266</v>
      </c>
      <c r="L169" s="5">
        <v>0.39489999999999997</v>
      </c>
      <c r="M169" s="5">
        <v>0.39129999999999998</v>
      </c>
      <c r="N169" s="5">
        <v>0.38507000000000002</v>
      </c>
      <c r="O169" s="5">
        <v>0.39489000000000002</v>
      </c>
      <c r="P169" s="5">
        <v>0.40456999999999999</v>
      </c>
      <c r="Q169" s="5">
        <v>0.39946999999999999</v>
      </c>
      <c r="R169" s="5">
        <v>0.39872999999999997</v>
      </c>
      <c r="S169" s="5">
        <v>0.39909</v>
      </c>
      <c r="T169" s="5">
        <v>0.39726</v>
      </c>
      <c r="U169" s="5">
        <v>0.39655000000000001</v>
      </c>
      <c r="V169" s="5">
        <v>0.3977</v>
      </c>
      <c r="W169" s="5">
        <v>0.41025</v>
      </c>
      <c r="X169" s="5">
        <v>0.40326000000000001</v>
      </c>
      <c r="Y169" s="5">
        <v>0.40860000000000002</v>
      </c>
      <c r="Z169" s="5">
        <v>0.41947000000000001</v>
      </c>
      <c r="AA169" s="5">
        <v>0.43465999999999999</v>
      </c>
      <c r="AB169" s="5">
        <v>0.43673000000000001</v>
      </c>
      <c r="AC169" s="5">
        <v>0.45593</v>
      </c>
      <c r="AD169" s="5">
        <v>0.46689999999999998</v>
      </c>
      <c r="AE169" s="5">
        <v>0.47748000000000002</v>
      </c>
      <c r="AF169" s="5">
        <v>0.48791000000000001</v>
      </c>
      <c r="AG169" s="5">
        <v>0.49204999999999999</v>
      </c>
      <c r="AH169" s="5">
        <v>0.49684</v>
      </c>
      <c r="AI169" s="5">
        <v>0.49661</v>
      </c>
      <c r="AJ169" s="5">
        <v>0.49786000000000002</v>
      </c>
      <c r="AK169" s="5">
        <v>0.45061000000000001</v>
      </c>
      <c r="AM169" s="4" t="s">
        <v>73</v>
      </c>
      <c r="AN169" s="4" t="s">
        <v>74</v>
      </c>
      <c r="AO169" s="5">
        <f t="shared" si="148"/>
        <v>0.37991333333333327</v>
      </c>
      <c r="AP169" s="5">
        <f t="shared" si="149"/>
        <v>0.40248666666666671</v>
      </c>
      <c r="AQ169" s="5">
        <f t="shared" si="150"/>
        <v>0.47214363636363643</v>
      </c>
      <c r="AR169" s="6">
        <f>(AO169-AVERAGE(AO155:AO200))/_xlfn.STDEV.P(AO155:AO200)</f>
        <v>-0.58386101545674163</v>
      </c>
      <c r="AS169" s="6">
        <f t="shared" ref="AS169:AT169" si="164">(AP169-AVERAGE(AP155:AP200))/_xlfn.STDEV.P(AP155:AP200)</f>
        <v>-0.34530428642537103</v>
      </c>
      <c r="AT169" s="6">
        <f t="shared" si="164"/>
        <v>-0.25533132160418909</v>
      </c>
    </row>
    <row r="170" spans="1:46" ht="13.5" thickBot="1">
      <c r="A170" s="4" t="s">
        <v>75</v>
      </c>
      <c r="B170" s="4" t="s">
        <v>76</v>
      </c>
      <c r="C170" s="5">
        <v>0.47132000000000002</v>
      </c>
      <c r="D170" s="5">
        <v>0.47464000000000001</v>
      </c>
      <c r="E170" s="5">
        <v>0.47659000000000001</v>
      </c>
      <c r="F170" s="5">
        <v>0.47908000000000001</v>
      </c>
      <c r="G170" s="5">
        <v>0.48277999999999999</v>
      </c>
      <c r="H170" s="5">
        <v>0.48347000000000001</v>
      </c>
      <c r="I170" s="5">
        <v>0.47725000000000001</v>
      </c>
      <c r="J170" s="5">
        <v>0.47599000000000002</v>
      </c>
      <c r="K170" s="5">
        <v>0.47766999999999998</v>
      </c>
      <c r="L170" s="5">
        <v>0.47260999999999997</v>
      </c>
      <c r="M170" s="5">
        <v>0.47511999999999999</v>
      </c>
      <c r="N170" s="5">
        <v>0.47786000000000001</v>
      </c>
      <c r="O170" s="5">
        <v>0.48385</v>
      </c>
      <c r="P170" s="5">
        <v>0.48493999999999998</v>
      </c>
      <c r="Q170" s="5">
        <v>0.49127999999999999</v>
      </c>
      <c r="R170" s="5">
        <v>0.48898999999999998</v>
      </c>
      <c r="S170" s="5">
        <v>0.49151</v>
      </c>
      <c r="T170" s="5">
        <v>0.49009999999999998</v>
      </c>
      <c r="U170" s="5">
        <v>0.50256999999999996</v>
      </c>
      <c r="V170" s="5">
        <v>0.51092000000000004</v>
      </c>
      <c r="W170" s="5">
        <v>0.51942999999999995</v>
      </c>
      <c r="X170" s="5">
        <v>0.52946000000000004</v>
      </c>
      <c r="Y170" s="5">
        <v>0.53351000000000004</v>
      </c>
      <c r="Z170" s="5">
        <v>0.53702000000000005</v>
      </c>
      <c r="AA170" s="5">
        <v>0.54876999999999998</v>
      </c>
      <c r="AB170" s="5">
        <v>0.55691000000000002</v>
      </c>
      <c r="AC170" s="5">
        <v>0.56630000000000003</v>
      </c>
      <c r="AD170" s="5">
        <v>0.58545999999999998</v>
      </c>
      <c r="AE170" s="5">
        <v>0.59401999999999999</v>
      </c>
      <c r="AF170" s="5">
        <v>0.60445000000000004</v>
      </c>
      <c r="AG170" s="5">
        <v>0.61017999999999994</v>
      </c>
      <c r="AH170" s="5">
        <v>0.61412999999999995</v>
      </c>
      <c r="AI170" s="5">
        <v>0.62441999999999998</v>
      </c>
      <c r="AJ170" s="5">
        <v>0.63160000000000005</v>
      </c>
      <c r="AK170" s="5">
        <v>0.59440000000000004</v>
      </c>
      <c r="AM170" s="4" t="s">
        <v>75</v>
      </c>
      <c r="AN170" s="4" t="s">
        <v>76</v>
      </c>
      <c r="AO170" s="5">
        <f t="shared" si="148"/>
        <v>0.47703166666666669</v>
      </c>
      <c r="AP170" s="5">
        <f t="shared" si="149"/>
        <v>0.50529833333333329</v>
      </c>
      <c r="AQ170" s="5">
        <f t="shared" si="150"/>
        <v>0.59369454545454547</v>
      </c>
      <c r="AR170" s="6">
        <f>(AO170-AVERAGE(AO155:AO200))/_xlfn.STDEV.P(AO155:AO200)</f>
        <v>1.2330106037471351</v>
      </c>
      <c r="AS170" s="6">
        <f t="shared" ref="AS170:AT170" si="165">(AP170-AVERAGE(AP155:AP200))/_xlfn.STDEV.P(AP155:AP200)</f>
        <v>1.1180539412548123</v>
      </c>
      <c r="AT170" s="6">
        <f t="shared" si="165"/>
        <v>1.1767645888436986</v>
      </c>
    </row>
    <row r="171" spans="1:46" ht="13.5" thickBot="1">
      <c r="A171" s="4" t="s">
        <v>77</v>
      </c>
      <c r="B171" s="4" t="s">
        <v>78</v>
      </c>
      <c r="C171" s="5">
        <v>0.42448999999999998</v>
      </c>
      <c r="D171" s="5">
        <v>0.42714000000000002</v>
      </c>
      <c r="E171" s="5">
        <v>0.41808000000000001</v>
      </c>
      <c r="F171" s="5">
        <v>0.42165000000000002</v>
      </c>
      <c r="G171" s="5">
        <v>0.42196</v>
      </c>
      <c r="H171" s="5">
        <v>0.41800999999999999</v>
      </c>
      <c r="I171" s="5">
        <v>0.41610000000000003</v>
      </c>
      <c r="J171" s="5">
        <v>0.41094999999999998</v>
      </c>
      <c r="K171" s="5">
        <v>0.41299000000000002</v>
      </c>
      <c r="L171" s="5">
        <v>0.40797</v>
      </c>
      <c r="M171" s="5">
        <v>0.40872000000000003</v>
      </c>
      <c r="N171" s="5">
        <v>0.40265000000000001</v>
      </c>
      <c r="O171" s="5">
        <v>0.40210000000000001</v>
      </c>
      <c r="P171" s="5">
        <v>0.39340999999999998</v>
      </c>
      <c r="Q171" s="5">
        <v>0.39684999999999998</v>
      </c>
      <c r="R171" s="5">
        <v>0.40000999999999998</v>
      </c>
      <c r="S171" s="5">
        <v>0.39731</v>
      </c>
      <c r="T171" s="5">
        <v>0.40305999999999997</v>
      </c>
      <c r="U171" s="5">
        <v>0.40698000000000001</v>
      </c>
      <c r="V171" s="5">
        <v>0.41294999999999998</v>
      </c>
      <c r="W171" s="5">
        <v>0.42093999999999998</v>
      </c>
      <c r="X171" s="5">
        <v>0.44262000000000001</v>
      </c>
      <c r="Y171" s="5">
        <v>0.45382</v>
      </c>
      <c r="Z171" s="5">
        <v>0.47171999999999997</v>
      </c>
      <c r="AA171" s="5">
        <v>0.48642999999999997</v>
      </c>
      <c r="AB171" s="5">
        <v>0.50827999999999995</v>
      </c>
      <c r="AC171" s="5">
        <v>0.51604000000000005</v>
      </c>
      <c r="AD171" s="5">
        <v>0.52902000000000005</v>
      </c>
      <c r="AE171" s="5">
        <v>0.55095000000000005</v>
      </c>
      <c r="AF171" s="5">
        <v>0.55445999999999995</v>
      </c>
      <c r="AG171" s="5">
        <v>0.56464000000000003</v>
      </c>
      <c r="AH171" s="5">
        <v>0.58140000000000003</v>
      </c>
      <c r="AI171" s="5">
        <v>0.58309999999999995</v>
      </c>
      <c r="AJ171" s="5">
        <v>0.58143999999999996</v>
      </c>
      <c r="AK171" s="5">
        <v>0.53783999999999998</v>
      </c>
      <c r="AM171" s="4" t="s">
        <v>77</v>
      </c>
      <c r="AN171" s="4" t="s">
        <v>78</v>
      </c>
      <c r="AO171" s="5">
        <f t="shared" si="148"/>
        <v>0.4158925</v>
      </c>
      <c r="AP171" s="5">
        <f t="shared" si="149"/>
        <v>0.41681416666666671</v>
      </c>
      <c r="AQ171" s="5">
        <f t="shared" si="150"/>
        <v>0.54487272727272729</v>
      </c>
      <c r="AR171" s="6">
        <f>(AO171-AVERAGE(AO155:AO200))/_xlfn.STDEV.P(AO155:AO200)</f>
        <v>8.9230506562165246E-2</v>
      </c>
      <c r="AS171" s="6">
        <f t="shared" ref="AS171:AT171" si="166">(AP171-AVERAGE(AP155:AP200))/_xlfn.STDEV.P(AP155:AP200)</f>
        <v>-0.14137543586929441</v>
      </c>
      <c r="AT171" s="6">
        <f t="shared" si="166"/>
        <v>0.60155271522027565</v>
      </c>
    </row>
    <row r="172" spans="1:46" ht="13.5" thickBot="1">
      <c r="A172" s="4" t="s">
        <v>79</v>
      </c>
      <c r="B172" s="4" t="s">
        <v>80</v>
      </c>
      <c r="C172" s="5">
        <v>0.43479000000000001</v>
      </c>
      <c r="D172" s="5">
        <v>0.43669999999999998</v>
      </c>
      <c r="E172" s="5">
        <v>0.44047999999999998</v>
      </c>
      <c r="F172" s="5">
        <v>0.44097999999999998</v>
      </c>
      <c r="G172" s="5">
        <v>0.44511000000000001</v>
      </c>
      <c r="H172" s="5">
        <v>0.43553999999999998</v>
      </c>
      <c r="I172" s="5">
        <v>0.42037000000000002</v>
      </c>
      <c r="J172" s="5">
        <v>0.42032999999999998</v>
      </c>
      <c r="K172" s="5">
        <v>0.41242000000000001</v>
      </c>
      <c r="L172" s="5">
        <v>0.40207999999999999</v>
      </c>
      <c r="M172" s="5">
        <v>0.41233999999999998</v>
      </c>
      <c r="N172" s="5">
        <v>0.41524</v>
      </c>
      <c r="O172" s="5">
        <v>0.41497000000000001</v>
      </c>
      <c r="P172" s="5">
        <v>0.41304999999999997</v>
      </c>
      <c r="Q172" s="5">
        <v>0.41220000000000001</v>
      </c>
      <c r="R172" s="5">
        <v>0.40579999999999999</v>
      </c>
      <c r="S172" s="5">
        <v>0.40184999999999998</v>
      </c>
      <c r="T172" s="5">
        <v>0.40072000000000002</v>
      </c>
      <c r="U172" s="5">
        <v>0.41120000000000001</v>
      </c>
      <c r="V172" s="5">
        <v>0.43084</v>
      </c>
      <c r="W172" s="5">
        <v>0.43913000000000002</v>
      </c>
      <c r="X172" s="5">
        <v>0.45515</v>
      </c>
      <c r="Y172" s="5">
        <v>0.45049</v>
      </c>
      <c r="Z172" s="5">
        <v>0.46054</v>
      </c>
      <c r="AA172" s="5">
        <v>0.46543000000000001</v>
      </c>
      <c r="AB172" s="5">
        <v>0.47244000000000003</v>
      </c>
      <c r="AC172" s="5">
        <v>0.47437000000000001</v>
      </c>
      <c r="AD172" s="5">
        <v>0.48381999999999997</v>
      </c>
      <c r="AE172" s="5">
        <v>0.49392000000000003</v>
      </c>
      <c r="AF172" s="5">
        <v>0.50861999999999996</v>
      </c>
      <c r="AG172" s="5">
        <v>0.53241000000000005</v>
      </c>
      <c r="AH172" s="5">
        <v>0.52707999999999999</v>
      </c>
      <c r="AI172" s="5">
        <v>0.53236000000000006</v>
      </c>
      <c r="AJ172" s="5">
        <v>0.54069999999999996</v>
      </c>
      <c r="AK172" s="5">
        <v>0.49331000000000003</v>
      </c>
      <c r="AM172" s="4" t="s">
        <v>79</v>
      </c>
      <c r="AN172" s="4" t="s">
        <v>80</v>
      </c>
      <c r="AO172" s="5">
        <f t="shared" si="148"/>
        <v>0.42636500000000005</v>
      </c>
      <c r="AP172" s="5">
        <f t="shared" si="149"/>
        <v>0.42466166666666666</v>
      </c>
      <c r="AQ172" s="5">
        <f t="shared" si="150"/>
        <v>0.50222363636363643</v>
      </c>
      <c r="AR172" s="6">
        <f>(AO172-AVERAGE(AO155:AO200))/_xlfn.STDEV.P(AO155:AO200)</f>
        <v>0.28514807824048904</v>
      </c>
      <c r="AS172" s="6">
        <f t="shared" ref="AS172:AT172" si="167">(AP172-AVERAGE(AP155:AP200))/_xlfn.STDEV.P(AP155:AP200)</f>
        <v>-2.9678932310487745E-2</v>
      </c>
      <c r="AT172" s="6">
        <f t="shared" si="167"/>
        <v>9.906705606696796E-2</v>
      </c>
    </row>
    <row r="173" spans="1:46" ht="13.5" thickBot="1">
      <c r="A173" s="4" t="s">
        <v>81</v>
      </c>
      <c r="B173" s="4" t="s">
        <v>82</v>
      </c>
      <c r="C173" s="5">
        <v>0.40046999999999999</v>
      </c>
      <c r="D173" s="5">
        <v>0.40307999999999999</v>
      </c>
      <c r="E173" s="5">
        <v>0.39091999999999999</v>
      </c>
      <c r="F173" s="5">
        <v>0.39778000000000002</v>
      </c>
      <c r="G173" s="5">
        <v>0.39183000000000001</v>
      </c>
      <c r="H173" s="5">
        <v>0.38922000000000001</v>
      </c>
      <c r="I173" s="5">
        <v>0.38669999999999999</v>
      </c>
      <c r="J173" s="5">
        <v>0.38438</v>
      </c>
      <c r="K173" s="5">
        <v>0.39460000000000001</v>
      </c>
      <c r="L173" s="5">
        <v>0.39227000000000001</v>
      </c>
      <c r="M173" s="5">
        <v>0.39073999999999998</v>
      </c>
      <c r="N173" s="5">
        <v>0.38785999999999998</v>
      </c>
      <c r="O173" s="5">
        <v>0.39368999999999998</v>
      </c>
      <c r="P173" s="5">
        <v>0.38529999999999998</v>
      </c>
      <c r="Q173" s="5">
        <v>0.38751999999999998</v>
      </c>
      <c r="R173" s="5">
        <v>0.38767000000000001</v>
      </c>
      <c r="S173" s="5">
        <v>0.38747999999999999</v>
      </c>
      <c r="T173" s="5">
        <v>0.38925999999999999</v>
      </c>
      <c r="U173" s="5">
        <v>0.40355000000000002</v>
      </c>
      <c r="V173" s="5">
        <v>0.40389999999999998</v>
      </c>
      <c r="W173" s="5">
        <v>0.40877000000000002</v>
      </c>
      <c r="X173" s="5">
        <v>0.41141</v>
      </c>
      <c r="Y173" s="5">
        <v>0.42305999999999999</v>
      </c>
      <c r="Z173" s="5">
        <v>0.44342999999999999</v>
      </c>
      <c r="AA173" s="5">
        <v>0.43395</v>
      </c>
      <c r="AB173" s="5">
        <v>0.43525000000000003</v>
      </c>
      <c r="AC173" s="5">
        <v>0.43245</v>
      </c>
      <c r="AD173" s="5">
        <v>0.44002999999999998</v>
      </c>
      <c r="AE173" s="5">
        <v>0.44205</v>
      </c>
      <c r="AF173" s="5">
        <v>0.45717000000000002</v>
      </c>
      <c r="AG173" s="5">
        <v>0.45376</v>
      </c>
      <c r="AH173" s="5">
        <v>0.45684000000000002</v>
      </c>
      <c r="AI173" s="5">
        <v>0.46399000000000001</v>
      </c>
      <c r="AJ173" s="5">
        <v>0.47016999999999998</v>
      </c>
      <c r="AK173" s="5">
        <v>0.42973</v>
      </c>
      <c r="AM173" s="4" t="s">
        <v>81</v>
      </c>
      <c r="AN173" s="4" t="s">
        <v>82</v>
      </c>
      <c r="AO173" s="5">
        <f t="shared" si="148"/>
        <v>0.39248749999999993</v>
      </c>
      <c r="AP173" s="5">
        <f t="shared" si="149"/>
        <v>0.4020866666666667</v>
      </c>
      <c r="AQ173" s="5">
        <f t="shared" si="150"/>
        <v>0.44685363636363634</v>
      </c>
      <c r="AR173" s="6">
        <f>(AO173-AVERAGE(AO155:AO200))/_xlfn.STDEV.P(AO155:AO200)</f>
        <v>-0.34862585678289643</v>
      </c>
      <c r="AS173" s="6">
        <f t="shared" ref="AS173:AT173" si="168">(AP173-AVERAGE(AP155:AP200))/_xlfn.STDEV.P(AP155:AP200)</f>
        <v>-0.35099764117828908</v>
      </c>
      <c r="AT173" s="6">
        <f t="shared" si="168"/>
        <v>-0.55329458527784581</v>
      </c>
    </row>
    <row r="174" spans="1:46" ht="13.5" thickBot="1">
      <c r="A174" s="4" t="s">
        <v>83</v>
      </c>
      <c r="B174" s="4" t="s">
        <v>84</v>
      </c>
      <c r="C174" s="5">
        <v>0.43202000000000002</v>
      </c>
      <c r="D174" s="5">
        <v>0.44157000000000002</v>
      </c>
      <c r="E174" s="5">
        <v>0.43586999999999998</v>
      </c>
      <c r="F174" s="5">
        <v>0.44713999999999998</v>
      </c>
      <c r="G174" s="5">
        <v>0.46083000000000002</v>
      </c>
      <c r="H174" s="5">
        <v>0.48457</v>
      </c>
      <c r="I174" s="5">
        <v>0.46872999999999998</v>
      </c>
      <c r="J174" s="5">
        <v>0.46044000000000002</v>
      </c>
      <c r="K174" s="5">
        <v>0.46744999999999998</v>
      </c>
      <c r="L174" s="5">
        <v>0.48698000000000002</v>
      </c>
      <c r="M174" s="5">
        <v>0.47625000000000001</v>
      </c>
      <c r="N174" s="5">
        <v>0.47455999999999998</v>
      </c>
      <c r="O174" s="5">
        <v>0.46278000000000002</v>
      </c>
      <c r="P174" s="5">
        <v>0.46634999999999999</v>
      </c>
      <c r="Q174" s="5">
        <v>0.48354000000000003</v>
      </c>
      <c r="R174" s="5">
        <v>0.47060999999999997</v>
      </c>
      <c r="S174" s="5">
        <v>0.46155000000000002</v>
      </c>
      <c r="T174" s="5">
        <v>0.44130000000000003</v>
      </c>
      <c r="U174" s="5">
        <v>0.46007999999999999</v>
      </c>
      <c r="V174" s="5">
        <v>0.46193000000000001</v>
      </c>
      <c r="W174" s="5">
        <v>0.44407000000000002</v>
      </c>
      <c r="X174" s="5">
        <v>0.43473000000000001</v>
      </c>
      <c r="Y174" s="5">
        <v>0.45001000000000002</v>
      </c>
      <c r="Z174" s="5">
        <v>0.45632</v>
      </c>
      <c r="AA174" s="5">
        <v>0.46034999999999998</v>
      </c>
      <c r="AB174" s="5">
        <v>0.46766999999999997</v>
      </c>
      <c r="AC174" s="5">
        <v>0.46250999999999998</v>
      </c>
      <c r="AD174" s="5">
        <v>0.47426000000000001</v>
      </c>
      <c r="AE174" s="5">
        <v>0.48387000000000002</v>
      </c>
      <c r="AF174" s="5">
        <v>0.50117999999999996</v>
      </c>
      <c r="AG174" s="5">
        <v>0.50316000000000005</v>
      </c>
      <c r="AH174" s="5">
        <v>0.49786999999999998</v>
      </c>
      <c r="AI174" s="5">
        <v>0.50524000000000002</v>
      </c>
      <c r="AJ174" s="5">
        <v>0.50856000000000001</v>
      </c>
      <c r="AK174" s="5">
        <v>0.45674999999999999</v>
      </c>
      <c r="AM174" s="4" t="s">
        <v>83</v>
      </c>
      <c r="AN174" s="4" t="s">
        <v>84</v>
      </c>
      <c r="AO174" s="5">
        <f t="shared" si="148"/>
        <v>0.4613675000000001</v>
      </c>
      <c r="AP174" s="5">
        <f t="shared" si="149"/>
        <v>0.45777249999999997</v>
      </c>
      <c r="AQ174" s="5">
        <f t="shared" si="150"/>
        <v>0.48376545454545455</v>
      </c>
      <c r="AR174" s="6">
        <f>(AO174-AVERAGE(AO155:AO200))/_xlfn.STDEV.P(AO155:AO200)</f>
        <v>0.93996830289272149</v>
      </c>
      <c r="AS174" s="6">
        <f t="shared" ref="AS174:AT174" si="169">(AP174-AVERAGE(AP155:AP200))/_xlfn.STDEV.P(AP155:AP200)</f>
        <v>0.44160036851802342</v>
      </c>
      <c r="AT174" s="6">
        <f t="shared" si="169"/>
        <v>-0.11840467568578816</v>
      </c>
    </row>
    <row r="175" spans="1:46" ht="13.5" thickBot="1">
      <c r="A175" s="4" t="s">
        <v>85</v>
      </c>
      <c r="B175" s="4" t="s">
        <v>86</v>
      </c>
      <c r="C175" s="5">
        <v>0.42048999999999997</v>
      </c>
      <c r="D175" s="5">
        <v>0.41964000000000001</v>
      </c>
      <c r="E175" s="5">
        <v>0.41648000000000002</v>
      </c>
      <c r="F175" s="5">
        <v>0.41915999999999998</v>
      </c>
      <c r="G175" s="5">
        <v>0.42412</v>
      </c>
      <c r="H175" s="5">
        <v>0.42882999999999999</v>
      </c>
      <c r="I175" s="5">
        <v>0.4304</v>
      </c>
      <c r="J175" s="5">
        <v>0.42854999999999999</v>
      </c>
      <c r="K175" s="5">
        <v>0.45174999999999998</v>
      </c>
      <c r="L175" s="5">
        <v>0.46198</v>
      </c>
      <c r="M175" s="5">
        <v>0.46911999999999998</v>
      </c>
      <c r="N175" s="5">
        <v>0.46622000000000002</v>
      </c>
      <c r="O175" s="5">
        <v>0.47954000000000002</v>
      </c>
      <c r="P175" s="5">
        <v>0.47493000000000002</v>
      </c>
      <c r="Q175" s="5">
        <v>0.48153000000000001</v>
      </c>
      <c r="R175" s="5">
        <v>0.48220000000000002</v>
      </c>
      <c r="S175" s="5">
        <v>0.4854</v>
      </c>
      <c r="T175" s="5">
        <v>0.48587000000000002</v>
      </c>
      <c r="U175" s="5">
        <v>0.49902999999999997</v>
      </c>
      <c r="V175" s="5">
        <v>0.50448000000000004</v>
      </c>
      <c r="W175" s="5">
        <v>0.50368999999999997</v>
      </c>
      <c r="X175" s="5">
        <v>0.50151000000000001</v>
      </c>
      <c r="Y175" s="5">
        <v>0.49369000000000002</v>
      </c>
      <c r="Z175" s="5">
        <v>0.50839000000000001</v>
      </c>
      <c r="AA175" s="5">
        <v>0.51231000000000004</v>
      </c>
      <c r="AB175" s="5">
        <v>0.53027000000000002</v>
      </c>
      <c r="AC175" s="5">
        <v>0.51848000000000005</v>
      </c>
      <c r="AD175" s="5">
        <v>0.52471999999999996</v>
      </c>
      <c r="AE175" s="5">
        <v>0.52885000000000004</v>
      </c>
      <c r="AF175" s="5">
        <v>0.53081</v>
      </c>
      <c r="AG175" s="5">
        <v>0.52146999999999999</v>
      </c>
      <c r="AH175" s="5">
        <v>0.51090000000000002</v>
      </c>
      <c r="AI175" s="5">
        <v>0.51427999999999996</v>
      </c>
      <c r="AJ175" s="5">
        <v>0.52281</v>
      </c>
      <c r="AK175" s="5">
        <v>0.47766999999999998</v>
      </c>
      <c r="AM175" s="4" t="s">
        <v>85</v>
      </c>
      <c r="AN175" s="4" t="s">
        <v>86</v>
      </c>
      <c r="AO175" s="5">
        <f t="shared" si="148"/>
        <v>0.43639500000000003</v>
      </c>
      <c r="AP175" s="5">
        <f t="shared" si="149"/>
        <v>0.49168833333333334</v>
      </c>
      <c r="AQ175" s="5">
        <f t="shared" si="150"/>
        <v>0.5175063636363636</v>
      </c>
      <c r="AR175" s="6">
        <f>(AO175-AVERAGE(AO155:AO200))/_xlfn.STDEV.P(AO155:AO200)</f>
        <v>0.47278744266479789</v>
      </c>
      <c r="AS175" s="6">
        <f t="shared" ref="AS175:AT175" si="170">(AP175-AVERAGE(AP155:AP200))/_xlfn.STDEV.P(AP155:AP200)</f>
        <v>0.92433754578678251</v>
      </c>
      <c r="AT175" s="6">
        <f t="shared" si="170"/>
        <v>0.27912602388097246</v>
      </c>
    </row>
    <row r="176" spans="1:46" ht="13.5" thickBot="1">
      <c r="A176" s="4" t="s">
        <v>87</v>
      </c>
      <c r="B176" s="4" t="s">
        <v>88</v>
      </c>
      <c r="C176" s="5">
        <v>0.41961999999999999</v>
      </c>
      <c r="D176" s="5">
        <v>0.42848999999999998</v>
      </c>
      <c r="E176" s="5">
        <v>0.43397999999999998</v>
      </c>
      <c r="F176" s="5">
        <v>0.44869999999999999</v>
      </c>
      <c r="G176" s="5">
        <v>0.44324999999999998</v>
      </c>
      <c r="H176" s="5">
        <v>0.43082999999999999</v>
      </c>
      <c r="I176" s="5">
        <v>0.43357000000000001</v>
      </c>
      <c r="J176" s="5">
        <v>0.43759999999999999</v>
      </c>
      <c r="K176" s="5">
        <v>0.43778</v>
      </c>
      <c r="L176" s="5">
        <v>0.43417</v>
      </c>
      <c r="M176" s="5">
        <v>0.42843999999999999</v>
      </c>
      <c r="N176" s="5">
        <v>0.45129000000000002</v>
      </c>
      <c r="O176" s="5">
        <v>0.45449000000000001</v>
      </c>
      <c r="P176" s="5">
        <v>0.45839999999999997</v>
      </c>
      <c r="Q176" s="5">
        <v>0.45169999999999999</v>
      </c>
      <c r="R176" s="5">
        <v>0.44836999999999999</v>
      </c>
      <c r="S176" s="5">
        <v>0.44495000000000001</v>
      </c>
      <c r="T176" s="5">
        <v>0.45178000000000001</v>
      </c>
      <c r="U176" s="5">
        <v>0.45857999999999999</v>
      </c>
      <c r="V176" s="5">
        <v>0.46617999999999998</v>
      </c>
      <c r="W176" s="5">
        <v>0.45329000000000003</v>
      </c>
      <c r="X176" s="5">
        <v>0.45663999999999999</v>
      </c>
      <c r="Y176" s="5">
        <v>0.46956999999999999</v>
      </c>
      <c r="Z176" s="5">
        <v>0.46721000000000001</v>
      </c>
      <c r="AA176" s="5">
        <v>0.46250000000000002</v>
      </c>
      <c r="AB176" s="5">
        <v>0.46864</v>
      </c>
      <c r="AC176" s="5">
        <v>0.47893000000000002</v>
      </c>
      <c r="AD176" s="5">
        <v>0.48821999999999999</v>
      </c>
      <c r="AE176" s="5">
        <v>0.49925000000000003</v>
      </c>
      <c r="AF176" s="5">
        <v>0.52207999999999999</v>
      </c>
      <c r="AG176" s="5">
        <v>0.52295000000000003</v>
      </c>
      <c r="AH176" s="5">
        <v>0.52358000000000005</v>
      </c>
      <c r="AI176" s="5">
        <v>0.53637999999999997</v>
      </c>
      <c r="AJ176" s="5">
        <v>0.54964999999999997</v>
      </c>
      <c r="AK176" s="5">
        <v>0.51066</v>
      </c>
      <c r="AM176" s="4" t="s">
        <v>87</v>
      </c>
      <c r="AN176" s="4" t="s">
        <v>88</v>
      </c>
      <c r="AO176" s="5">
        <f t="shared" si="148"/>
        <v>0.43564333333333333</v>
      </c>
      <c r="AP176" s="5">
        <f t="shared" si="149"/>
        <v>0.45676333333333335</v>
      </c>
      <c r="AQ176" s="5">
        <f t="shared" si="150"/>
        <v>0.5057127272727272</v>
      </c>
      <c r="AR176" s="6">
        <f>(AO176-AVERAGE(AO155:AO200))/_xlfn.STDEV.P(AO155:AO200)</f>
        <v>0.45872540322389266</v>
      </c>
      <c r="AS176" s="6">
        <f t="shared" ref="AS176:AT176" si="171">(AP176-AVERAGE(AP155:AP200))/_xlfn.STDEV.P(AP155:AP200)</f>
        <v>0.42723650892264176</v>
      </c>
      <c r="AT176" s="6">
        <f t="shared" si="171"/>
        <v>0.14017504003402093</v>
      </c>
    </row>
    <row r="177" spans="1:46" ht="13.5" thickBot="1">
      <c r="A177" s="4" t="s">
        <v>89</v>
      </c>
      <c r="B177" s="4" t="s">
        <v>90</v>
      </c>
      <c r="C177" s="5">
        <v>0.43073</v>
      </c>
      <c r="D177" s="5">
        <v>0.43768000000000001</v>
      </c>
      <c r="E177" s="5">
        <v>0.43961</v>
      </c>
      <c r="F177" s="5">
        <v>0.44630999999999998</v>
      </c>
      <c r="G177" s="5">
        <v>0.45027</v>
      </c>
      <c r="H177" s="5">
        <v>0.46056999999999998</v>
      </c>
      <c r="I177" s="5">
        <v>0.46322999999999998</v>
      </c>
      <c r="J177" s="5">
        <v>0.47234999999999999</v>
      </c>
      <c r="K177" s="5">
        <v>0.47005999999999998</v>
      </c>
      <c r="L177" s="5">
        <v>0.49245</v>
      </c>
      <c r="M177" s="5">
        <v>0.50763000000000003</v>
      </c>
      <c r="N177" s="5">
        <v>0.52268999999999999</v>
      </c>
      <c r="O177" s="5">
        <v>0.51641000000000004</v>
      </c>
      <c r="P177" s="5">
        <v>0.51375000000000004</v>
      </c>
      <c r="Q177" s="5">
        <v>0.51465000000000005</v>
      </c>
      <c r="R177" s="5">
        <v>0.51419999999999999</v>
      </c>
      <c r="S177" s="5">
        <v>0.51815999999999995</v>
      </c>
      <c r="T177" s="5">
        <v>0.50754999999999995</v>
      </c>
      <c r="U177" s="5">
        <v>0.51642999999999994</v>
      </c>
      <c r="V177" s="5">
        <v>0.52656999999999998</v>
      </c>
      <c r="W177" s="5">
        <v>0.53744999999999998</v>
      </c>
      <c r="X177" s="5">
        <v>0.53347999999999995</v>
      </c>
      <c r="Y177" s="5">
        <v>0.54030999999999996</v>
      </c>
      <c r="Z177" s="5">
        <v>0.54069</v>
      </c>
      <c r="AA177" s="5">
        <v>0.55703999999999998</v>
      </c>
      <c r="AB177" s="5">
        <v>0.57638999999999996</v>
      </c>
      <c r="AC177" s="5">
        <v>0.58408000000000004</v>
      </c>
      <c r="AD177" s="5">
        <v>0.60009000000000001</v>
      </c>
      <c r="AE177" s="5">
        <v>0.60389000000000004</v>
      </c>
      <c r="AF177" s="5">
        <v>0.62958999999999998</v>
      </c>
      <c r="AG177" s="5">
        <v>0.62766</v>
      </c>
      <c r="AH177" s="5">
        <v>0.63495000000000001</v>
      </c>
      <c r="AI177" s="5">
        <v>0.63300999999999996</v>
      </c>
      <c r="AJ177" s="5">
        <v>0.63719999999999999</v>
      </c>
      <c r="AK177" s="5">
        <v>0.58496999999999999</v>
      </c>
      <c r="AM177" s="4" t="s">
        <v>89</v>
      </c>
      <c r="AN177" s="4" t="s">
        <v>90</v>
      </c>
      <c r="AO177" s="5">
        <f t="shared" si="148"/>
        <v>0.46613166666666661</v>
      </c>
      <c r="AP177" s="5">
        <f t="shared" si="149"/>
        <v>0.52330416666666657</v>
      </c>
      <c r="AQ177" s="5">
        <f t="shared" si="150"/>
        <v>0.60626090909090902</v>
      </c>
      <c r="AR177" s="6">
        <f>(AO177-AVERAGE(AO155:AO200))/_xlfn.STDEV.P(AO155:AO200)</f>
        <v>1.0290954420098486</v>
      </c>
      <c r="AS177" s="6">
        <f t="shared" ref="AS177:AT177" si="172">(AP177-AVERAGE(AP155:AP200))/_xlfn.STDEV.P(AP155:AP200)</f>
        <v>1.374337933226262</v>
      </c>
      <c r="AT177" s="6">
        <f t="shared" si="172"/>
        <v>1.3248197379777764</v>
      </c>
    </row>
    <row r="178" spans="1:46" ht="13.5" thickBot="1">
      <c r="A178" s="4" t="s">
        <v>91</v>
      </c>
      <c r="B178" s="4" t="s">
        <v>92</v>
      </c>
      <c r="C178" s="5">
        <v>0.41410999999999998</v>
      </c>
      <c r="D178" s="5">
        <v>0.39978999999999998</v>
      </c>
      <c r="E178" s="5">
        <v>0.38123000000000001</v>
      </c>
      <c r="F178" s="5">
        <v>0.38551999999999997</v>
      </c>
      <c r="G178" s="5">
        <v>0.38834999999999997</v>
      </c>
      <c r="H178" s="5">
        <v>0.38261000000000001</v>
      </c>
      <c r="I178" s="5">
        <v>0.37841999999999998</v>
      </c>
      <c r="J178" s="5">
        <v>0.36068</v>
      </c>
      <c r="K178" s="5">
        <v>0.35381000000000001</v>
      </c>
      <c r="L178" s="5">
        <v>0.35197000000000001</v>
      </c>
      <c r="M178" s="5">
        <v>0.34205000000000002</v>
      </c>
      <c r="N178" s="5">
        <v>0.36615999999999999</v>
      </c>
      <c r="O178" s="5">
        <v>0.36549999999999999</v>
      </c>
      <c r="P178" s="5">
        <v>0.36918000000000001</v>
      </c>
      <c r="Q178" s="5">
        <v>0.39204</v>
      </c>
      <c r="R178" s="5">
        <v>0.38990999999999998</v>
      </c>
      <c r="S178" s="5">
        <v>0.38272</v>
      </c>
      <c r="T178" s="5">
        <v>0.37758000000000003</v>
      </c>
      <c r="U178" s="5">
        <v>0.38590999999999998</v>
      </c>
      <c r="V178" s="5">
        <v>0.39494000000000001</v>
      </c>
      <c r="W178" s="5">
        <v>0.40144999999999997</v>
      </c>
      <c r="X178" s="5">
        <v>0.41154000000000002</v>
      </c>
      <c r="Y178" s="5">
        <v>0.41859000000000002</v>
      </c>
      <c r="Z178" s="5">
        <v>0.41219</v>
      </c>
      <c r="AA178" s="5">
        <v>0.42687000000000003</v>
      </c>
      <c r="AB178" s="5">
        <v>0.45579999999999998</v>
      </c>
      <c r="AC178" s="5">
        <v>0.45027</v>
      </c>
      <c r="AD178" s="5">
        <v>0.46013999999999999</v>
      </c>
      <c r="AE178" s="5">
        <v>0.47204000000000002</v>
      </c>
      <c r="AF178" s="5">
        <v>0.50083999999999995</v>
      </c>
      <c r="AG178" s="5">
        <v>0.51153999999999999</v>
      </c>
      <c r="AH178" s="5">
        <v>0.51665000000000005</v>
      </c>
      <c r="AI178" s="5">
        <v>0.52834999999999999</v>
      </c>
      <c r="AJ178" s="5">
        <v>0.54207000000000005</v>
      </c>
      <c r="AK178" s="5">
        <v>0.49986999999999998</v>
      </c>
      <c r="AM178" s="4" t="s">
        <v>91</v>
      </c>
      <c r="AN178" s="4" t="s">
        <v>92</v>
      </c>
      <c r="AO178" s="5">
        <f t="shared" si="148"/>
        <v>0.37539166666666673</v>
      </c>
      <c r="AP178" s="5">
        <f t="shared" si="149"/>
        <v>0.39179583333333334</v>
      </c>
      <c r="AQ178" s="5">
        <f t="shared" si="150"/>
        <v>0.48767636363636357</v>
      </c>
      <c r="AR178" s="6">
        <f>(AO178-AVERAGE(AO155:AO200))/_xlfn.STDEV.P(AO155:AO200)</f>
        <v>-0.66845150992053959</v>
      </c>
      <c r="AS178" s="6">
        <f t="shared" ref="AS178:AT178" si="173">(AP178-AVERAGE(AP155:AP200))/_xlfn.STDEV.P(AP155:AP200)</f>
        <v>-0.49747105335283676</v>
      </c>
      <c r="AT178" s="6">
        <f t="shared" si="173"/>
        <v>-7.2326888550231769E-2</v>
      </c>
    </row>
    <row r="179" spans="1:46" ht="13.5" thickBot="1">
      <c r="A179" s="4" t="s">
        <v>93</v>
      </c>
      <c r="B179" s="4" t="s">
        <v>94</v>
      </c>
      <c r="C179" s="5">
        <v>0.43469999999999998</v>
      </c>
      <c r="D179" s="5">
        <v>0.43612000000000001</v>
      </c>
      <c r="E179" s="5">
        <v>0.43596000000000001</v>
      </c>
      <c r="F179" s="5">
        <v>0.44347999999999999</v>
      </c>
      <c r="G179" s="5">
        <v>0.45279999999999998</v>
      </c>
      <c r="H179" s="5">
        <v>0.45488000000000001</v>
      </c>
      <c r="I179" s="5">
        <v>0.45451999999999998</v>
      </c>
      <c r="J179" s="5">
        <v>0.45613999999999999</v>
      </c>
      <c r="K179" s="5">
        <v>0.45195000000000002</v>
      </c>
      <c r="L179" s="5">
        <v>0.45171</v>
      </c>
      <c r="M179" s="5">
        <v>0.44980999999999999</v>
      </c>
      <c r="N179" s="5">
        <v>0.44345000000000001</v>
      </c>
      <c r="O179" s="5">
        <v>0.44079000000000002</v>
      </c>
      <c r="P179" s="5">
        <v>0.44069000000000003</v>
      </c>
      <c r="Q179" s="5">
        <v>0.43479000000000001</v>
      </c>
      <c r="R179" s="5">
        <v>0.42535000000000001</v>
      </c>
      <c r="S179" s="5">
        <v>0.41937000000000002</v>
      </c>
      <c r="T179" s="5">
        <v>0.41811999999999999</v>
      </c>
      <c r="U179" s="5">
        <v>0.42148999999999998</v>
      </c>
      <c r="V179" s="5">
        <v>0.41986000000000001</v>
      </c>
      <c r="W179" s="5">
        <v>0.42825999999999997</v>
      </c>
      <c r="X179" s="5">
        <v>0.43191000000000002</v>
      </c>
      <c r="Y179" s="5">
        <v>0.43113000000000001</v>
      </c>
      <c r="Z179" s="5">
        <v>0.43684000000000001</v>
      </c>
      <c r="AA179" s="5">
        <v>0.44046000000000002</v>
      </c>
      <c r="AB179" s="5">
        <v>0.45202999999999999</v>
      </c>
      <c r="AC179" s="5">
        <v>0.46344000000000002</v>
      </c>
      <c r="AD179" s="5">
        <v>0.47965999999999998</v>
      </c>
      <c r="AE179" s="5">
        <v>0.48816999999999999</v>
      </c>
      <c r="AF179" s="5">
        <v>0.50356999999999996</v>
      </c>
      <c r="AG179" s="5">
        <v>0.50505</v>
      </c>
      <c r="AH179" s="5">
        <v>0.51424999999999998</v>
      </c>
      <c r="AI179" s="5">
        <v>0.52149999999999996</v>
      </c>
      <c r="AJ179" s="5">
        <v>0.52927999999999997</v>
      </c>
      <c r="AK179" s="5">
        <v>0.50017999999999996</v>
      </c>
      <c r="AM179" s="4" t="s">
        <v>93</v>
      </c>
      <c r="AN179" s="4" t="s">
        <v>94</v>
      </c>
      <c r="AO179" s="5">
        <f t="shared" si="148"/>
        <v>0.44712666666666673</v>
      </c>
      <c r="AP179" s="5">
        <f t="shared" si="149"/>
        <v>0.42904999999999999</v>
      </c>
      <c r="AQ179" s="5">
        <f t="shared" si="150"/>
        <v>0.49069000000000002</v>
      </c>
      <c r="AR179" s="6">
        <f>(AO179-AVERAGE(AO155:AO200))/_xlfn.STDEV.P(AO155:AO200)</f>
        <v>0.67355345587984117</v>
      </c>
      <c r="AS179" s="6">
        <f t="shared" ref="AS179:AT179" si="174">(AP179-AVERAGE(AP155:AP200))/_xlfn.STDEV.P(AP155:AP200)</f>
        <v>3.2781913791315238E-2</v>
      </c>
      <c r="AT179" s="6">
        <f t="shared" si="174"/>
        <v>-3.6820643930432571E-2</v>
      </c>
    </row>
    <row r="180" spans="1:46" ht="13.5" thickBot="1">
      <c r="A180" s="4" t="s">
        <v>95</v>
      </c>
      <c r="B180" s="4" t="s">
        <v>96</v>
      </c>
      <c r="C180" s="5">
        <v>0.43242000000000003</v>
      </c>
      <c r="D180" s="5">
        <v>0.44503999999999999</v>
      </c>
      <c r="E180" s="5">
        <v>0.44148999999999999</v>
      </c>
      <c r="F180" s="5">
        <v>0.45140999999999998</v>
      </c>
      <c r="G180" s="5">
        <v>0.44800000000000001</v>
      </c>
      <c r="H180" s="5">
        <v>0.43086000000000002</v>
      </c>
      <c r="I180" s="5">
        <v>0.43375000000000002</v>
      </c>
      <c r="J180" s="5">
        <v>0.43608999999999998</v>
      </c>
      <c r="K180" s="5">
        <v>0.42697000000000002</v>
      </c>
      <c r="L180" s="5">
        <v>0.42315000000000003</v>
      </c>
      <c r="M180" s="5">
        <v>0.42366999999999999</v>
      </c>
      <c r="N180" s="5">
        <v>0.41786000000000001</v>
      </c>
      <c r="O180" s="5">
        <v>0.41819000000000001</v>
      </c>
      <c r="P180" s="5">
        <v>0.41586000000000001</v>
      </c>
      <c r="Q180" s="5">
        <v>0.4138</v>
      </c>
      <c r="R180" s="5">
        <v>0.41553000000000001</v>
      </c>
      <c r="S180" s="5">
        <v>0.40594000000000002</v>
      </c>
      <c r="T180" s="5">
        <v>0.41615000000000002</v>
      </c>
      <c r="U180" s="5">
        <v>0.42536000000000002</v>
      </c>
      <c r="V180" s="5">
        <v>0.42504999999999998</v>
      </c>
      <c r="W180" s="5">
        <v>0.43701000000000001</v>
      </c>
      <c r="X180" s="5">
        <v>0.44794</v>
      </c>
      <c r="Y180" s="5">
        <v>0.45490999999999998</v>
      </c>
      <c r="Z180" s="5">
        <v>0.46054</v>
      </c>
      <c r="AA180" s="5">
        <v>0.46704000000000001</v>
      </c>
      <c r="AB180" s="5">
        <v>0.47799999999999998</v>
      </c>
      <c r="AC180" s="5">
        <v>0.48694999999999999</v>
      </c>
      <c r="AD180" s="5">
        <v>0.48447000000000001</v>
      </c>
      <c r="AE180" s="5">
        <v>0.50360000000000005</v>
      </c>
      <c r="AF180" s="5">
        <v>0.51941999999999999</v>
      </c>
      <c r="AG180" s="5">
        <v>0.51717000000000002</v>
      </c>
      <c r="AH180" s="5">
        <v>0.52471999999999996</v>
      </c>
      <c r="AI180" s="5">
        <v>0.53007000000000004</v>
      </c>
      <c r="AJ180" s="5">
        <v>0.53086</v>
      </c>
      <c r="AK180" s="5">
        <v>0.49514999999999998</v>
      </c>
      <c r="AM180" s="4" t="s">
        <v>95</v>
      </c>
      <c r="AN180" s="4" t="s">
        <v>96</v>
      </c>
      <c r="AO180" s="5">
        <f t="shared" si="148"/>
        <v>0.43422583333333331</v>
      </c>
      <c r="AP180" s="5">
        <f t="shared" si="149"/>
        <v>0.42802333333333326</v>
      </c>
      <c r="AQ180" s="5">
        <f t="shared" si="150"/>
        <v>0.50340454545454538</v>
      </c>
      <c r="AR180" s="6">
        <f>(AO180-AVERAGE(AO155:AO200))/_xlfn.STDEV.P(AO155:AO200)</f>
        <v>0.43220707829154359</v>
      </c>
      <c r="AS180" s="6">
        <f t="shared" ref="AS180:AT180" si="175">(AP180-AVERAGE(AP155:AP200))/_xlfn.STDEV.P(AP155:AP200)</f>
        <v>1.8168969925491801E-2</v>
      </c>
      <c r="AT180" s="6">
        <f t="shared" si="175"/>
        <v>0.11298036278223574</v>
      </c>
    </row>
    <row r="181" spans="1:46" ht="13.5" thickBot="1">
      <c r="A181" s="4" t="s">
        <v>97</v>
      </c>
      <c r="B181" s="4" t="s">
        <v>98</v>
      </c>
      <c r="C181" s="5">
        <v>0.38558999999999999</v>
      </c>
      <c r="D181" s="5">
        <v>0.39606000000000002</v>
      </c>
      <c r="E181" s="5">
        <v>0.40038000000000001</v>
      </c>
      <c r="F181" s="5">
        <v>0.41138000000000002</v>
      </c>
      <c r="G181" s="5">
        <v>0.41371999999999998</v>
      </c>
      <c r="H181" s="5">
        <v>0.41563</v>
      </c>
      <c r="I181" s="5">
        <v>0.41925000000000001</v>
      </c>
      <c r="J181" s="5">
        <v>0.40967999999999999</v>
      </c>
      <c r="K181" s="5">
        <v>0.41422999999999999</v>
      </c>
      <c r="L181" s="5">
        <v>0.41571000000000002</v>
      </c>
      <c r="M181" s="5">
        <v>0.41949999999999998</v>
      </c>
      <c r="N181" s="5">
        <v>0.41316999999999998</v>
      </c>
      <c r="O181" s="5">
        <v>0.42263000000000001</v>
      </c>
      <c r="P181" s="5">
        <v>0.41228999999999999</v>
      </c>
      <c r="Q181" s="5">
        <v>0.41225000000000001</v>
      </c>
      <c r="R181" s="5">
        <v>0.41567999999999999</v>
      </c>
      <c r="S181" s="5">
        <v>0.41172999999999998</v>
      </c>
      <c r="T181" s="5">
        <v>0.39659</v>
      </c>
      <c r="U181" s="5">
        <v>0.39534999999999998</v>
      </c>
      <c r="V181" s="5">
        <v>0.40250000000000002</v>
      </c>
      <c r="W181" s="5">
        <v>0.40415000000000001</v>
      </c>
      <c r="X181" s="5">
        <v>0.41189999999999999</v>
      </c>
      <c r="Y181" s="5">
        <v>0.41027999999999998</v>
      </c>
      <c r="Z181" s="5">
        <v>0.40954000000000002</v>
      </c>
      <c r="AA181" s="5">
        <v>0.42069000000000001</v>
      </c>
      <c r="AB181" s="5">
        <v>0.43554999999999999</v>
      </c>
      <c r="AC181" s="5">
        <v>0.44017000000000001</v>
      </c>
      <c r="AD181" s="5">
        <v>0.44102000000000002</v>
      </c>
      <c r="AE181" s="5">
        <v>0.45604</v>
      </c>
      <c r="AF181" s="5">
        <v>0.48333999999999999</v>
      </c>
      <c r="AG181" s="5">
        <v>0.49446000000000001</v>
      </c>
      <c r="AH181" s="5">
        <v>0.50570999999999999</v>
      </c>
      <c r="AI181" s="5">
        <v>0.51734999999999998</v>
      </c>
      <c r="AJ181" s="5">
        <v>0.5212</v>
      </c>
      <c r="AK181" s="5">
        <v>0.50107999999999997</v>
      </c>
      <c r="AM181" s="4" t="s">
        <v>97</v>
      </c>
      <c r="AN181" s="4" t="s">
        <v>98</v>
      </c>
      <c r="AO181" s="5">
        <f t="shared" si="148"/>
        <v>0.40952499999999997</v>
      </c>
      <c r="AP181" s="5">
        <f t="shared" si="149"/>
        <v>0.40874083333333333</v>
      </c>
      <c r="AQ181" s="5">
        <f t="shared" si="150"/>
        <v>0.47423727272727284</v>
      </c>
      <c r="AR181" s="6">
        <f>(AO181-AVERAGE(AO155:AO200))/_xlfn.STDEV.P(AO155:AO200)</f>
        <v>-2.9891492737116273E-2</v>
      </c>
      <c r="AS181" s="6">
        <f t="shared" ref="AS181:AT181" si="176">(AP181-AVERAGE(AP155:AP200))/_xlfn.STDEV.P(AP155:AP200)</f>
        <v>-0.25628631263235391</v>
      </c>
      <c r="AT181" s="6">
        <f t="shared" si="176"/>
        <v>-0.23066438906741765</v>
      </c>
    </row>
    <row r="182" spans="1:46" ht="13.5" thickBot="1">
      <c r="A182" s="4" t="s">
        <v>99</v>
      </c>
      <c r="B182" s="4" t="s">
        <v>100</v>
      </c>
      <c r="C182" s="5">
        <v>0.38923999999999997</v>
      </c>
      <c r="D182" s="5">
        <v>0.38722000000000001</v>
      </c>
      <c r="E182" s="5">
        <v>0.39165</v>
      </c>
      <c r="F182" s="5">
        <v>0.40184999999999998</v>
      </c>
      <c r="G182" s="5">
        <v>0.39644000000000001</v>
      </c>
      <c r="H182" s="5">
        <v>0.39695000000000003</v>
      </c>
      <c r="I182" s="5">
        <v>0.37619999999999998</v>
      </c>
      <c r="J182" s="5">
        <v>0.38507999999999998</v>
      </c>
      <c r="K182" s="5">
        <v>0.39039000000000001</v>
      </c>
      <c r="L182" s="5">
        <v>0.37841999999999998</v>
      </c>
      <c r="M182" s="5">
        <v>0.37695000000000001</v>
      </c>
      <c r="N182" s="5">
        <v>0.37247999999999998</v>
      </c>
      <c r="O182" s="5">
        <v>0.36963000000000001</v>
      </c>
      <c r="P182" s="5">
        <v>0.36216999999999999</v>
      </c>
      <c r="Q182" s="5">
        <v>0.34956999999999999</v>
      </c>
      <c r="R182" s="5">
        <v>0.34704000000000002</v>
      </c>
      <c r="S182" s="5">
        <v>0.34372999999999998</v>
      </c>
      <c r="T182" s="5">
        <v>0.3422</v>
      </c>
      <c r="U182" s="5">
        <v>0.36157</v>
      </c>
      <c r="V182" s="5">
        <v>0.36559000000000003</v>
      </c>
      <c r="W182" s="5">
        <v>0.35925000000000001</v>
      </c>
      <c r="X182" s="5">
        <v>0.39180999999999999</v>
      </c>
      <c r="Y182" s="5">
        <v>0.39916000000000001</v>
      </c>
      <c r="Z182" s="5">
        <v>0.40833999999999998</v>
      </c>
      <c r="AA182" s="5">
        <v>0.41093000000000002</v>
      </c>
      <c r="AB182" s="5">
        <v>0.42729</v>
      </c>
      <c r="AC182" s="5">
        <v>0.43669000000000002</v>
      </c>
      <c r="AD182" s="5">
        <v>0.44268999999999997</v>
      </c>
      <c r="AE182" s="5">
        <v>0.45119999999999999</v>
      </c>
      <c r="AF182" s="5">
        <v>0.46454000000000001</v>
      </c>
      <c r="AG182" s="5">
        <v>0.48043999999999998</v>
      </c>
      <c r="AH182" s="5">
        <v>0.50053000000000003</v>
      </c>
      <c r="AI182" s="5">
        <v>0.50965000000000005</v>
      </c>
      <c r="AJ182" s="5">
        <v>0.50412000000000001</v>
      </c>
      <c r="AK182" s="5">
        <v>0.48014000000000001</v>
      </c>
      <c r="AM182" s="4" t="s">
        <v>99</v>
      </c>
      <c r="AN182" s="4" t="s">
        <v>100</v>
      </c>
      <c r="AO182" s="5">
        <f t="shared" si="148"/>
        <v>0.38690583333333334</v>
      </c>
      <c r="AP182" s="5">
        <f t="shared" si="149"/>
        <v>0.36667166666666667</v>
      </c>
      <c r="AQ182" s="5">
        <f t="shared" si="150"/>
        <v>0.46438363636363644</v>
      </c>
      <c r="AR182" s="6">
        <f>(AO182-AVERAGE(AO155:AO200))/_xlfn.STDEV.P(AO155:AO200)</f>
        <v>-0.45304663303032144</v>
      </c>
      <c r="AS182" s="6">
        <f t="shared" ref="AS182:AT182" si="177">(AP182-AVERAGE(AP155:AP200))/_xlfn.STDEV.P(AP155:AP200)</f>
        <v>-0.85507303761475495</v>
      </c>
      <c r="AT182" s="6">
        <f t="shared" si="177"/>
        <v>-0.34675856265233318</v>
      </c>
    </row>
    <row r="183" spans="1:46" ht="13.5" thickBot="1">
      <c r="A183" s="4" t="s">
        <v>101</v>
      </c>
      <c r="B183" s="4" t="s">
        <v>102</v>
      </c>
      <c r="C183" s="5">
        <v>0.30504999999999999</v>
      </c>
      <c r="D183" s="5">
        <v>0.30456</v>
      </c>
      <c r="E183" s="5">
        <v>0.29786000000000001</v>
      </c>
      <c r="F183" s="5">
        <v>0.31141999999999997</v>
      </c>
      <c r="G183" s="5">
        <v>0.30696000000000001</v>
      </c>
      <c r="H183" s="5">
        <v>0.31154999999999999</v>
      </c>
      <c r="I183" s="5">
        <v>0.32022</v>
      </c>
      <c r="J183" s="5">
        <v>0.32977000000000001</v>
      </c>
      <c r="K183" s="5">
        <v>0.33590999999999999</v>
      </c>
      <c r="L183" s="5">
        <v>0.32091999999999998</v>
      </c>
      <c r="M183" s="5">
        <v>0.30248999999999998</v>
      </c>
      <c r="N183" s="5">
        <v>0.30231999999999998</v>
      </c>
      <c r="O183" s="5">
        <v>0.31279000000000001</v>
      </c>
      <c r="P183" s="5">
        <v>0.31513000000000002</v>
      </c>
      <c r="Q183" s="5">
        <v>0.32233000000000001</v>
      </c>
      <c r="R183" s="5">
        <v>0.32233000000000001</v>
      </c>
      <c r="S183" s="5">
        <v>0.31842999999999999</v>
      </c>
      <c r="T183" s="5">
        <v>0.31456000000000001</v>
      </c>
      <c r="U183" s="5">
        <v>0.31279000000000001</v>
      </c>
      <c r="V183" s="5">
        <v>0.31463999999999998</v>
      </c>
      <c r="W183" s="5">
        <v>0.31802000000000002</v>
      </c>
      <c r="X183" s="5">
        <v>0.33603</v>
      </c>
      <c r="Y183" s="5">
        <v>0.35337000000000002</v>
      </c>
      <c r="Z183" s="5">
        <v>0.36612</v>
      </c>
      <c r="AA183" s="5">
        <v>0.37630000000000002</v>
      </c>
      <c r="AB183" s="5">
        <v>0.38546000000000002</v>
      </c>
      <c r="AC183" s="5">
        <v>0.38973000000000002</v>
      </c>
      <c r="AD183" s="5">
        <v>0.40164</v>
      </c>
      <c r="AE183" s="5">
        <v>0.41864000000000001</v>
      </c>
      <c r="AF183" s="5">
        <v>0.43426999999999999</v>
      </c>
      <c r="AG183" s="5">
        <v>0.44230999999999998</v>
      </c>
      <c r="AH183" s="5">
        <v>0.44633</v>
      </c>
      <c r="AI183" s="5">
        <v>0.45717999999999998</v>
      </c>
      <c r="AJ183" s="5">
        <v>0.46256000000000003</v>
      </c>
      <c r="AK183" s="5">
        <v>0.42486000000000002</v>
      </c>
      <c r="AM183" s="4" t="s">
        <v>101</v>
      </c>
      <c r="AN183" s="4" t="s">
        <v>102</v>
      </c>
      <c r="AO183" s="5">
        <f t="shared" si="148"/>
        <v>0.31241916666666669</v>
      </c>
      <c r="AP183" s="5">
        <f t="shared" si="149"/>
        <v>0.32554500000000003</v>
      </c>
      <c r="AQ183" s="5">
        <f t="shared" si="150"/>
        <v>0.42175272727272728</v>
      </c>
      <c r="AR183" s="6">
        <f>(AO183-AVERAGE(AO155:AO200))/_xlfn.STDEV.P(AO155:AO200)</f>
        <v>-1.8465292642784477</v>
      </c>
      <c r="AS183" s="6">
        <f t="shared" ref="AS183:AT183" si="178">(AP183-AVERAGE(AP155:AP200))/_xlfn.STDEV.P(AP155:AP200)</f>
        <v>-1.440444795460593</v>
      </c>
      <c r="AT183" s="6">
        <f t="shared" si="178"/>
        <v>-0.84903000615182755</v>
      </c>
    </row>
    <row r="184" spans="1:46" ht="13.5" thickBot="1">
      <c r="A184" s="4" t="s">
        <v>103</v>
      </c>
      <c r="B184" s="4" t="s">
        <v>104</v>
      </c>
      <c r="C184" s="5">
        <v>0.28842000000000001</v>
      </c>
      <c r="D184" s="5">
        <v>0.28647</v>
      </c>
      <c r="E184" s="5">
        <v>0.27859</v>
      </c>
      <c r="F184" s="5">
        <v>0.28419</v>
      </c>
      <c r="G184" s="5">
        <v>0.27609</v>
      </c>
      <c r="H184" s="5">
        <v>0.28550999999999999</v>
      </c>
      <c r="I184" s="5">
        <v>0.29854000000000003</v>
      </c>
      <c r="J184" s="5">
        <v>0.30486000000000002</v>
      </c>
      <c r="K184" s="5">
        <v>0.30889</v>
      </c>
      <c r="L184" s="5">
        <v>0.29708000000000001</v>
      </c>
      <c r="M184" s="5">
        <v>0.30096000000000001</v>
      </c>
      <c r="N184" s="5">
        <v>0.29187999999999997</v>
      </c>
      <c r="O184" s="5">
        <v>0.30081999999999998</v>
      </c>
      <c r="P184" s="5">
        <v>0.30425999999999997</v>
      </c>
      <c r="Q184" s="5">
        <v>0.30331000000000002</v>
      </c>
      <c r="R184" s="5">
        <v>0.29515000000000002</v>
      </c>
      <c r="S184" s="5">
        <v>0.29657</v>
      </c>
      <c r="T184" s="5">
        <v>0.29094999999999999</v>
      </c>
      <c r="U184" s="5">
        <v>0.28750999999999999</v>
      </c>
      <c r="V184" s="5">
        <v>0.29388999999999998</v>
      </c>
      <c r="W184" s="5">
        <v>0.30043999999999998</v>
      </c>
      <c r="X184" s="5">
        <v>0.30685000000000001</v>
      </c>
      <c r="Y184" s="5">
        <v>0.30623</v>
      </c>
      <c r="Z184" s="5">
        <v>0.29865999999999998</v>
      </c>
      <c r="AA184" s="5">
        <v>0.29241</v>
      </c>
      <c r="AB184" s="5">
        <v>0.28793999999999997</v>
      </c>
      <c r="AC184" s="5">
        <v>0.29826999999999998</v>
      </c>
      <c r="AD184" s="5">
        <v>0.30993999999999999</v>
      </c>
      <c r="AE184" s="5">
        <v>0.31768000000000002</v>
      </c>
      <c r="AF184" s="5">
        <v>0.32713999999999999</v>
      </c>
      <c r="AG184" s="5">
        <v>0.34490999999999999</v>
      </c>
      <c r="AH184" s="5">
        <v>0.35774</v>
      </c>
      <c r="AI184" s="5">
        <v>0.35243000000000002</v>
      </c>
      <c r="AJ184" s="5">
        <v>0.36153000000000002</v>
      </c>
      <c r="AK184" s="5">
        <v>0.33184000000000002</v>
      </c>
      <c r="AM184" s="4" t="s">
        <v>103</v>
      </c>
      <c r="AN184" s="4" t="s">
        <v>104</v>
      </c>
      <c r="AO184" s="5">
        <f t="shared" si="148"/>
        <v>0.29178999999999999</v>
      </c>
      <c r="AP184" s="5">
        <f t="shared" si="149"/>
        <v>0.29872000000000004</v>
      </c>
      <c r="AQ184" s="5">
        <f t="shared" si="150"/>
        <v>0.32562090909090907</v>
      </c>
      <c r="AR184" s="6">
        <f>(AO184-AVERAGE(AO155:AO200))/_xlfn.STDEV.P(AO155:AO200)</f>
        <v>-2.2324558566948469</v>
      </c>
      <c r="AS184" s="6">
        <f t="shared" ref="AS184:AT184" si="179">(AP184-AVERAGE(AP155:AP200))/_xlfn.STDEV.P(AP155:AP200)</f>
        <v>-1.8222553985781471</v>
      </c>
      <c r="AT184" s="6">
        <f t="shared" si="179"/>
        <v>-1.9816417217839755</v>
      </c>
    </row>
    <row r="185" spans="1:46" ht="13.5" thickBot="1">
      <c r="A185" s="4" t="s">
        <v>105</v>
      </c>
      <c r="B185" s="4" t="s">
        <v>106</v>
      </c>
      <c r="C185" s="5">
        <v>0.27422000000000002</v>
      </c>
      <c r="D185" s="5">
        <v>0.28605999999999998</v>
      </c>
      <c r="E185" s="5">
        <v>0.28648000000000001</v>
      </c>
      <c r="F185" s="5">
        <v>0.30065999999999998</v>
      </c>
      <c r="G185" s="5">
        <v>0.29787999999999998</v>
      </c>
      <c r="H185" s="5">
        <v>0.29918</v>
      </c>
      <c r="I185" s="5">
        <v>0.29829</v>
      </c>
      <c r="J185" s="5">
        <v>0.29770000000000002</v>
      </c>
      <c r="K185" s="5">
        <v>0.29383999999999999</v>
      </c>
      <c r="L185" s="5">
        <v>0.28372999999999998</v>
      </c>
      <c r="M185" s="5">
        <v>0.27523999999999998</v>
      </c>
      <c r="N185" s="5">
        <v>0.28603000000000001</v>
      </c>
      <c r="O185" s="5">
        <v>0.29387999999999997</v>
      </c>
      <c r="P185" s="5">
        <v>0.28776000000000002</v>
      </c>
      <c r="Q185" s="5">
        <v>0.28272000000000003</v>
      </c>
      <c r="R185" s="5">
        <v>0.28062999999999999</v>
      </c>
      <c r="S185" s="5">
        <v>0.28377999999999998</v>
      </c>
      <c r="T185" s="5">
        <v>0.27639999999999998</v>
      </c>
      <c r="U185" s="5">
        <v>0.28088999999999997</v>
      </c>
      <c r="V185" s="5">
        <v>0.28066000000000002</v>
      </c>
      <c r="W185" s="5">
        <v>0.28155999999999998</v>
      </c>
      <c r="X185" s="5">
        <v>0.28482000000000002</v>
      </c>
      <c r="Y185" s="5">
        <v>0.28650999999999999</v>
      </c>
      <c r="Z185" s="5">
        <v>0.28755999999999998</v>
      </c>
      <c r="AA185" s="5">
        <v>0.28484999999999999</v>
      </c>
      <c r="AB185" s="5">
        <v>0.2873</v>
      </c>
      <c r="AC185" s="5">
        <v>0.29265999999999998</v>
      </c>
      <c r="AD185" s="5">
        <v>0.29998000000000002</v>
      </c>
      <c r="AE185" s="5">
        <v>0.31408999999999998</v>
      </c>
      <c r="AF185" s="5">
        <v>0.32950000000000002</v>
      </c>
      <c r="AG185" s="5">
        <v>0.34427000000000002</v>
      </c>
      <c r="AH185" s="5">
        <v>0.34599999999999997</v>
      </c>
      <c r="AI185" s="5">
        <v>0.35165000000000002</v>
      </c>
      <c r="AJ185" s="5">
        <v>0.36018</v>
      </c>
      <c r="AK185" s="5">
        <v>0.33431</v>
      </c>
      <c r="AM185" s="4" t="s">
        <v>105</v>
      </c>
      <c r="AN185" s="4" t="s">
        <v>106</v>
      </c>
      <c r="AO185" s="5">
        <f t="shared" si="148"/>
        <v>0.28994249999999999</v>
      </c>
      <c r="AP185" s="5">
        <f t="shared" si="149"/>
        <v>0.2839308333333333</v>
      </c>
      <c r="AQ185" s="5">
        <f t="shared" si="150"/>
        <v>0.32225363636363635</v>
      </c>
      <c r="AR185" s="6">
        <f>(AO185-AVERAGE(AO155:AO200))/_xlfn.STDEV.P(AO155:AO200)</f>
        <v>-2.2670185412186665</v>
      </c>
      <c r="AS185" s="6">
        <f t="shared" ref="AS185:AT185" si="180">(AP185-AVERAGE(AP155:AP200))/_xlfn.STDEV.P(AP155:AP200)</f>
        <v>-2.0327553294115508</v>
      </c>
      <c r="AT185" s="6">
        <f t="shared" si="180"/>
        <v>-2.021314460870471</v>
      </c>
    </row>
    <row r="186" spans="1:46" ht="13.5" thickBot="1">
      <c r="A186" s="4" t="s">
        <v>107</v>
      </c>
      <c r="B186" s="4" t="s">
        <v>108</v>
      </c>
      <c r="C186" s="5">
        <v>0.37036999999999998</v>
      </c>
      <c r="D186" s="5">
        <v>0.38357000000000002</v>
      </c>
      <c r="E186" s="5">
        <v>0.36780000000000002</v>
      </c>
      <c r="F186" s="5">
        <v>0.35755999999999999</v>
      </c>
      <c r="G186" s="5">
        <v>0.36953000000000003</v>
      </c>
      <c r="H186" s="5">
        <v>0.37309999999999999</v>
      </c>
      <c r="I186" s="5">
        <v>0.36364000000000002</v>
      </c>
      <c r="J186" s="5">
        <v>0.36159000000000002</v>
      </c>
      <c r="K186" s="5">
        <v>0.35705999999999999</v>
      </c>
      <c r="L186" s="5">
        <v>0.35857</v>
      </c>
      <c r="M186" s="5">
        <v>0.36164000000000002</v>
      </c>
      <c r="N186" s="5">
        <v>0.36174000000000001</v>
      </c>
      <c r="O186" s="5">
        <v>0.375</v>
      </c>
      <c r="P186" s="5">
        <v>0.37141999999999997</v>
      </c>
      <c r="Q186" s="5">
        <v>0.37434000000000001</v>
      </c>
      <c r="R186" s="5">
        <v>0.38857999999999998</v>
      </c>
      <c r="S186" s="5">
        <v>0.37219999999999998</v>
      </c>
      <c r="T186" s="5">
        <v>0.37010999999999999</v>
      </c>
      <c r="U186" s="5">
        <v>0.36842999999999998</v>
      </c>
      <c r="V186" s="5">
        <v>0.36713000000000001</v>
      </c>
      <c r="W186" s="5">
        <v>0.36974000000000001</v>
      </c>
      <c r="X186" s="5">
        <v>0.38594000000000001</v>
      </c>
      <c r="Y186" s="5">
        <v>0.39702999999999999</v>
      </c>
      <c r="Z186" s="5">
        <v>0.41414000000000001</v>
      </c>
      <c r="AA186" s="5">
        <v>0.41566999999999998</v>
      </c>
      <c r="AB186" s="5">
        <v>0.41471000000000002</v>
      </c>
      <c r="AC186" s="5">
        <v>0.41697000000000001</v>
      </c>
      <c r="AD186" s="5">
        <v>0.42523</v>
      </c>
      <c r="AE186" s="5">
        <v>0.44195000000000001</v>
      </c>
      <c r="AF186" s="5">
        <v>0.46942</v>
      </c>
      <c r="AG186" s="5">
        <v>0.47453000000000001</v>
      </c>
      <c r="AH186" s="5">
        <v>0.48938999999999999</v>
      </c>
      <c r="AI186" s="5">
        <v>0.49963999999999997</v>
      </c>
      <c r="AJ186" s="5">
        <v>0.48271999999999998</v>
      </c>
      <c r="AK186" s="5">
        <v>0.43724000000000002</v>
      </c>
      <c r="AM186" s="4" t="s">
        <v>107</v>
      </c>
      <c r="AN186" s="4" t="s">
        <v>108</v>
      </c>
      <c r="AO186" s="5">
        <f t="shared" si="148"/>
        <v>0.36551416666666675</v>
      </c>
      <c r="AP186" s="5">
        <f t="shared" si="149"/>
        <v>0.37950499999999998</v>
      </c>
      <c r="AQ186" s="5">
        <f t="shared" si="150"/>
        <v>0.45158818181818178</v>
      </c>
      <c r="AR186" s="6">
        <f>(AO186-AVERAGE(AO155:AO200))/_xlfn.STDEV.P(AO155:AO200)</f>
        <v>-0.85323793286182681</v>
      </c>
      <c r="AS186" s="6">
        <f t="shared" ref="AS186:AT186" si="181">(AP186-AVERAGE(AP155:AP200))/_xlfn.STDEV.P(AP155:AP200)</f>
        <v>-0.67241123929197377</v>
      </c>
      <c r="AT186" s="6">
        <f t="shared" si="181"/>
        <v>-0.49751282902447963</v>
      </c>
    </row>
    <row r="187" spans="1:46" ht="13.5" thickBot="1">
      <c r="A187" s="4" t="s">
        <v>109</v>
      </c>
      <c r="B187" s="4" t="s">
        <v>110</v>
      </c>
      <c r="C187" s="5">
        <v>0.42260999999999999</v>
      </c>
      <c r="D187" s="5">
        <v>0.42503999999999997</v>
      </c>
      <c r="E187" s="5">
        <v>0.41793999999999998</v>
      </c>
      <c r="F187" s="5">
        <v>0.41192000000000001</v>
      </c>
      <c r="G187" s="5">
        <v>0.41759000000000002</v>
      </c>
      <c r="H187" s="5">
        <v>0.41783999999999999</v>
      </c>
      <c r="I187" s="5">
        <v>0.42231000000000002</v>
      </c>
      <c r="J187" s="5">
        <v>0.43153000000000002</v>
      </c>
      <c r="K187" s="5">
        <v>0.43612000000000001</v>
      </c>
      <c r="L187" s="5">
        <v>0.43131000000000003</v>
      </c>
      <c r="M187" s="5">
        <v>0.42479</v>
      </c>
      <c r="N187" s="5">
        <v>0.41782999999999998</v>
      </c>
      <c r="O187" s="5">
        <v>0.41478999999999999</v>
      </c>
      <c r="P187" s="5">
        <v>0.41499000000000003</v>
      </c>
      <c r="Q187" s="5">
        <v>0.41463</v>
      </c>
      <c r="R187" s="5">
        <v>0.41643999999999998</v>
      </c>
      <c r="S187" s="5">
        <v>0.41682000000000002</v>
      </c>
      <c r="T187" s="5">
        <v>0.40658</v>
      </c>
      <c r="U187" s="5">
        <v>0.39328000000000002</v>
      </c>
      <c r="V187" s="5">
        <v>0.38285000000000002</v>
      </c>
      <c r="W187" s="5">
        <v>0.37798999999999999</v>
      </c>
      <c r="X187" s="5">
        <v>0.38161</v>
      </c>
      <c r="Y187" s="5">
        <v>0.38438</v>
      </c>
      <c r="Z187" s="5">
        <v>0.39679999999999999</v>
      </c>
      <c r="AA187" s="5">
        <v>0.40227000000000002</v>
      </c>
      <c r="AB187" s="5">
        <v>0.40706999999999999</v>
      </c>
      <c r="AC187" s="5">
        <v>0.42131999999999997</v>
      </c>
      <c r="AD187" s="5">
        <v>0.42786000000000002</v>
      </c>
      <c r="AE187" s="5">
        <v>0.43532999999999999</v>
      </c>
      <c r="AF187" s="5">
        <v>0.45501000000000003</v>
      </c>
      <c r="AG187" s="5">
        <v>0.47416000000000003</v>
      </c>
      <c r="AH187" s="5">
        <v>0.47746</v>
      </c>
      <c r="AI187" s="5">
        <v>0.48376000000000002</v>
      </c>
      <c r="AJ187" s="5">
        <v>0.48808000000000001</v>
      </c>
      <c r="AK187" s="5">
        <v>0.45756999999999998</v>
      </c>
      <c r="AM187" s="4" t="s">
        <v>109</v>
      </c>
      <c r="AN187" s="4" t="s">
        <v>110</v>
      </c>
      <c r="AO187" s="5">
        <f t="shared" si="148"/>
        <v>0.42306916666666666</v>
      </c>
      <c r="AP187" s="5">
        <f t="shared" si="149"/>
        <v>0.4000966666666666</v>
      </c>
      <c r="AQ187" s="5">
        <f t="shared" si="150"/>
        <v>0.44817181818181812</v>
      </c>
      <c r="AR187" s="6">
        <f>(AO187-AVERAGE(AO155:AO200))/_xlfn.STDEV.P(AO155:AO200)</f>
        <v>0.22349024455004746</v>
      </c>
      <c r="AS187" s="6">
        <f t="shared" ref="AS187:AT187" si="182">(AP187-AVERAGE(AP155:AP200))/_xlfn.STDEV.P(AP155:AP200)</f>
        <v>-0.3793220810740569</v>
      </c>
      <c r="AT187" s="6">
        <f t="shared" si="182"/>
        <v>-0.53776395037627545</v>
      </c>
    </row>
    <row r="188" spans="1:46" ht="13.5" thickBot="1">
      <c r="A188" s="4" t="s">
        <v>111</v>
      </c>
      <c r="B188" s="4" t="s">
        <v>112</v>
      </c>
      <c r="C188" s="5">
        <v>0.44456000000000001</v>
      </c>
      <c r="D188" s="5">
        <v>0.44035999999999997</v>
      </c>
      <c r="E188" s="5">
        <v>0.43992999999999999</v>
      </c>
      <c r="F188" s="5">
        <v>0.44984000000000002</v>
      </c>
      <c r="G188" s="5">
        <v>0.44220999999999999</v>
      </c>
      <c r="H188" s="5">
        <v>0.44456000000000001</v>
      </c>
      <c r="I188" s="5">
        <v>0.4471</v>
      </c>
      <c r="J188" s="5">
        <v>0.44325999999999999</v>
      </c>
      <c r="K188" s="5">
        <v>0.43423</v>
      </c>
      <c r="L188" s="5">
        <v>0.43564999999999998</v>
      </c>
      <c r="M188" s="5">
        <v>0.42605999999999999</v>
      </c>
      <c r="N188" s="5">
        <v>0.43303999999999998</v>
      </c>
      <c r="O188" s="5">
        <v>0.43187999999999999</v>
      </c>
      <c r="P188" s="5">
        <v>0.42152000000000001</v>
      </c>
      <c r="Q188" s="5">
        <v>0.43356</v>
      </c>
      <c r="R188" s="5">
        <v>0.4304</v>
      </c>
      <c r="S188" s="5">
        <v>0.43692999999999999</v>
      </c>
      <c r="T188" s="5">
        <v>0.42758000000000002</v>
      </c>
      <c r="U188" s="5">
        <v>0.41389999999999999</v>
      </c>
      <c r="V188" s="5">
        <v>0.40970000000000001</v>
      </c>
      <c r="W188" s="5">
        <v>0.42025000000000001</v>
      </c>
      <c r="X188" s="5">
        <v>0.42670999999999998</v>
      </c>
      <c r="Y188" s="5">
        <v>0.42821999999999999</v>
      </c>
      <c r="Z188" s="5">
        <v>0.41521000000000002</v>
      </c>
      <c r="AA188" s="5">
        <v>0.42204000000000003</v>
      </c>
      <c r="AB188" s="5">
        <v>0.43457000000000001</v>
      </c>
      <c r="AC188" s="5">
        <v>0.43014999999999998</v>
      </c>
      <c r="AD188" s="5">
        <v>0.43783</v>
      </c>
      <c r="AE188" s="5">
        <v>0.44208999999999998</v>
      </c>
      <c r="AF188" s="5">
        <v>0.44879999999999998</v>
      </c>
      <c r="AG188" s="5">
        <v>0.46325</v>
      </c>
      <c r="AH188" s="5">
        <v>0.47670000000000001</v>
      </c>
      <c r="AI188" s="5">
        <v>0.48020000000000002</v>
      </c>
      <c r="AJ188" s="5">
        <v>0.47443000000000002</v>
      </c>
      <c r="AK188" s="5">
        <v>0.45565</v>
      </c>
      <c r="AM188" s="4" t="s">
        <v>111</v>
      </c>
      <c r="AN188" s="4" t="s">
        <v>112</v>
      </c>
      <c r="AO188" s="5">
        <f t="shared" si="148"/>
        <v>0.44006666666666661</v>
      </c>
      <c r="AP188" s="5">
        <f t="shared" si="149"/>
        <v>0.42465499999999995</v>
      </c>
      <c r="AQ188" s="5">
        <f t="shared" si="150"/>
        <v>0.45142818181818184</v>
      </c>
      <c r="AR188" s="6">
        <f>(AO188-AVERAGE(AO155:AO200))/_xlfn.STDEV.P(AO155:AO200)</f>
        <v>0.54147629607568903</v>
      </c>
      <c r="AS188" s="6">
        <f t="shared" ref="AS188:AT188" si="183">(AP188-AVERAGE(AP155:AP200))/_xlfn.STDEV.P(AP155:AP200)</f>
        <v>-2.9773821556370331E-2</v>
      </c>
      <c r="AT188" s="6">
        <f t="shared" si="183"/>
        <v>-0.4993979267780489</v>
      </c>
    </row>
    <row r="189" spans="1:46" ht="13.5" thickBot="1">
      <c r="A189" s="4" t="s">
        <v>113</v>
      </c>
      <c r="B189" s="4" t="s">
        <v>114</v>
      </c>
      <c r="C189" s="5">
        <v>0.36858999999999997</v>
      </c>
      <c r="D189" s="5">
        <v>0.36564999999999998</v>
      </c>
      <c r="E189" s="5">
        <v>0.37353999999999998</v>
      </c>
      <c r="F189" s="5">
        <v>0.37670999999999999</v>
      </c>
      <c r="G189" s="5">
        <v>0.37601000000000001</v>
      </c>
      <c r="H189" s="5">
        <v>0.36523</v>
      </c>
      <c r="I189" s="5">
        <v>0.37712000000000001</v>
      </c>
      <c r="J189" s="5">
        <v>0.37536999999999998</v>
      </c>
      <c r="K189" s="5">
        <v>0.36608000000000002</v>
      </c>
      <c r="L189" s="5">
        <v>0.37517</v>
      </c>
      <c r="M189" s="5">
        <v>0.38109999999999999</v>
      </c>
      <c r="N189" s="5">
        <v>0.38489000000000001</v>
      </c>
      <c r="O189" s="5">
        <v>0.38950000000000001</v>
      </c>
      <c r="P189" s="5">
        <v>0.38440000000000002</v>
      </c>
      <c r="Q189" s="5">
        <v>0.37507000000000001</v>
      </c>
      <c r="R189" s="5">
        <v>0.37446000000000002</v>
      </c>
      <c r="S189" s="5">
        <v>0.36968000000000001</v>
      </c>
      <c r="T189" s="5">
        <v>0.37286000000000002</v>
      </c>
      <c r="U189" s="5">
        <v>0.36331999999999998</v>
      </c>
      <c r="V189" s="5">
        <v>0.36717</v>
      </c>
      <c r="W189" s="5">
        <v>0.37425999999999998</v>
      </c>
      <c r="X189" s="5">
        <v>0.36220999999999998</v>
      </c>
      <c r="Y189" s="5">
        <v>0.36052000000000001</v>
      </c>
      <c r="Z189" s="5">
        <v>0.36384</v>
      </c>
      <c r="AA189" s="5">
        <v>0.37046000000000001</v>
      </c>
      <c r="AB189" s="5">
        <v>0.36941000000000002</v>
      </c>
      <c r="AC189" s="5">
        <v>0.37769999999999998</v>
      </c>
      <c r="AD189" s="5">
        <v>0.37969999999999998</v>
      </c>
      <c r="AE189" s="5">
        <v>0.39727000000000001</v>
      </c>
      <c r="AF189" s="5">
        <v>0.41316000000000003</v>
      </c>
      <c r="AG189" s="5">
        <v>0.42068</v>
      </c>
      <c r="AH189" s="5">
        <v>0.43469000000000002</v>
      </c>
      <c r="AI189" s="5">
        <v>0.43319000000000002</v>
      </c>
      <c r="AJ189" s="5">
        <v>0.44096000000000002</v>
      </c>
      <c r="AK189" s="5">
        <v>0.40699999999999997</v>
      </c>
      <c r="AM189" s="4" t="s">
        <v>113</v>
      </c>
      <c r="AN189" s="4" t="s">
        <v>114</v>
      </c>
      <c r="AO189" s="5">
        <f t="shared" si="148"/>
        <v>0.37378833333333339</v>
      </c>
      <c r="AP189" s="5">
        <f t="shared" si="149"/>
        <v>0.37144083333333328</v>
      </c>
      <c r="AQ189" s="5">
        <f t="shared" si="150"/>
        <v>0.40402000000000005</v>
      </c>
      <c r="AR189" s="6">
        <f>(AO189-AVERAGE(AO155:AO200))/_xlfn.STDEV.P(AO155:AO200)</f>
        <v>-0.69844637010269095</v>
      </c>
      <c r="AS189" s="6">
        <f t="shared" ref="AS189:AT189" si="184">(AP189-AVERAGE(AP155:AP200))/_xlfn.STDEV.P(AP155:AP200)</f>
        <v>-0.78719164334194558</v>
      </c>
      <c r="AT189" s="6">
        <f t="shared" si="184"/>
        <v>-1.0579545333173732</v>
      </c>
    </row>
    <row r="190" spans="1:46" ht="13.5" thickBot="1">
      <c r="A190" s="4" t="s">
        <v>115</v>
      </c>
      <c r="B190" s="4" t="s">
        <v>116</v>
      </c>
      <c r="C190" s="5">
        <v>0.40565000000000001</v>
      </c>
      <c r="D190" s="5">
        <v>0.41134999999999999</v>
      </c>
      <c r="E190" s="5">
        <v>0.41431000000000001</v>
      </c>
      <c r="F190" s="5">
        <v>0.41525000000000001</v>
      </c>
      <c r="G190" s="5">
        <v>0.42036000000000001</v>
      </c>
      <c r="H190" s="5">
        <v>0.42391000000000001</v>
      </c>
      <c r="I190" s="5">
        <v>0.42736000000000002</v>
      </c>
      <c r="J190" s="5">
        <v>0.43373</v>
      </c>
      <c r="K190" s="5">
        <v>0.42718</v>
      </c>
      <c r="L190" s="5">
        <v>0.42092000000000002</v>
      </c>
      <c r="M190" s="5">
        <v>0.42015999999999998</v>
      </c>
      <c r="N190" s="5">
        <v>0.42876999999999998</v>
      </c>
      <c r="O190" s="5">
        <v>0.42709000000000003</v>
      </c>
      <c r="P190" s="5">
        <v>0.42387000000000002</v>
      </c>
      <c r="Q190" s="5">
        <v>0.42604999999999998</v>
      </c>
      <c r="R190" s="5">
        <v>0.42775000000000002</v>
      </c>
      <c r="S190" s="5">
        <v>0.42218</v>
      </c>
      <c r="T190" s="5">
        <v>0.41931000000000002</v>
      </c>
      <c r="U190" s="5">
        <v>0.41993999999999998</v>
      </c>
      <c r="V190" s="5">
        <v>0.41438000000000003</v>
      </c>
      <c r="W190" s="5">
        <v>0.41825000000000001</v>
      </c>
      <c r="X190" s="5">
        <v>0.42425000000000002</v>
      </c>
      <c r="Y190" s="5">
        <v>0.42581999999999998</v>
      </c>
      <c r="Z190" s="5">
        <v>0.42486000000000002</v>
      </c>
      <c r="AA190" s="5">
        <v>0.43591000000000002</v>
      </c>
      <c r="AB190" s="5">
        <v>0.43748999999999999</v>
      </c>
      <c r="AC190" s="5">
        <v>0.44795000000000001</v>
      </c>
      <c r="AD190" s="5">
        <v>0.45828999999999998</v>
      </c>
      <c r="AE190" s="5">
        <v>0.47649999999999998</v>
      </c>
      <c r="AF190" s="5">
        <v>0.48636000000000001</v>
      </c>
      <c r="AG190" s="5">
        <v>0.4899</v>
      </c>
      <c r="AH190" s="5">
        <v>0.50597999999999999</v>
      </c>
      <c r="AI190" s="5">
        <v>0.51022999999999996</v>
      </c>
      <c r="AJ190" s="5">
        <v>0.50768999999999997</v>
      </c>
      <c r="AK190" s="5">
        <v>0.47271000000000002</v>
      </c>
      <c r="AM190" s="4" t="s">
        <v>115</v>
      </c>
      <c r="AN190" s="4" t="s">
        <v>116</v>
      </c>
      <c r="AO190" s="5">
        <f t="shared" si="148"/>
        <v>0.42074583333333337</v>
      </c>
      <c r="AP190" s="5">
        <f t="shared" si="149"/>
        <v>0.42281249999999998</v>
      </c>
      <c r="AQ190" s="5">
        <f t="shared" si="150"/>
        <v>0.47536454545454548</v>
      </c>
      <c r="AR190" s="6">
        <f>(AO190-AVERAGE(AO155:AO200))/_xlfn.STDEV.P(AO155:AO200)</f>
        <v>0.1800257590054343</v>
      </c>
      <c r="AS190" s="6">
        <f t="shared" ref="AS190:AT190" si="185">(AP190-AVERAGE(AP155:AP200))/_xlfn.STDEV.P(AP155:AP200)</f>
        <v>-5.5998836886997805E-2</v>
      </c>
      <c r="AT190" s="6">
        <f t="shared" si="185"/>
        <v>-0.21738301853090283</v>
      </c>
    </row>
    <row r="191" spans="1:46" ht="13.5" thickBot="1">
      <c r="A191" s="4" t="s">
        <v>117</v>
      </c>
      <c r="B191" s="4" t="s">
        <v>118</v>
      </c>
      <c r="C191" s="5">
        <v>0.37364999999999998</v>
      </c>
      <c r="D191" s="5">
        <v>0.37885999999999997</v>
      </c>
      <c r="E191" s="5">
        <v>0.38483000000000001</v>
      </c>
      <c r="F191" s="5">
        <v>0.39062999999999998</v>
      </c>
      <c r="G191" s="5">
        <v>0.39398</v>
      </c>
      <c r="H191" s="5">
        <v>0.38825999999999999</v>
      </c>
      <c r="I191" s="5">
        <v>0.39272000000000001</v>
      </c>
      <c r="J191" s="5">
        <v>0.38952999999999999</v>
      </c>
      <c r="K191" s="5">
        <v>0.39085999999999999</v>
      </c>
      <c r="L191" s="5">
        <v>0.39639999999999997</v>
      </c>
      <c r="M191" s="5">
        <v>0.39295000000000002</v>
      </c>
      <c r="N191" s="5">
        <v>0.39699000000000001</v>
      </c>
      <c r="O191" s="5">
        <v>0.40037</v>
      </c>
      <c r="P191" s="5">
        <v>0.39526</v>
      </c>
      <c r="Q191" s="5">
        <v>0.39421</v>
      </c>
      <c r="R191" s="5">
        <v>0.39317000000000002</v>
      </c>
      <c r="S191" s="5">
        <v>0.39345000000000002</v>
      </c>
      <c r="T191" s="5">
        <v>0.39466000000000001</v>
      </c>
      <c r="U191" s="5">
        <v>0.39749000000000001</v>
      </c>
      <c r="V191" s="5">
        <v>0.40315000000000001</v>
      </c>
      <c r="W191" s="5">
        <v>0.40698000000000001</v>
      </c>
      <c r="X191" s="5">
        <v>0.41221000000000002</v>
      </c>
      <c r="Y191" s="5">
        <v>0.41477000000000003</v>
      </c>
      <c r="Z191" s="5">
        <v>0.42392999999999997</v>
      </c>
      <c r="AA191" s="5">
        <v>0.42221999999999998</v>
      </c>
      <c r="AB191" s="5">
        <v>0.43951000000000001</v>
      </c>
      <c r="AC191" s="5">
        <v>0.44916</v>
      </c>
      <c r="AD191" s="5">
        <v>0.45676</v>
      </c>
      <c r="AE191" s="5">
        <v>0.46329999999999999</v>
      </c>
      <c r="AF191" s="5">
        <v>0.48177999999999999</v>
      </c>
      <c r="AG191" s="5">
        <v>0.48416999999999999</v>
      </c>
      <c r="AH191" s="5">
        <v>0.49674000000000001</v>
      </c>
      <c r="AI191" s="5">
        <v>0.49928</v>
      </c>
      <c r="AJ191" s="5">
        <v>0.49856</v>
      </c>
      <c r="AK191" s="5">
        <v>0.45840999999999998</v>
      </c>
      <c r="AM191" s="4" t="s">
        <v>117</v>
      </c>
      <c r="AN191" s="4" t="s">
        <v>118</v>
      </c>
      <c r="AO191" s="5">
        <f t="shared" si="148"/>
        <v>0.38913833333333336</v>
      </c>
      <c r="AP191" s="5">
        <f t="shared" si="149"/>
        <v>0.40247083333333339</v>
      </c>
      <c r="AQ191" s="5">
        <f t="shared" si="150"/>
        <v>0.46817181818181819</v>
      </c>
      <c r="AR191" s="6">
        <f>(AO191-AVERAGE(AO155:AO200))/_xlfn.STDEV.P(AO155:AO200)</f>
        <v>-0.41128144050018434</v>
      </c>
      <c r="AS191" s="6">
        <f t="shared" ref="AS191:AT191" si="186">(AP191-AVERAGE(AP155:AP200))/_xlfn.STDEV.P(AP155:AP200)</f>
        <v>-0.34552964838434064</v>
      </c>
      <c r="AT191" s="6">
        <f t="shared" si="186"/>
        <v>-0.30212673118002648</v>
      </c>
    </row>
    <row r="192" spans="1:46" ht="13.5" thickBot="1">
      <c r="A192" s="4" t="s">
        <v>119</v>
      </c>
      <c r="B192" s="4" t="s">
        <v>120</v>
      </c>
      <c r="C192" s="5">
        <v>0.4481</v>
      </c>
      <c r="D192" s="5">
        <v>0.44666</v>
      </c>
      <c r="E192" s="5">
        <v>0.438</v>
      </c>
      <c r="F192" s="5">
        <v>0.44669999999999999</v>
      </c>
      <c r="G192" s="5">
        <v>0.44912000000000002</v>
      </c>
      <c r="H192" s="5">
        <v>0.45368999999999998</v>
      </c>
      <c r="I192" s="5">
        <v>0.46705000000000002</v>
      </c>
      <c r="J192" s="5">
        <v>0.49268000000000001</v>
      </c>
      <c r="K192" s="5">
        <v>0.48864999999999997</v>
      </c>
      <c r="L192" s="5">
        <v>0.48710999999999999</v>
      </c>
      <c r="M192" s="5">
        <v>0.48380000000000001</v>
      </c>
      <c r="N192" s="5">
        <v>0.47616000000000003</v>
      </c>
      <c r="O192" s="5">
        <v>0.47843999999999998</v>
      </c>
      <c r="P192" s="5">
        <v>0.48209999999999997</v>
      </c>
      <c r="Q192" s="5">
        <v>0.48060999999999998</v>
      </c>
      <c r="R192" s="5">
        <v>0.47886000000000001</v>
      </c>
      <c r="S192" s="5">
        <v>0.47682000000000002</v>
      </c>
      <c r="T192" s="5">
        <v>0.47277000000000002</v>
      </c>
      <c r="U192" s="5">
        <v>0.47883999999999999</v>
      </c>
      <c r="V192" s="5">
        <v>0.46705000000000002</v>
      </c>
      <c r="W192" s="5">
        <v>0.48841000000000001</v>
      </c>
      <c r="X192" s="5">
        <v>0.47125</v>
      </c>
      <c r="Y192" s="5">
        <v>0.47434999999999999</v>
      </c>
      <c r="Z192" s="5">
        <v>0.49657000000000001</v>
      </c>
      <c r="AA192" s="5">
        <v>0.49969000000000002</v>
      </c>
      <c r="AB192" s="5">
        <v>0.49997999999999998</v>
      </c>
      <c r="AC192" s="5">
        <v>0.50612999999999997</v>
      </c>
      <c r="AD192" s="5">
        <v>0.53000999999999998</v>
      </c>
      <c r="AE192" s="5">
        <v>0.53674999999999995</v>
      </c>
      <c r="AF192" s="5">
        <v>0.55450999999999995</v>
      </c>
      <c r="AG192" s="5">
        <v>0.55767999999999995</v>
      </c>
      <c r="AH192" s="5">
        <v>0.56960999999999995</v>
      </c>
      <c r="AI192" s="5">
        <v>0.56286000000000003</v>
      </c>
      <c r="AJ192" s="5">
        <v>0.58199999999999996</v>
      </c>
      <c r="AK192" s="5">
        <v>0.53144999999999998</v>
      </c>
      <c r="AM192" s="4" t="s">
        <v>119</v>
      </c>
      <c r="AN192" s="4" t="s">
        <v>120</v>
      </c>
      <c r="AO192" s="5">
        <f t="shared" si="148"/>
        <v>0.46481000000000011</v>
      </c>
      <c r="AP192" s="5">
        <f t="shared" si="149"/>
        <v>0.47883916666666676</v>
      </c>
      <c r="AQ192" s="5">
        <f t="shared" si="150"/>
        <v>0.53915181818181812</v>
      </c>
      <c r="AR192" s="6">
        <f>(AO192-AVERAGE(AO155:AO200))/_xlfn.STDEV.P(AO155:AO200)</f>
        <v>1.0043699491569973</v>
      </c>
      <c r="AS192" s="6">
        <f t="shared" ref="AS192:AT192" si="187">(AP192-AVERAGE(AP155:AP200))/_xlfn.STDEV.P(AP155:AP200)</f>
        <v>0.74145038550503262</v>
      </c>
      <c r="AT192" s="6">
        <f t="shared" si="187"/>
        <v>0.53414975974745704</v>
      </c>
    </row>
    <row r="193" spans="1:46" ht="13.5" thickBot="1">
      <c r="A193" s="4" t="s">
        <v>121</v>
      </c>
      <c r="B193" s="4" t="s">
        <v>122</v>
      </c>
      <c r="C193" s="5">
        <v>0.38445000000000001</v>
      </c>
      <c r="D193" s="5">
        <v>0.40489999999999998</v>
      </c>
      <c r="E193" s="5">
        <v>0.40589999999999998</v>
      </c>
      <c r="F193" s="5">
        <v>0.42724000000000001</v>
      </c>
      <c r="G193" s="5">
        <v>0.44344</v>
      </c>
      <c r="H193" s="5">
        <v>0.42980000000000002</v>
      </c>
      <c r="I193" s="5">
        <v>0.41726000000000002</v>
      </c>
      <c r="J193" s="5">
        <v>0.41072999999999998</v>
      </c>
      <c r="K193" s="5">
        <v>0.42581000000000002</v>
      </c>
      <c r="L193" s="5">
        <v>0.42255999999999999</v>
      </c>
      <c r="M193" s="5">
        <v>0.41819000000000001</v>
      </c>
      <c r="N193" s="5">
        <v>0.42801</v>
      </c>
      <c r="O193" s="5">
        <v>0.43330999999999997</v>
      </c>
      <c r="P193" s="5">
        <v>0.42320999999999998</v>
      </c>
      <c r="Q193" s="5">
        <v>0.43206</v>
      </c>
      <c r="R193" s="5">
        <v>0.42226000000000002</v>
      </c>
      <c r="S193" s="5">
        <v>0.40587000000000001</v>
      </c>
      <c r="T193" s="5">
        <v>0.40333000000000002</v>
      </c>
      <c r="U193" s="5">
        <v>0.40986</v>
      </c>
      <c r="V193" s="5">
        <v>0.40631</v>
      </c>
      <c r="W193" s="5">
        <v>0.39499000000000001</v>
      </c>
      <c r="X193" s="5">
        <v>0.39112000000000002</v>
      </c>
      <c r="Y193" s="5">
        <v>0.36926999999999999</v>
      </c>
      <c r="Z193" s="5">
        <v>0.35009000000000001</v>
      </c>
      <c r="AA193" s="5">
        <v>0.36159000000000002</v>
      </c>
      <c r="AB193" s="5">
        <v>0.36624000000000001</v>
      </c>
      <c r="AC193" s="5">
        <v>0.35304000000000002</v>
      </c>
      <c r="AD193" s="5">
        <v>0.35552</v>
      </c>
      <c r="AE193" s="5">
        <v>0.36579</v>
      </c>
      <c r="AF193" s="5">
        <v>0.39990999999999999</v>
      </c>
      <c r="AG193" s="5">
        <v>0.41861999999999999</v>
      </c>
      <c r="AH193" s="5">
        <v>0.42637999999999998</v>
      </c>
      <c r="AI193" s="5">
        <v>0.43247000000000002</v>
      </c>
      <c r="AJ193" s="5">
        <v>0.44603999999999999</v>
      </c>
      <c r="AK193" s="5">
        <v>0.44918999999999998</v>
      </c>
      <c r="AM193" s="4" t="s">
        <v>121</v>
      </c>
      <c r="AN193" s="4" t="s">
        <v>122</v>
      </c>
      <c r="AO193" s="5">
        <f t="shared" si="148"/>
        <v>0.41819083333333334</v>
      </c>
      <c r="AP193" s="5">
        <f t="shared" si="149"/>
        <v>0.40347333333333335</v>
      </c>
      <c r="AQ193" s="5">
        <f t="shared" si="150"/>
        <v>0.39770818181818179</v>
      </c>
      <c r="AR193" s="6">
        <f>(AO193-AVERAGE(AO155:AO200))/_xlfn.STDEV.P(AO155:AO200)</f>
        <v>0.13222729678169398</v>
      </c>
      <c r="AS193" s="6">
        <f t="shared" ref="AS193:AT193" si="188">(AP193-AVERAGE(AP155:AP200))/_xlfn.STDEV.P(AP155:AP200)</f>
        <v>-0.33126067803484077</v>
      </c>
      <c r="AT193" s="6">
        <f t="shared" si="188"/>
        <v>-1.1323194975391717</v>
      </c>
    </row>
    <row r="194" spans="1:46" ht="13.5" thickBot="1">
      <c r="A194" s="4" t="s">
        <v>123</v>
      </c>
      <c r="B194" s="4" t="s">
        <v>124</v>
      </c>
      <c r="C194" s="5">
        <v>0.38352000000000003</v>
      </c>
      <c r="D194" s="5">
        <v>0.39029000000000003</v>
      </c>
      <c r="E194" s="5">
        <v>0.4078</v>
      </c>
      <c r="F194" s="5">
        <v>0.41010999999999997</v>
      </c>
      <c r="G194" s="5">
        <v>0.40431</v>
      </c>
      <c r="H194" s="5">
        <v>0.38105</v>
      </c>
      <c r="I194" s="5">
        <v>0.38438</v>
      </c>
      <c r="J194" s="5">
        <v>0.38553999999999999</v>
      </c>
      <c r="K194" s="5">
        <v>0.39878999999999998</v>
      </c>
      <c r="L194" s="5">
        <v>0.38075999999999999</v>
      </c>
      <c r="M194" s="5">
        <v>0.36558000000000002</v>
      </c>
      <c r="N194" s="5">
        <v>0.35833999999999999</v>
      </c>
      <c r="O194" s="5">
        <v>0.36836000000000002</v>
      </c>
      <c r="P194" s="5">
        <v>0.35383999999999999</v>
      </c>
      <c r="Q194" s="5">
        <v>0.33416000000000001</v>
      </c>
      <c r="R194" s="5">
        <v>0.33377000000000001</v>
      </c>
      <c r="S194" s="5">
        <v>0.33576</v>
      </c>
      <c r="T194" s="5">
        <v>0.33681</v>
      </c>
      <c r="U194" s="5">
        <v>0.33590999999999999</v>
      </c>
      <c r="V194" s="5">
        <v>0.33481</v>
      </c>
      <c r="W194" s="5">
        <v>0.32285999999999998</v>
      </c>
      <c r="X194" s="5">
        <v>0.32218000000000002</v>
      </c>
      <c r="Y194" s="5">
        <v>0.33294000000000001</v>
      </c>
      <c r="Z194" s="5">
        <v>0.34769</v>
      </c>
      <c r="AA194" s="5">
        <v>0.35849999999999999</v>
      </c>
      <c r="AB194" s="5">
        <v>0.37785000000000002</v>
      </c>
      <c r="AC194" s="5">
        <v>0.38546999999999998</v>
      </c>
      <c r="AD194" s="5">
        <v>0.39681</v>
      </c>
      <c r="AE194" s="5">
        <v>0.40799000000000002</v>
      </c>
      <c r="AF194" s="5">
        <v>0.42470999999999998</v>
      </c>
      <c r="AG194" s="5">
        <v>0.43454999999999999</v>
      </c>
      <c r="AH194" s="5">
        <v>0.44589000000000001</v>
      </c>
      <c r="AI194" s="5">
        <v>0.45415</v>
      </c>
      <c r="AJ194" s="5">
        <v>0.46317999999999998</v>
      </c>
      <c r="AK194" s="5">
        <v>0.41909000000000002</v>
      </c>
      <c r="AM194" s="4" t="s">
        <v>123</v>
      </c>
      <c r="AN194" s="4" t="s">
        <v>124</v>
      </c>
      <c r="AO194" s="5">
        <f t="shared" si="148"/>
        <v>0.38753916666666671</v>
      </c>
      <c r="AP194" s="5">
        <f t="shared" si="149"/>
        <v>0.33825750000000004</v>
      </c>
      <c r="AQ194" s="5">
        <f t="shared" si="150"/>
        <v>0.41528999999999994</v>
      </c>
      <c r="AR194" s="6">
        <f>(AO194-AVERAGE(AO155:AO200))/_xlfn.STDEV.P(AO155:AO200)</f>
        <v>-0.44119835146148756</v>
      </c>
      <c r="AS194" s="6">
        <f t="shared" ref="AS194:AT194" si="189">(AP194-AVERAGE(AP155:AP200))/_xlfn.STDEV.P(AP155:AP200)</f>
        <v>-1.259502864719422</v>
      </c>
      <c r="AT194" s="6">
        <f t="shared" si="189"/>
        <v>-0.92517296030028862</v>
      </c>
    </row>
    <row r="195" spans="1:46" ht="13.5" thickBot="1">
      <c r="A195" s="4" t="s">
        <v>125</v>
      </c>
      <c r="B195" s="4" t="s">
        <v>126</v>
      </c>
      <c r="C195" s="5">
        <v>0.37425000000000003</v>
      </c>
      <c r="D195" s="5">
        <v>0.37337999999999999</v>
      </c>
      <c r="E195" s="5">
        <v>0.37102000000000002</v>
      </c>
      <c r="F195" s="5">
        <v>0.37369000000000002</v>
      </c>
      <c r="G195" s="5">
        <v>0.36925000000000002</v>
      </c>
      <c r="H195" s="5">
        <v>0.37085000000000001</v>
      </c>
      <c r="I195" s="5">
        <v>0.37106</v>
      </c>
      <c r="J195" s="5">
        <v>0.37025999999999998</v>
      </c>
      <c r="K195" s="5">
        <v>0.36773</v>
      </c>
      <c r="L195" s="5">
        <v>0.36575999999999997</v>
      </c>
      <c r="M195" s="5">
        <v>0.36393999999999999</v>
      </c>
      <c r="N195" s="5">
        <v>0.36778</v>
      </c>
      <c r="O195" s="5">
        <v>0.36860999999999999</v>
      </c>
      <c r="P195" s="5">
        <v>0.36812</v>
      </c>
      <c r="Q195" s="5">
        <v>0.37057000000000001</v>
      </c>
      <c r="R195" s="5">
        <v>0.37103000000000003</v>
      </c>
      <c r="S195" s="5">
        <v>0.37546000000000002</v>
      </c>
      <c r="T195" s="5">
        <v>0.37178</v>
      </c>
      <c r="U195" s="5">
        <v>0.37420999999999999</v>
      </c>
      <c r="V195" s="5">
        <v>0.37945000000000001</v>
      </c>
      <c r="W195" s="5">
        <v>0.38804</v>
      </c>
      <c r="X195" s="5">
        <v>0.39104</v>
      </c>
      <c r="Y195" s="5">
        <v>0.39821000000000001</v>
      </c>
      <c r="Z195" s="5">
        <v>0.40143000000000001</v>
      </c>
      <c r="AA195" s="5">
        <v>0.41023999999999999</v>
      </c>
      <c r="AB195" s="5">
        <v>0.42063</v>
      </c>
      <c r="AC195" s="5">
        <v>0.43251000000000001</v>
      </c>
      <c r="AD195" s="5">
        <v>0.44030999999999998</v>
      </c>
      <c r="AE195" s="5">
        <v>0.45324999999999999</v>
      </c>
      <c r="AF195" s="5">
        <v>0.46306999999999998</v>
      </c>
      <c r="AG195" s="5">
        <v>0.46776000000000001</v>
      </c>
      <c r="AH195" s="5">
        <v>0.47249000000000002</v>
      </c>
      <c r="AI195" s="5">
        <v>0.47788000000000003</v>
      </c>
      <c r="AJ195" s="5">
        <v>0.48241000000000001</v>
      </c>
      <c r="AK195" s="5">
        <v>0.45124999999999998</v>
      </c>
      <c r="AM195" s="4" t="s">
        <v>125</v>
      </c>
      <c r="AN195" s="4" t="s">
        <v>126</v>
      </c>
      <c r="AO195" s="5">
        <f t="shared" si="148"/>
        <v>0.36991416666666671</v>
      </c>
      <c r="AP195" s="5">
        <f t="shared" si="149"/>
        <v>0.37982916666666672</v>
      </c>
      <c r="AQ195" s="5">
        <f t="shared" si="150"/>
        <v>0.45198181818181821</v>
      </c>
      <c r="AR195" s="6">
        <f>(AO195-AVERAGE(AO155:AO200))/_xlfn.STDEV.P(AO155:AO200)</f>
        <v>-0.77092355564677673</v>
      </c>
      <c r="AS195" s="6">
        <f t="shared" ref="AS195:AT195" si="190">(AP195-AVERAGE(AP155:AP200))/_xlfn.STDEV.P(AP155:AP200)</f>
        <v>-0.66779724971096233</v>
      </c>
      <c r="AT195" s="6">
        <f t="shared" si="190"/>
        <v>-0.49287506011938909</v>
      </c>
    </row>
    <row r="196" spans="1:46" ht="13.5" thickBot="1">
      <c r="A196" s="4" t="s">
        <v>127</v>
      </c>
      <c r="B196" s="4" t="s">
        <v>128</v>
      </c>
      <c r="C196" s="5">
        <v>0.35959000000000002</v>
      </c>
      <c r="D196" s="5">
        <v>0.36803999999999998</v>
      </c>
      <c r="E196" s="5">
        <v>0.36079</v>
      </c>
      <c r="F196" s="5">
        <v>0.36592999999999998</v>
      </c>
      <c r="G196" s="5">
        <v>0.36387000000000003</v>
      </c>
      <c r="H196" s="5">
        <v>0.35720000000000002</v>
      </c>
      <c r="I196" s="5">
        <v>0.35446</v>
      </c>
      <c r="J196" s="5">
        <v>0.34304000000000001</v>
      </c>
      <c r="K196" s="5">
        <v>0.35248000000000002</v>
      </c>
      <c r="L196" s="5">
        <v>0.34955999999999998</v>
      </c>
      <c r="M196" s="5">
        <v>0.35848999999999998</v>
      </c>
      <c r="N196" s="5">
        <v>0.35199000000000003</v>
      </c>
      <c r="O196" s="5">
        <v>0.35214000000000001</v>
      </c>
      <c r="P196" s="5">
        <v>0.35031000000000001</v>
      </c>
      <c r="Q196" s="5">
        <v>0.35518</v>
      </c>
      <c r="R196" s="5">
        <v>0.35266999999999998</v>
      </c>
      <c r="S196" s="5">
        <v>0.35252</v>
      </c>
      <c r="T196" s="5">
        <v>0.35278999999999999</v>
      </c>
      <c r="U196" s="5">
        <v>0.35311999999999999</v>
      </c>
      <c r="V196" s="5">
        <v>0.35235</v>
      </c>
      <c r="W196" s="5">
        <v>0.34965000000000002</v>
      </c>
      <c r="X196" s="5">
        <v>0.35564000000000001</v>
      </c>
      <c r="Y196" s="5">
        <v>0.35524</v>
      </c>
      <c r="Z196" s="5">
        <v>0.36675999999999997</v>
      </c>
      <c r="AA196" s="5">
        <v>0.37197000000000002</v>
      </c>
      <c r="AB196" s="5">
        <v>0.38199</v>
      </c>
      <c r="AC196" s="5">
        <v>0.38284000000000001</v>
      </c>
      <c r="AD196" s="5">
        <v>0.38690999999999998</v>
      </c>
      <c r="AE196" s="5">
        <v>0.40084999999999998</v>
      </c>
      <c r="AF196" s="5">
        <v>0.41138000000000002</v>
      </c>
      <c r="AG196" s="5">
        <v>0.42463000000000001</v>
      </c>
      <c r="AH196" s="5">
        <v>0.43323</v>
      </c>
      <c r="AI196" s="5">
        <v>0.43875999999999998</v>
      </c>
      <c r="AJ196" s="5">
        <v>0.43519999999999998</v>
      </c>
      <c r="AK196" s="5">
        <v>0.38595000000000002</v>
      </c>
      <c r="AM196" s="4" t="s">
        <v>127</v>
      </c>
      <c r="AN196" s="4" t="s">
        <v>128</v>
      </c>
      <c r="AO196" s="5">
        <f t="shared" si="148"/>
        <v>0.35711999999999994</v>
      </c>
      <c r="AP196" s="5">
        <f t="shared" si="149"/>
        <v>0.35403083333333335</v>
      </c>
      <c r="AQ196" s="5">
        <f t="shared" si="150"/>
        <v>0.40488272727272728</v>
      </c>
      <c r="AR196" s="6">
        <f>(AO196-AVERAGE(AO155:AO200))/_xlfn.STDEV.P(AO155:AO200)</f>
        <v>-1.0102744331813764</v>
      </c>
      <c r="AS196" s="6">
        <f t="shared" ref="AS196:AT196" si="191">(AP196-AVERAGE(AP155:AP200))/_xlfn.STDEV.P(AP155:AP200)</f>
        <v>-1.0349949089626944</v>
      </c>
      <c r="AT196" s="6">
        <f t="shared" si="191"/>
        <v>-1.0477900005438627</v>
      </c>
    </row>
    <row r="197" spans="1:46" ht="13.5" thickBot="1">
      <c r="A197" s="4" t="s">
        <v>129</v>
      </c>
      <c r="B197" s="4" t="s">
        <v>130</v>
      </c>
      <c r="C197" s="5">
        <v>0.31152999999999997</v>
      </c>
      <c r="D197" s="5">
        <v>0.31713999999999998</v>
      </c>
      <c r="E197" s="5">
        <v>0.30678</v>
      </c>
      <c r="F197" s="5">
        <v>0.30853000000000003</v>
      </c>
      <c r="G197" s="5">
        <v>0.30309000000000003</v>
      </c>
      <c r="H197" s="5">
        <v>0.29426000000000002</v>
      </c>
      <c r="I197" s="5">
        <v>0.29686000000000001</v>
      </c>
      <c r="J197" s="5">
        <v>0.30623</v>
      </c>
      <c r="K197" s="5">
        <v>0.31918999999999997</v>
      </c>
      <c r="L197" s="5">
        <v>0.31598999999999999</v>
      </c>
      <c r="M197" s="5">
        <v>0.30531999999999998</v>
      </c>
      <c r="N197" s="5">
        <v>0.30685000000000001</v>
      </c>
      <c r="O197" s="5">
        <v>0.32006000000000001</v>
      </c>
      <c r="P197" s="5">
        <v>0.33566000000000001</v>
      </c>
      <c r="Q197" s="5">
        <v>0.34691</v>
      </c>
      <c r="R197" s="5">
        <v>0.35522999999999999</v>
      </c>
      <c r="S197" s="5">
        <v>0.35572999999999999</v>
      </c>
      <c r="T197" s="5">
        <v>0.35832999999999998</v>
      </c>
      <c r="U197" s="5">
        <v>0.34411000000000003</v>
      </c>
      <c r="V197" s="5">
        <v>0.33329999999999999</v>
      </c>
      <c r="W197" s="5">
        <v>0.33432000000000001</v>
      </c>
      <c r="X197" s="5">
        <v>0.32786999999999999</v>
      </c>
      <c r="Y197" s="5">
        <v>0.32966000000000001</v>
      </c>
      <c r="Z197" s="5">
        <v>0.34281</v>
      </c>
      <c r="AA197" s="5">
        <v>0.34710000000000002</v>
      </c>
      <c r="AB197" s="5">
        <v>0.34289999999999998</v>
      </c>
      <c r="AC197" s="5">
        <v>0.34244000000000002</v>
      </c>
      <c r="AD197" s="5">
        <v>0.33542</v>
      </c>
      <c r="AE197" s="5">
        <v>0.35313</v>
      </c>
      <c r="AF197" s="5">
        <v>0.36542999999999998</v>
      </c>
      <c r="AG197" s="5">
        <v>0.38013999999999998</v>
      </c>
      <c r="AH197" s="5">
        <v>0.39717999999999998</v>
      </c>
      <c r="AI197" s="5">
        <v>0.39944000000000002</v>
      </c>
      <c r="AJ197" s="5">
        <v>0.40683999999999998</v>
      </c>
      <c r="AK197" s="5">
        <v>0.37235000000000001</v>
      </c>
      <c r="AM197" s="4" t="s">
        <v>129</v>
      </c>
      <c r="AN197" s="4" t="s">
        <v>130</v>
      </c>
      <c r="AO197" s="5">
        <f t="shared" si="148"/>
        <v>0.30764750000000002</v>
      </c>
      <c r="AP197" s="5">
        <f t="shared" si="149"/>
        <v>0.34033249999999998</v>
      </c>
      <c r="AQ197" s="5">
        <f t="shared" si="150"/>
        <v>0.36748818181818182</v>
      </c>
      <c r="AR197" s="6">
        <f>(AO197-AVERAGE(AO155:AO200))/_xlfn.STDEV.P(AO155:AO200)</f>
        <v>-1.9357967119931034</v>
      </c>
      <c r="AS197" s="6">
        <f t="shared" ref="AS197:AT197" si="192">(AP197-AVERAGE(AP155:AP200))/_xlfn.STDEV.P(AP155:AP200)</f>
        <v>-1.2299685869386614</v>
      </c>
      <c r="AT197" s="6">
        <f t="shared" si="192"/>
        <v>-1.4883673357447023</v>
      </c>
    </row>
    <row r="198" spans="1:46" ht="13.5" thickBot="1">
      <c r="A198" s="4" t="s">
        <v>131</v>
      </c>
      <c r="B198" s="4" t="s">
        <v>132</v>
      </c>
      <c r="C198" s="5">
        <v>0.38911000000000001</v>
      </c>
      <c r="D198" s="5">
        <v>0.39006999999999997</v>
      </c>
      <c r="E198" s="5">
        <v>0.39106000000000002</v>
      </c>
      <c r="F198" s="5">
        <v>0.40068999999999999</v>
      </c>
      <c r="G198" s="5">
        <v>0.39129999999999998</v>
      </c>
      <c r="H198" s="5">
        <v>0.38252000000000003</v>
      </c>
      <c r="I198" s="5">
        <v>0.36847000000000002</v>
      </c>
      <c r="J198" s="5">
        <v>0.36870000000000003</v>
      </c>
      <c r="K198" s="5">
        <v>0.37163000000000002</v>
      </c>
      <c r="L198" s="5">
        <v>0.36318</v>
      </c>
      <c r="M198" s="5">
        <v>0.34622000000000003</v>
      </c>
      <c r="N198" s="5">
        <v>0.34159</v>
      </c>
      <c r="O198" s="5">
        <v>0.33426</v>
      </c>
      <c r="P198" s="5">
        <v>0.34211000000000003</v>
      </c>
      <c r="Q198" s="5">
        <v>0.34626000000000001</v>
      </c>
      <c r="R198" s="5">
        <v>0.34934999999999999</v>
      </c>
      <c r="S198" s="5">
        <v>0.35743000000000003</v>
      </c>
      <c r="T198" s="5">
        <v>0.36815999999999999</v>
      </c>
      <c r="U198" s="5">
        <v>0.3765</v>
      </c>
      <c r="V198" s="5">
        <v>0.37380999999999998</v>
      </c>
      <c r="W198" s="5">
        <v>0.37168000000000001</v>
      </c>
      <c r="X198" s="5">
        <v>0.38607000000000002</v>
      </c>
      <c r="Y198" s="5">
        <v>0.39194000000000001</v>
      </c>
      <c r="Z198" s="5">
        <v>0.39424999999999999</v>
      </c>
      <c r="AA198" s="5">
        <v>0.40837000000000001</v>
      </c>
      <c r="AB198" s="5">
        <v>0.41610000000000003</v>
      </c>
      <c r="AC198" s="5">
        <v>0.41642000000000001</v>
      </c>
      <c r="AD198" s="5">
        <v>0.41653000000000001</v>
      </c>
      <c r="AE198" s="5">
        <v>0.41685</v>
      </c>
      <c r="AF198" s="5">
        <v>0.42215000000000003</v>
      </c>
      <c r="AG198" s="5">
        <v>0.42599999999999999</v>
      </c>
      <c r="AH198" s="5">
        <v>0.42887999999999998</v>
      </c>
      <c r="AI198" s="5">
        <v>0.43637999999999999</v>
      </c>
      <c r="AJ198" s="5">
        <v>0.42951</v>
      </c>
      <c r="AK198" s="5">
        <v>0.41248000000000001</v>
      </c>
      <c r="AM198" s="4" t="s">
        <v>131</v>
      </c>
      <c r="AN198" s="4" t="s">
        <v>132</v>
      </c>
      <c r="AO198" s="5">
        <f t="shared" si="148"/>
        <v>0.37537833333333331</v>
      </c>
      <c r="AP198" s="5">
        <f t="shared" si="149"/>
        <v>0.365985</v>
      </c>
      <c r="AQ198" s="5">
        <f t="shared" si="150"/>
        <v>0.42087909090909098</v>
      </c>
      <c r="AR198" s="6">
        <f>(AO198-AVERAGE(AO155:AO200))/_xlfn.STDEV.P(AO155:AO200)</f>
        <v>-0.6687009474272535</v>
      </c>
      <c r="AS198" s="6">
        <f t="shared" ref="AS198:AT198" si="193">(AP198-AVERAGE(AP155:AP200))/_xlfn.STDEV.P(AP155:AP200)</f>
        <v>-0.86484662994059724</v>
      </c>
      <c r="AT198" s="6">
        <f t="shared" si="193"/>
        <v>-0.8593230683176265</v>
      </c>
    </row>
    <row r="199" spans="1:46" ht="13.5" thickBot="1">
      <c r="A199" s="4" t="s">
        <v>133</v>
      </c>
      <c r="B199" s="4" t="s">
        <v>134</v>
      </c>
      <c r="C199" s="5">
        <v>0.30449999999999999</v>
      </c>
      <c r="D199" s="5">
        <v>0.30731999999999998</v>
      </c>
      <c r="E199" s="5">
        <v>0.30592000000000003</v>
      </c>
      <c r="F199" s="5">
        <v>0.31713000000000002</v>
      </c>
      <c r="G199" s="5">
        <v>0.32252999999999998</v>
      </c>
      <c r="H199" s="5">
        <v>0.31688</v>
      </c>
      <c r="I199" s="5">
        <v>0.31812000000000001</v>
      </c>
      <c r="J199" s="5">
        <v>0.32140000000000002</v>
      </c>
      <c r="K199" s="5">
        <v>0.31858999999999998</v>
      </c>
      <c r="L199" s="5">
        <v>0.30597999999999997</v>
      </c>
      <c r="M199" s="5">
        <v>0.30487999999999998</v>
      </c>
      <c r="N199" s="5">
        <v>0.31358999999999998</v>
      </c>
      <c r="O199" s="5">
        <v>0.30815999999999999</v>
      </c>
      <c r="P199" s="5">
        <v>0.3024</v>
      </c>
      <c r="Q199" s="5">
        <v>0.30397000000000002</v>
      </c>
      <c r="R199" s="5">
        <v>0.29665000000000002</v>
      </c>
      <c r="S199" s="5">
        <v>0.29504000000000002</v>
      </c>
      <c r="T199" s="5">
        <v>0.29218</v>
      </c>
      <c r="U199" s="5">
        <v>0.29117999999999999</v>
      </c>
      <c r="V199" s="5">
        <v>0.28964000000000001</v>
      </c>
      <c r="W199" s="5">
        <v>0.29522999999999999</v>
      </c>
      <c r="X199" s="5">
        <v>0.29598999999999998</v>
      </c>
      <c r="Y199" s="5">
        <v>0.29531000000000002</v>
      </c>
      <c r="Z199" s="5">
        <v>0.29220000000000002</v>
      </c>
      <c r="AA199" s="5">
        <v>0.30671999999999999</v>
      </c>
      <c r="AB199" s="5">
        <v>0.32640000000000002</v>
      </c>
      <c r="AC199" s="5">
        <v>0.34727999999999998</v>
      </c>
      <c r="AD199" s="5">
        <v>0.34650999999999998</v>
      </c>
      <c r="AE199" s="5">
        <v>0.35577999999999999</v>
      </c>
      <c r="AF199" s="5">
        <v>0.37437999999999999</v>
      </c>
      <c r="AG199" s="5">
        <v>0.37337999999999999</v>
      </c>
      <c r="AH199" s="5">
        <v>0.38599</v>
      </c>
      <c r="AI199" s="5">
        <v>0.39201999999999998</v>
      </c>
      <c r="AJ199" s="5">
        <v>0.39789999999999998</v>
      </c>
      <c r="AK199" s="5">
        <v>0.37092000000000003</v>
      </c>
      <c r="AM199" s="4" t="s">
        <v>133</v>
      </c>
      <c r="AN199" s="4" t="s">
        <v>134</v>
      </c>
      <c r="AO199" s="5">
        <f t="shared" si="148"/>
        <v>0.31307000000000001</v>
      </c>
      <c r="AP199" s="5">
        <f t="shared" si="149"/>
        <v>0.29649583333333335</v>
      </c>
      <c r="AQ199" s="5">
        <f t="shared" si="150"/>
        <v>0.36157090909090911</v>
      </c>
      <c r="AR199" s="6">
        <f>(AO199-AVERAGE(AO155:AO200))/_xlfn.STDEV.P(AO155:AO200)</f>
        <v>-1.8343535959820549</v>
      </c>
      <c r="AS199" s="6">
        <f t="shared" ref="AS199:AT199" si="194">(AP199-AVERAGE(AP155:AP200))/_xlfn.STDEV.P(AP155:AP200)</f>
        <v>-1.8539128232355178</v>
      </c>
      <c r="AT199" s="6">
        <f t="shared" si="194"/>
        <v>-1.5580838202787193</v>
      </c>
    </row>
    <row r="200" spans="1:46" ht="13.5" thickBot="1">
      <c r="A200" s="4" t="s">
        <v>135</v>
      </c>
      <c r="B200" s="4" t="s">
        <v>136</v>
      </c>
      <c r="C200" s="5">
        <v>0.37140000000000001</v>
      </c>
      <c r="D200" s="5">
        <v>0.38058999999999998</v>
      </c>
      <c r="E200" s="5">
        <v>0.37958999999999998</v>
      </c>
      <c r="F200" s="5">
        <v>0.39245000000000002</v>
      </c>
      <c r="G200" s="5">
        <v>0.39040000000000002</v>
      </c>
      <c r="H200" s="5">
        <v>0.39028000000000002</v>
      </c>
      <c r="I200" s="5">
        <v>0.38668999999999998</v>
      </c>
      <c r="J200" s="5">
        <v>0.37513000000000002</v>
      </c>
      <c r="K200" s="5">
        <v>0.38378000000000001</v>
      </c>
      <c r="L200" s="5">
        <v>0.39402999999999999</v>
      </c>
      <c r="M200" s="5">
        <v>0.40171000000000001</v>
      </c>
      <c r="N200" s="5">
        <v>0.41063</v>
      </c>
      <c r="O200" s="5">
        <v>0.42048999999999997</v>
      </c>
      <c r="P200" s="5">
        <v>0.40892000000000001</v>
      </c>
      <c r="Q200" s="5">
        <v>0.41176000000000001</v>
      </c>
      <c r="R200" s="5">
        <v>0.40533999999999998</v>
      </c>
      <c r="S200" s="5">
        <v>0.41099999999999998</v>
      </c>
      <c r="T200" s="5">
        <v>0.40582000000000001</v>
      </c>
      <c r="U200" s="5">
        <v>0.40836</v>
      </c>
      <c r="V200" s="5">
        <v>0.41692000000000001</v>
      </c>
      <c r="W200" s="5">
        <v>0.41741</v>
      </c>
      <c r="X200" s="5">
        <v>0.41502</v>
      </c>
      <c r="Y200" s="5">
        <v>0.41237000000000001</v>
      </c>
      <c r="Z200" s="5">
        <v>0.41152</v>
      </c>
      <c r="AA200" s="5">
        <v>0.39922000000000002</v>
      </c>
      <c r="AB200" s="5">
        <v>0.41247</v>
      </c>
      <c r="AC200" s="5">
        <v>0.42535000000000001</v>
      </c>
      <c r="AD200" s="5">
        <v>0.42957000000000001</v>
      </c>
      <c r="AE200" s="5">
        <v>0.42873</v>
      </c>
      <c r="AF200" s="5">
        <v>0.44213000000000002</v>
      </c>
      <c r="AG200" s="5">
        <v>0.45474999999999999</v>
      </c>
      <c r="AH200" s="5">
        <v>0.46126</v>
      </c>
      <c r="AI200" s="5">
        <v>0.47722999999999999</v>
      </c>
      <c r="AJ200" s="5">
        <v>0.48486000000000001</v>
      </c>
      <c r="AK200" s="5">
        <v>0.46226</v>
      </c>
      <c r="AM200" s="4" t="s">
        <v>135</v>
      </c>
      <c r="AN200" s="4" t="s">
        <v>136</v>
      </c>
      <c r="AO200" s="5">
        <f t="shared" si="148"/>
        <v>0.38805666666666672</v>
      </c>
      <c r="AP200" s="5">
        <f t="shared" si="149"/>
        <v>0.41207750000000004</v>
      </c>
      <c r="AQ200" s="5">
        <f t="shared" si="150"/>
        <v>0.44343909090909084</v>
      </c>
      <c r="AR200" s="6">
        <f>(AO200-AVERAGE(AO155:AO200))/_xlfn.STDEV.P(AO155:AO200)</f>
        <v>-0.43151705823221731</v>
      </c>
      <c r="AS200" s="6">
        <f t="shared" ref="AS200:AT200" si="195">(AP200-AVERAGE(AP155:AP200))/_xlfn.STDEV.P(AP155:AP200)</f>
        <v>-0.20879424506843011</v>
      </c>
      <c r="AT200" s="6">
        <f t="shared" si="195"/>
        <v>-0.59352428506426036</v>
      </c>
    </row>
    <row r="201" spans="1:46" ht="13.5" thickBot="1">
      <c r="A201" s="268" t="s">
        <v>156</v>
      </c>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M201"/>
      <c r="AN201"/>
    </row>
    <row r="202" spans="1:46" ht="13.5" thickBot="1">
      <c r="A202" s="267"/>
      <c r="B202" s="267"/>
      <c r="C202" s="4" t="s">
        <v>10</v>
      </c>
      <c r="D202" s="4" t="s">
        <v>11</v>
      </c>
      <c r="E202" s="4" t="s">
        <v>12</v>
      </c>
      <c r="F202" s="4" t="s">
        <v>13</v>
      </c>
      <c r="G202" s="4" t="s">
        <v>14</v>
      </c>
      <c r="H202" s="4" t="s">
        <v>15</v>
      </c>
      <c r="I202" s="4" t="s">
        <v>16</v>
      </c>
      <c r="J202" s="4" t="s">
        <v>17</v>
      </c>
      <c r="K202" s="4" t="s">
        <v>18</v>
      </c>
      <c r="L202" s="4" t="s">
        <v>19</v>
      </c>
      <c r="M202" s="4" t="s">
        <v>20</v>
      </c>
      <c r="N202" s="4" t="s">
        <v>21</v>
      </c>
      <c r="O202" s="4" t="s">
        <v>22</v>
      </c>
      <c r="P202" s="4" t="s">
        <v>23</v>
      </c>
      <c r="Q202" s="4" t="s">
        <v>24</v>
      </c>
      <c r="R202" s="4" t="s">
        <v>25</v>
      </c>
      <c r="S202" s="4" t="s">
        <v>26</v>
      </c>
      <c r="T202" s="4" t="s">
        <v>27</v>
      </c>
      <c r="U202" s="4" t="s">
        <v>28</v>
      </c>
      <c r="V202" s="4" t="s">
        <v>29</v>
      </c>
      <c r="W202" s="4" t="s">
        <v>30</v>
      </c>
      <c r="X202" s="4" t="s">
        <v>31</v>
      </c>
      <c r="Y202" s="4" t="s">
        <v>32</v>
      </c>
      <c r="Z202" s="4" t="s">
        <v>33</v>
      </c>
      <c r="AA202" s="4" t="s">
        <v>34</v>
      </c>
      <c r="AB202" s="4" t="s">
        <v>35</v>
      </c>
      <c r="AC202" s="4" t="s">
        <v>36</v>
      </c>
      <c r="AD202" s="4" t="s">
        <v>37</v>
      </c>
      <c r="AE202" s="4" t="s">
        <v>38</v>
      </c>
      <c r="AF202" s="4" t="s">
        <v>39</v>
      </c>
      <c r="AG202" s="4" t="s">
        <v>40</v>
      </c>
      <c r="AH202" s="4" t="s">
        <v>41</v>
      </c>
      <c r="AI202" s="4" t="s">
        <v>42</v>
      </c>
      <c r="AJ202" s="4" t="s">
        <v>43</v>
      </c>
      <c r="AK202" s="4" t="s">
        <v>44</v>
      </c>
      <c r="AM202" s="267"/>
      <c r="AN202" s="267"/>
      <c r="AO202" s="4">
        <v>2016</v>
      </c>
      <c r="AP202" s="4">
        <v>2017</v>
      </c>
      <c r="AQ202" s="4">
        <v>2018</v>
      </c>
      <c r="AR202" s="4">
        <v>2016</v>
      </c>
      <c r="AS202" s="4">
        <v>2017</v>
      </c>
      <c r="AT202" s="4">
        <v>2018</v>
      </c>
    </row>
    <row r="203" spans="1:46" ht="13.5" thickBot="1">
      <c r="A203" s="4" t="s">
        <v>45</v>
      </c>
      <c r="B203" s="4" t="s">
        <v>46</v>
      </c>
      <c r="C203" s="5">
        <v>0.65051000000000003</v>
      </c>
      <c r="D203" s="5">
        <v>0.64870000000000005</v>
      </c>
      <c r="E203" s="5">
        <v>0.65034999999999998</v>
      </c>
      <c r="F203" s="5">
        <v>0.65086999999999995</v>
      </c>
      <c r="G203" s="5">
        <v>0.65581</v>
      </c>
      <c r="H203" s="5">
        <v>0.65758000000000005</v>
      </c>
      <c r="I203" s="5">
        <v>0.65715000000000001</v>
      </c>
      <c r="J203" s="5">
        <v>0.65978999999999999</v>
      </c>
      <c r="K203" s="5">
        <v>0.66569</v>
      </c>
      <c r="L203" s="5">
        <v>0.66905000000000003</v>
      </c>
      <c r="M203" s="5">
        <v>0.67576000000000003</v>
      </c>
      <c r="N203" s="5">
        <v>0.67808000000000002</v>
      </c>
      <c r="O203" s="5">
        <v>0.68274000000000001</v>
      </c>
      <c r="P203" s="5">
        <v>0.68279000000000001</v>
      </c>
      <c r="Q203" s="5">
        <v>0.68267</v>
      </c>
      <c r="R203" s="5">
        <v>0.68381000000000003</v>
      </c>
      <c r="S203" s="5">
        <v>0.68139000000000005</v>
      </c>
      <c r="T203" s="5">
        <v>0.68018999999999996</v>
      </c>
      <c r="U203" s="5">
        <v>0.68308999999999997</v>
      </c>
      <c r="V203" s="5">
        <v>0.68157000000000001</v>
      </c>
      <c r="W203" s="5">
        <v>0.68225999999999998</v>
      </c>
      <c r="X203" s="5">
        <v>0.68535999999999997</v>
      </c>
      <c r="Y203" s="5">
        <v>0.68620000000000003</v>
      </c>
      <c r="Z203" s="5">
        <v>0.68806999999999996</v>
      </c>
      <c r="AA203" s="5">
        <v>0.69284000000000001</v>
      </c>
      <c r="AB203" s="5">
        <v>0.69815000000000005</v>
      </c>
      <c r="AC203" s="5">
        <v>0.70948999999999995</v>
      </c>
      <c r="AD203" s="5">
        <v>0.71677999999999997</v>
      </c>
      <c r="AE203" s="5">
        <v>0.72306999999999999</v>
      </c>
      <c r="AF203" s="5">
        <v>0.73399999999999999</v>
      </c>
      <c r="AG203" s="5">
        <v>0.73895999999999995</v>
      </c>
      <c r="AH203" s="5">
        <v>0.74534</v>
      </c>
      <c r="AI203" s="5">
        <v>0.74921000000000004</v>
      </c>
      <c r="AJ203" s="5">
        <v>0.75204000000000004</v>
      </c>
      <c r="AK203" s="5">
        <v>0.69428999999999996</v>
      </c>
      <c r="AM203" s="4" t="s">
        <v>45</v>
      </c>
      <c r="AN203" s="4" t="s">
        <v>46</v>
      </c>
      <c r="AO203" s="5">
        <f>AVERAGE(C203:N203)</f>
        <v>0.659945</v>
      </c>
      <c r="AP203" s="5">
        <f>AVERAGE(O203:Z203)</f>
        <v>0.68334500000000009</v>
      </c>
      <c r="AQ203" s="5">
        <f>AVERAGE(AA203:AK203)</f>
        <v>0.72310636363636349</v>
      </c>
      <c r="AR203" s="6">
        <f>(AO203-AVERAGE(AO203:AO248))/_xlfn.STDEV.P(AO203:AO248)</f>
        <v>1.1637626999538315</v>
      </c>
      <c r="AS203" s="6">
        <f t="shared" ref="AS203:AT203" si="196">(AP203-AVERAGE(AP203:AP248))/_xlfn.STDEV.P(AP203:AP248)</f>
        <v>0.82216696618362661</v>
      </c>
      <c r="AT203" s="6">
        <f t="shared" si="196"/>
        <v>0.43710117907312068</v>
      </c>
    </row>
    <row r="204" spans="1:46" ht="13.5" thickBot="1">
      <c r="A204" s="4" t="s">
        <v>47</v>
      </c>
      <c r="B204" s="4" t="s">
        <v>48</v>
      </c>
      <c r="C204" s="5">
        <v>0.63436000000000003</v>
      </c>
      <c r="D204" s="5">
        <v>0.63880000000000003</v>
      </c>
      <c r="E204" s="5">
        <v>0.63693999999999995</v>
      </c>
      <c r="F204" s="5">
        <v>0.63297999999999999</v>
      </c>
      <c r="G204" s="5">
        <v>0.62890000000000001</v>
      </c>
      <c r="H204" s="5">
        <v>0.62402000000000002</v>
      </c>
      <c r="I204" s="5">
        <v>0.63014000000000003</v>
      </c>
      <c r="J204" s="5">
        <v>0.64200000000000002</v>
      </c>
      <c r="K204" s="5">
        <v>0.64856000000000003</v>
      </c>
      <c r="L204" s="5">
        <v>0.65556999999999999</v>
      </c>
      <c r="M204" s="5">
        <v>0.66590000000000005</v>
      </c>
      <c r="N204" s="5">
        <v>0.68310999999999999</v>
      </c>
      <c r="O204" s="5">
        <v>0.69360999999999995</v>
      </c>
      <c r="P204" s="5">
        <v>0.69703000000000004</v>
      </c>
      <c r="Q204" s="5">
        <v>0.70177999999999996</v>
      </c>
      <c r="R204" s="5">
        <v>0.70026999999999995</v>
      </c>
      <c r="S204" s="5">
        <v>0.71267999999999998</v>
      </c>
      <c r="T204" s="5">
        <v>0.72435000000000005</v>
      </c>
      <c r="U204" s="5">
        <v>0.72855000000000003</v>
      </c>
      <c r="V204" s="5">
        <v>0.72223999999999999</v>
      </c>
      <c r="W204" s="5">
        <v>0.72992999999999997</v>
      </c>
      <c r="X204" s="5">
        <v>0.73124999999999996</v>
      </c>
      <c r="Y204" s="5">
        <v>0.73512</v>
      </c>
      <c r="Z204" s="5">
        <v>0.73265999999999998</v>
      </c>
      <c r="AA204" s="5">
        <v>0.73611000000000004</v>
      </c>
      <c r="AB204" s="5">
        <v>0.73995999999999995</v>
      </c>
      <c r="AC204" s="5">
        <v>0.74536999999999998</v>
      </c>
      <c r="AD204" s="5">
        <v>0.75746000000000002</v>
      </c>
      <c r="AE204" s="5">
        <v>0.76034999999999997</v>
      </c>
      <c r="AF204" s="5">
        <v>0.77007000000000003</v>
      </c>
      <c r="AG204" s="5">
        <v>0.77722000000000002</v>
      </c>
      <c r="AH204" s="5">
        <v>0.78613999999999995</v>
      </c>
      <c r="AI204" s="5">
        <v>0.78761000000000003</v>
      </c>
      <c r="AJ204" s="5">
        <v>0.79561000000000004</v>
      </c>
      <c r="AK204" s="5">
        <v>0.74102999999999997</v>
      </c>
      <c r="AM204" s="4" t="s">
        <v>47</v>
      </c>
      <c r="AN204" s="4" t="s">
        <v>48</v>
      </c>
      <c r="AO204" s="5">
        <f t="shared" ref="AO204:AO248" si="197">AVERAGE(C204:N204)</f>
        <v>0.6434399999999999</v>
      </c>
      <c r="AP204" s="5">
        <f t="shared" ref="AP204:AP248" si="198">AVERAGE(O204:Z204)</f>
        <v>0.71745583333333329</v>
      </c>
      <c r="AQ204" s="5">
        <f t="shared" ref="AQ204:AQ248" si="199">AVERAGE(AA204:AK204)</f>
        <v>0.76335727272727272</v>
      </c>
      <c r="AR204" s="6">
        <f>(AO204-AVERAGE(AO203:AO248))/_xlfn.STDEV.P(AO203:AO248)</f>
        <v>0.91796064339951267</v>
      </c>
      <c r="AS204" s="6">
        <f t="shared" ref="AS204:AT204" si="200">(AP204-AVERAGE(AP203:AP248))/_xlfn.STDEV.P(AP203:AP248)</f>
        <v>1.2384840459786879</v>
      </c>
      <c r="AT204" s="6">
        <f t="shared" si="200"/>
        <v>0.93420104048896302</v>
      </c>
    </row>
    <row r="205" spans="1:46" ht="13.5" thickBot="1">
      <c r="A205" s="4" t="s">
        <v>49</v>
      </c>
      <c r="B205" s="4" t="s">
        <v>50</v>
      </c>
      <c r="C205" s="5">
        <v>0.63776999999999995</v>
      </c>
      <c r="D205" s="5">
        <v>0.64229000000000003</v>
      </c>
      <c r="E205" s="5">
        <v>0.64610000000000001</v>
      </c>
      <c r="F205" s="5">
        <v>0.65019000000000005</v>
      </c>
      <c r="G205" s="5">
        <v>0.65666999999999998</v>
      </c>
      <c r="H205" s="5">
        <v>0.65961000000000003</v>
      </c>
      <c r="I205" s="5">
        <v>0.66208</v>
      </c>
      <c r="J205" s="5">
        <v>0.66100999999999999</v>
      </c>
      <c r="K205" s="5">
        <v>0.66893999999999998</v>
      </c>
      <c r="L205" s="5">
        <v>0.67342000000000002</v>
      </c>
      <c r="M205" s="5">
        <v>0.67484</v>
      </c>
      <c r="N205" s="5">
        <v>0.68098999999999998</v>
      </c>
      <c r="O205" s="5">
        <v>0.67808999999999997</v>
      </c>
      <c r="P205" s="5">
        <v>0.68240000000000001</v>
      </c>
      <c r="Q205" s="5">
        <v>0.68469999999999998</v>
      </c>
      <c r="R205" s="5">
        <v>0.68664000000000003</v>
      </c>
      <c r="S205" s="5">
        <v>0.68733</v>
      </c>
      <c r="T205" s="5">
        <v>0.68745000000000001</v>
      </c>
      <c r="U205" s="5">
        <v>0.68833999999999995</v>
      </c>
      <c r="V205" s="5">
        <v>0.69445999999999997</v>
      </c>
      <c r="W205" s="5">
        <v>0.69394999999999996</v>
      </c>
      <c r="X205" s="5">
        <v>0.69728000000000001</v>
      </c>
      <c r="Y205" s="5">
        <v>0.70596999999999999</v>
      </c>
      <c r="Z205" s="5">
        <v>0.7056</v>
      </c>
      <c r="AA205" s="5">
        <v>0.71113000000000004</v>
      </c>
      <c r="AB205" s="5">
        <v>0.71567000000000003</v>
      </c>
      <c r="AC205" s="5">
        <v>0.72479000000000005</v>
      </c>
      <c r="AD205" s="5">
        <v>0.73321000000000003</v>
      </c>
      <c r="AE205" s="5">
        <v>0.74773000000000001</v>
      </c>
      <c r="AF205" s="5">
        <v>0.76004000000000005</v>
      </c>
      <c r="AG205" s="5">
        <v>0.76520999999999995</v>
      </c>
      <c r="AH205" s="5">
        <v>0.77175000000000005</v>
      </c>
      <c r="AI205" s="5">
        <v>0.77651000000000003</v>
      </c>
      <c r="AJ205" s="5">
        <v>0.78095999999999999</v>
      </c>
      <c r="AK205" s="5">
        <v>0.72045999999999999</v>
      </c>
      <c r="AM205" s="4" t="s">
        <v>49</v>
      </c>
      <c r="AN205" s="4" t="s">
        <v>50</v>
      </c>
      <c r="AO205" s="5">
        <f t="shared" si="197"/>
        <v>0.65949249999999993</v>
      </c>
      <c r="AP205" s="5">
        <f t="shared" si="198"/>
        <v>0.69101750000000006</v>
      </c>
      <c r="AQ205" s="5">
        <f t="shared" si="199"/>
        <v>0.74613272727272717</v>
      </c>
      <c r="AR205" s="6">
        <f>(AO205-AVERAGE(AO203:AO248))/_xlfn.STDEV.P(AO203:AO248)</f>
        <v>1.1570238068553251</v>
      </c>
      <c r="AS205" s="6">
        <f t="shared" ref="AS205:AT205" si="201">(AP205-AVERAGE(AP203:AP248))/_xlfn.STDEV.P(AP203:AP248)</f>
        <v>0.91580855985311405</v>
      </c>
      <c r="AT205" s="6">
        <f t="shared" si="201"/>
        <v>0.72147741879219762</v>
      </c>
    </row>
    <row r="206" spans="1:46" ht="13.5" thickBot="1">
      <c r="A206" s="4" t="s">
        <v>51</v>
      </c>
      <c r="B206" s="4" t="s">
        <v>52</v>
      </c>
      <c r="C206" s="5">
        <v>0.57779000000000003</v>
      </c>
      <c r="D206" s="5">
        <v>0.58457999999999999</v>
      </c>
      <c r="E206" s="5">
        <v>0.58613000000000004</v>
      </c>
      <c r="F206" s="5">
        <v>0.59287999999999996</v>
      </c>
      <c r="G206" s="5">
        <v>0.59053999999999995</v>
      </c>
      <c r="H206" s="5">
        <v>0.58974000000000004</v>
      </c>
      <c r="I206" s="5">
        <v>0.59347000000000005</v>
      </c>
      <c r="J206" s="5">
        <v>0.59641999999999995</v>
      </c>
      <c r="K206" s="5">
        <v>0.59028000000000003</v>
      </c>
      <c r="L206" s="5">
        <v>0.59194000000000002</v>
      </c>
      <c r="M206" s="5">
        <v>0.58916999999999997</v>
      </c>
      <c r="N206" s="5">
        <v>0.59777999999999998</v>
      </c>
      <c r="O206" s="5">
        <v>0.59133000000000002</v>
      </c>
      <c r="P206" s="5">
        <v>0.59228000000000003</v>
      </c>
      <c r="Q206" s="5">
        <v>0.59887000000000001</v>
      </c>
      <c r="R206" s="5">
        <v>0.60282999999999998</v>
      </c>
      <c r="S206" s="5">
        <v>0.60704999999999998</v>
      </c>
      <c r="T206" s="5">
        <v>0.62060999999999999</v>
      </c>
      <c r="U206" s="5">
        <v>0.62407000000000001</v>
      </c>
      <c r="V206" s="5">
        <v>0.63612000000000002</v>
      </c>
      <c r="W206" s="5">
        <v>0.65554999999999997</v>
      </c>
      <c r="X206" s="5">
        <v>0.67076000000000002</v>
      </c>
      <c r="Y206" s="5">
        <v>0.68861000000000006</v>
      </c>
      <c r="Z206" s="5">
        <v>0.70809</v>
      </c>
      <c r="AA206" s="5">
        <v>0.72935000000000005</v>
      </c>
      <c r="AB206" s="5">
        <v>0.74565000000000003</v>
      </c>
      <c r="AC206" s="5">
        <v>0.76112000000000002</v>
      </c>
      <c r="AD206" s="5">
        <v>0.77092000000000005</v>
      </c>
      <c r="AE206" s="5">
        <v>0.78005000000000002</v>
      </c>
      <c r="AF206" s="5">
        <v>0.79051000000000005</v>
      </c>
      <c r="AG206" s="5">
        <v>0.80566000000000004</v>
      </c>
      <c r="AH206" s="5">
        <v>0.81115999999999999</v>
      </c>
      <c r="AI206" s="5">
        <v>0.81359000000000004</v>
      </c>
      <c r="AJ206" s="5">
        <v>0.81557000000000002</v>
      </c>
      <c r="AK206" s="5">
        <v>0.74734999999999996</v>
      </c>
      <c r="AM206" s="4" t="s">
        <v>51</v>
      </c>
      <c r="AN206" s="4" t="s">
        <v>52</v>
      </c>
      <c r="AO206" s="5">
        <f t="shared" si="197"/>
        <v>0.59006000000000003</v>
      </c>
      <c r="AP206" s="5">
        <f t="shared" si="198"/>
        <v>0.63301416666666666</v>
      </c>
      <c r="AQ206" s="5">
        <f t="shared" si="199"/>
        <v>0.77917545454545456</v>
      </c>
      <c r="AR206" s="6">
        <f>(AO206-AVERAGE(AO203:AO248))/_xlfn.STDEV.P(AO203:AO248)</f>
        <v>0.12299464649739607</v>
      </c>
      <c r="AS206" s="6">
        <f t="shared" ref="AS206:AT206" si="202">(AP206-AVERAGE(AP203:AP248))/_xlfn.STDEV.P(AP203:AP248)</f>
        <v>0.20788746875166553</v>
      </c>
      <c r="AT206" s="6">
        <f t="shared" si="202"/>
        <v>1.1295560316497644</v>
      </c>
    </row>
    <row r="207" spans="1:46" ht="13.5" thickBot="1">
      <c r="A207" s="4" t="s">
        <v>53</v>
      </c>
      <c r="B207" s="4" t="s">
        <v>54</v>
      </c>
      <c r="C207" s="5">
        <v>0.67279</v>
      </c>
      <c r="D207" s="5">
        <v>0.67569999999999997</v>
      </c>
      <c r="E207" s="5">
        <v>0.67688999999999999</v>
      </c>
      <c r="F207" s="5">
        <v>0.68845000000000001</v>
      </c>
      <c r="G207" s="5">
        <v>0.68428999999999995</v>
      </c>
      <c r="H207" s="5">
        <v>0.68769999999999998</v>
      </c>
      <c r="I207" s="5">
        <v>0.69920000000000004</v>
      </c>
      <c r="J207" s="5">
        <v>0.7077</v>
      </c>
      <c r="K207" s="5">
        <v>0.71013000000000004</v>
      </c>
      <c r="L207" s="5">
        <v>0.71975999999999996</v>
      </c>
      <c r="M207" s="5">
        <v>0.72646999999999995</v>
      </c>
      <c r="N207" s="5">
        <v>0.73607</v>
      </c>
      <c r="O207" s="5">
        <v>0.74200999999999995</v>
      </c>
      <c r="P207" s="5">
        <v>0.74909999999999999</v>
      </c>
      <c r="Q207" s="5">
        <v>0.75707000000000002</v>
      </c>
      <c r="R207" s="5">
        <v>0.76026000000000005</v>
      </c>
      <c r="S207" s="5">
        <v>0.76834999999999998</v>
      </c>
      <c r="T207" s="5">
        <v>0.76790999999999998</v>
      </c>
      <c r="U207" s="5">
        <v>0.77222999999999997</v>
      </c>
      <c r="V207" s="5">
        <v>0.77553000000000005</v>
      </c>
      <c r="W207" s="5">
        <v>0.78307000000000004</v>
      </c>
      <c r="X207" s="5">
        <v>0.78400999999999998</v>
      </c>
      <c r="Y207" s="5">
        <v>0.78918999999999995</v>
      </c>
      <c r="Z207" s="5">
        <v>0.80418999999999996</v>
      </c>
      <c r="AA207" s="5">
        <v>0.80874000000000001</v>
      </c>
      <c r="AB207" s="5">
        <v>0.82043999999999995</v>
      </c>
      <c r="AC207" s="5">
        <v>0.82238</v>
      </c>
      <c r="AD207" s="5">
        <v>0.8306</v>
      </c>
      <c r="AE207" s="5">
        <v>0.84108000000000005</v>
      </c>
      <c r="AF207" s="5">
        <v>0.84728999999999999</v>
      </c>
      <c r="AG207" s="5">
        <v>0.84770000000000001</v>
      </c>
      <c r="AH207" s="5">
        <v>0.85019999999999996</v>
      </c>
      <c r="AI207" s="5">
        <v>0.85121999999999998</v>
      </c>
      <c r="AJ207" s="5">
        <v>0.85358999999999996</v>
      </c>
      <c r="AK207" s="5">
        <v>0.78134000000000003</v>
      </c>
      <c r="AM207" s="4" t="s">
        <v>53</v>
      </c>
      <c r="AN207" s="4" t="s">
        <v>54</v>
      </c>
      <c r="AO207" s="5">
        <f t="shared" si="197"/>
        <v>0.69876250000000006</v>
      </c>
      <c r="AP207" s="5">
        <f t="shared" si="198"/>
        <v>0.77107666666666663</v>
      </c>
      <c r="AQ207" s="5">
        <f t="shared" si="199"/>
        <v>0.83223454545454534</v>
      </c>
      <c r="AR207" s="6">
        <f>(AO207-AVERAGE(AO203:AO248))/_xlfn.STDEV.P(AO203:AO248)</f>
        <v>1.7418554797355481</v>
      </c>
      <c r="AS207" s="6">
        <f t="shared" ref="AS207:AT207" si="203">(AP207-AVERAGE(AP203:AP248))/_xlfn.STDEV.P(AP203:AP248)</f>
        <v>1.8929174493308323</v>
      </c>
      <c r="AT207" s="6">
        <f t="shared" si="203"/>
        <v>1.7848372994141393</v>
      </c>
    </row>
    <row r="208" spans="1:46" ht="13.5" thickBot="1">
      <c r="A208" s="4" t="s">
        <v>55</v>
      </c>
      <c r="B208" s="4" t="s">
        <v>56</v>
      </c>
      <c r="C208" s="5">
        <v>0.62578999999999996</v>
      </c>
      <c r="D208" s="5">
        <v>0.63009999999999999</v>
      </c>
      <c r="E208" s="5">
        <v>0.63200999999999996</v>
      </c>
      <c r="F208" s="5">
        <v>0.64317999999999997</v>
      </c>
      <c r="G208" s="5">
        <v>0.64305999999999996</v>
      </c>
      <c r="H208" s="5">
        <v>0.64893000000000001</v>
      </c>
      <c r="I208" s="5">
        <v>0.65946000000000005</v>
      </c>
      <c r="J208" s="5">
        <v>0.66291</v>
      </c>
      <c r="K208" s="5">
        <v>0.67805000000000004</v>
      </c>
      <c r="L208" s="5">
        <v>0.69245000000000001</v>
      </c>
      <c r="M208" s="5">
        <v>0.69723000000000002</v>
      </c>
      <c r="N208" s="5">
        <v>0.71231999999999995</v>
      </c>
      <c r="O208" s="5">
        <v>0.71992999999999996</v>
      </c>
      <c r="P208" s="5">
        <v>0.72809000000000001</v>
      </c>
      <c r="Q208" s="5">
        <v>0.73834999999999995</v>
      </c>
      <c r="R208" s="5">
        <v>0.74214000000000002</v>
      </c>
      <c r="S208" s="5">
        <v>0.75444</v>
      </c>
      <c r="T208" s="5">
        <v>0.76700999999999997</v>
      </c>
      <c r="U208" s="5">
        <v>0.77524999999999999</v>
      </c>
      <c r="V208" s="5">
        <v>0.78632000000000002</v>
      </c>
      <c r="W208" s="5">
        <v>0.79149999999999998</v>
      </c>
      <c r="X208" s="5">
        <v>0.79542000000000002</v>
      </c>
      <c r="Y208" s="5">
        <v>0.80156000000000005</v>
      </c>
      <c r="Z208" s="5">
        <v>0.81164999999999998</v>
      </c>
      <c r="AA208" s="5">
        <v>0.81464000000000003</v>
      </c>
      <c r="AB208" s="5">
        <v>0.81572999999999996</v>
      </c>
      <c r="AC208" s="5">
        <v>0.81837000000000004</v>
      </c>
      <c r="AD208" s="5">
        <v>0.82318000000000002</v>
      </c>
      <c r="AE208" s="5">
        <v>0.83108000000000004</v>
      </c>
      <c r="AF208" s="5">
        <v>0.83674000000000004</v>
      </c>
      <c r="AG208" s="5">
        <v>0.84362000000000004</v>
      </c>
      <c r="AH208" s="5">
        <v>0.84558</v>
      </c>
      <c r="AI208" s="5">
        <v>0.84853999999999996</v>
      </c>
      <c r="AJ208" s="5">
        <v>0.85384000000000004</v>
      </c>
      <c r="AK208" s="5">
        <v>0.78108999999999995</v>
      </c>
      <c r="AM208" s="4" t="s">
        <v>55</v>
      </c>
      <c r="AN208" s="4" t="s">
        <v>56</v>
      </c>
      <c r="AO208" s="5">
        <f t="shared" si="197"/>
        <v>0.66045750000000003</v>
      </c>
      <c r="AP208" s="5">
        <f t="shared" si="198"/>
        <v>0.76763833333333331</v>
      </c>
      <c r="AQ208" s="5">
        <f t="shared" si="199"/>
        <v>0.82840090909090913</v>
      </c>
      <c r="AR208" s="6">
        <f>(AO208-AVERAGE(AO203:AO248))/_xlfn.STDEV.P(AO203:AO248)</f>
        <v>1.1713951479383269</v>
      </c>
      <c r="AS208" s="6">
        <f t="shared" ref="AS208:AT208" si="204">(AP208-AVERAGE(AP203:AP248))/_xlfn.STDEV.P(AP203:AP248)</f>
        <v>1.8509531596077622</v>
      </c>
      <c r="AT208" s="6">
        <f t="shared" si="204"/>
        <v>1.7374917823035034</v>
      </c>
    </row>
    <row r="209" spans="1:46" ht="13.5" thickBot="1">
      <c r="A209" s="4" t="s">
        <v>57</v>
      </c>
      <c r="B209" s="4" t="s">
        <v>58</v>
      </c>
      <c r="C209" s="5">
        <v>0.61107</v>
      </c>
      <c r="D209" s="5">
        <v>0.61487000000000003</v>
      </c>
      <c r="E209" s="5">
        <v>0.61617</v>
      </c>
      <c r="F209" s="5">
        <v>0.62212999999999996</v>
      </c>
      <c r="G209" s="5">
        <v>0.62151000000000001</v>
      </c>
      <c r="H209" s="5">
        <v>0.62083999999999995</v>
      </c>
      <c r="I209" s="5">
        <v>0.63436999999999999</v>
      </c>
      <c r="J209" s="5">
        <v>0.64693000000000001</v>
      </c>
      <c r="K209" s="5">
        <v>0.65078999999999998</v>
      </c>
      <c r="L209" s="5">
        <v>0.65403999999999995</v>
      </c>
      <c r="M209" s="5">
        <v>0.65756999999999999</v>
      </c>
      <c r="N209" s="5">
        <v>0.65756999999999999</v>
      </c>
      <c r="O209" s="5">
        <v>0.66007000000000005</v>
      </c>
      <c r="P209" s="5">
        <v>0.66149999999999998</v>
      </c>
      <c r="Q209" s="5">
        <v>0.66156999999999999</v>
      </c>
      <c r="R209" s="5">
        <v>0.66159000000000001</v>
      </c>
      <c r="S209" s="5">
        <v>0.66913999999999996</v>
      </c>
      <c r="T209" s="5">
        <v>0.66996999999999995</v>
      </c>
      <c r="U209" s="5">
        <v>0.67632000000000003</v>
      </c>
      <c r="V209" s="5">
        <v>0.67810999999999999</v>
      </c>
      <c r="W209" s="5">
        <v>0.68489999999999995</v>
      </c>
      <c r="X209" s="5">
        <v>0.69160999999999995</v>
      </c>
      <c r="Y209" s="5">
        <v>0.69610000000000005</v>
      </c>
      <c r="Z209" s="5">
        <v>0.71120000000000005</v>
      </c>
      <c r="AA209" s="5">
        <v>0.72263999999999995</v>
      </c>
      <c r="AB209" s="5">
        <v>0.73406000000000005</v>
      </c>
      <c r="AC209" s="5">
        <v>0.74084000000000005</v>
      </c>
      <c r="AD209" s="5">
        <v>0.74614999999999998</v>
      </c>
      <c r="AE209" s="5">
        <v>0.75292000000000003</v>
      </c>
      <c r="AF209" s="5">
        <v>0.76365000000000005</v>
      </c>
      <c r="AG209" s="5">
        <v>0.75661</v>
      </c>
      <c r="AH209" s="5">
        <v>0.76207000000000003</v>
      </c>
      <c r="AI209" s="5">
        <v>0.76466000000000001</v>
      </c>
      <c r="AJ209" s="5">
        <v>0.76907999999999999</v>
      </c>
      <c r="AK209" s="5">
        <v>0.70648999999999995</v>
      </c>
      <c r="AM209" s="4" t="s">
        <v>57</v>
      </c>
      <c r="AN209" s="4" t="s">
        <v>58</v>
      </c>
      <c r="AO209" s="5">
        <f t="shared" si="197"/>
        <v>0.63398833333333326</v>
      </c>
      <c r="AP209" s="5">
        <f t="shared" si="198"/>
        <v>0.67684</v>
      </c>
      <c r="AQ209" s="5">
        <f t="shared" si="199"/>
        <v>0.74719727272727277</v>
      </c>
      <c r="AR209" s="6">
        <f>(AO209-AVERAGE(AO203:AO248))/_xlfn.STDEV.P(AO203:AO248)</f>
        <v>0.77720092788708917</v>
      </c>
      <c r="AS209" s="6">
        <f t="shared" ref="AS209:AT209" si="205">(AP209-AVERAGE(AP203:AP248))/_xlfn.STDEV.P(AP203:AP248)</f>
        <v>0.74277451694022134</v>
      </c>
      <c r="AT209" s="6">
        <f t="shared" si="205"/>
        <v>0.73462458515135443</v>
      </c>
    </row>
    <row r="210" spans="1:46" ht="13.5" thickBot="1">
      <c r="A210" s="4" t="s">
        <v>59</v>
      </c>
      <c r="B210" s="4" t="s">
        <v>60</v>
      </c>
      <c r="C210" s="5">
        <v>0.65002000000000004</v>
      </c>
      <c r="D210" s="5">
        <v>0.64732000000000001</v>
      </c>
      <c r="E210" s="5">
        <v>0.64400000000000002</v>
      </c>
      <c r="F210" s="5">
        <v>0.64319000000000004</v>
      </c>
      <c r="G210" s="5">
        <v>0.64659</v>
      </c>
      <c r="H210" s="5">
        <v>0.65100999999999998</v>
      </c>
      <c r="I210" s="5">
        <v>0.65863000000000005</v>
      </c>
      <c r="J210" s="5">
        <v>0.65983999999999998</v>
      </c>
      <c r="K210" s="5">
        <v>0.66266999999999998</v>
      </c>
      <c r="L210" s="5">
        <v>0.66744000000000003</v>
      </c>
      <c r="M210" s="5">
        <v>0.67266000000000004</v>
      </c>
      <c r="N210" s="5">
        <v>0.68305000000000005</v>
      </c>
      <c r="O210" s="5">
        <v>0.69508000000000003</v>
      </c>
      <c r="P210" s="5">
        <v>0.70518000000000003</v>
      </c>
      <c r="Q210" s="5">
        <v>0.71357000000000004</v>
      </c>
      <c r="R210" s="5">
        <v>0.72116999999999998</v>
      </c>
      <c r="S210" s="5">
        <v>0.73587000000000002</v>
      </c>
      <c r="T210" s="5">
        <v>0.74722</v>
      </c>
      <c r="U210" s="5">
        <v>0.76173999999999997</v>
      </c>
      <c r="V210" s="5">
        <v>0.77229000000000003</v>
      </c>
      <c r="W210" s="5">
        <v>0.78339000000000003</v>
      </c>
      <c r="X210" s="5">
        <v>0.79883999999999999</v>
      </c>
      <c r="Y210" s="5">
        <v>0.81135000000000002</v>
      </c>
      <c r="Z210" s="5">
        <v>0.82477999999999996</v>
      </c>
      <c r="AA210" s="5">
        <v>0.83657999999999999</v>
      </c>
      <c r="AB210" s="5">
        <v>0.84443999999999997</v>
      </c>
      <c r="AC210" s="5">
        <v>0.85092999999999996</v>
      </c>
      <c r="AD210" s="5">
        <v>0.86109000000000002</v>
      </c>
      <c r="AE210" s="5">
        <v>0.86667000000000005</v>
      </c>
      <c r="AF210" s="5">
        <v>0.87004999999999999</v>
      </c>
      <c r="AG210" s="5">
        <v>0.87166999999999994</v>
      </c>
      <c r="AH210" s="5">
        <v>0.87719000000000003</v>
      </c>
      <c r="AI210" s="5">
        <v>0.87775999999999998</v>
      </c>
      <c r="AJ210" s="5">
        <v>0.87507000000000001</v>
      </c>
      <c r="AK210" s="5">
        <v>0.79513999999999996</v>
      </c>
      <c r="AM210" s="4" t="s">
        <v>59</v>
      </c>
      <c r="AN210" s="4" t="s">
        <v>60</v>
      </c>
      <c r="AO210" s="5">
        <f t="shared" si="197"/>
        <v>0.6572016666666668</v>
      </c>
      <c r="AP210" s="5">
        <f t="shared" si="198"/>
        <v>0.75587333333333329</v>
      </c>
      <c r="AQ210" s="5">
        <f t="shared" si="199"/>
        <v>0.85696272727272738</v>
      </c>
      <c r="AR210" s="6">
        <f>(AO210-AVERAGE(AO203:AO248))/_xlfn.STDEV.P(AO203:AO248)</f>
        <v>1.1229073848888627</v>
      </c>
      <c r="AS210" s="6">
        <f t="shared" ref="AS210:AT210" si="206">(AP210-AVERAGE(AP203:AP248))/_xlfn.STDEV.P(AP203:AP248)</f>
        <v>1.7073632802305676</v>
      </c>
      <c r="AT210" s="6">
        <f t="shared" si="206"/>
        <v>2.0902310416305183</v>
      </c>
    </row>
    <row r="211" spans="1:46" ht="13.5" thickBot="1">
      <c r="A211" s="4" t="s">
        <v>61</v>
      </c>
      <c r="B211" s="4" t="s">
        <v>62</v>
      </c>
      <c r="C211" s="5">
        <v>0.59323999999999999</v>
      </c>
      <c r="D211" s="5">
        <v>0.59436999999999995</v>
      </c>
      <c r="E211" s="5">
        <v>0.58604999999999996</v>
      </c>
      <c r="F211" s="5">
        <v>0.58897999999999995</v>
      </c>
      <c r="G211" s="5">
        <v>0.58972999999999998</v>
      </c>
      <c r="H211" s="5">
        <v>0.59450000000000003</v>
      </c>
      <c r="I211" s="5">
        <v>0.60289999999999999</v>
      </c>
      <c r="J211" s="5">
        <v>0.60313000000000005</v>
      </c>
      <c r="K211" s="5">
        <v>0.60629999999999995</v>
      </c>
      <c r="L211" s="5">
        <v>0.61236000000000002</v>
      </c>
      <c r="M211" s="5">
        <v>0.62039999999999995</v>
      </c>
      <c r="N211" s="5">
        <v>0.62885000000000002</v>
      </c>
      <c r="O211" s="5">
        <v>0.63224000000000002</v>
      </c>
      <c r="P211" s="5">
        <v>0.63158000000000003</v>
      </c>
      <c r="Q211" s="5">
        <v>0.63134999999999997</v>
      </c>
      <c r="R211" s="5">
        <v>0.63075999999999999</v>
      </c>
      <c r="S211" s="5">
        <v>0.63837999999999995</v>
      </c>
      <c r="T211" s="5">
        <v>0.63356000000000001</v>
      </c>
      <c r="U211" s="5">
        <v>0.63976999999999995</v>
      </c>
      <c r="V211" s="5">
        <v>0.64710999999999996</v>
      </c>
      <c r="W211" s="5">
        <v>0.65612000000000004</v>
      </c>
      <c r="X211" s="5">
        <v>0.66034000000000004</v>
      </c>
      <c r="Y211" s="5">
        <v>0.66681999999999997</v>
      </c>
      <c r="Z211" s="5">
        <v>0.67052</v>
      </c>
      <c r="AA211" s="5">
        <v>0.68023999999999996</v>
      </c>
      <c r="AB211" s="5">
        <v>0.69369000000000003</v>
      </c>
      <c r="AC211" s="5">
        <v>0.70930000000000004</v>
      </c>
      <c r="AD211" s="5">
        <v>0.71858</v>
      </c>
      <c r="AE211" s="5">
        <v>0.72887999999999997</v>
      </c>
      <c r="AF211" s="5">
        <v>0.74316000000000004</v>
      </c>
      <c r="AG211" s="5">
        <v>0.74363999999999997</v>
      </c>
      <c r="AH211" s="5">
        <v>0.75382000000000005</v>
      </c>
      <c r="AI211" s="5">
        <v>0.75724999999999998</v>
      </c>
      <c r="AJ211" s="5">
        <v>0.76158000000000003</v>
      </c>
      <c r="AK211" s="5">
        <v>0.70796000000000003</v>
      </c>
      <c r="AM211" s="4" t="s">
        <v>61</v>
      </c>
      <c r="AN211" s="4" t="s">
        <v>62</v>
      </c>
      <c r="AO211" s="5">
        <f t="shared" si="197"/>
        <v>0.60173416666666668</v>
      </c>
      <c r="AP211" s="5">
        <f t="shared" si="198"/>
        <v>0.64487916666666656</v>
      </c>
      <c r="AQ211" s="5">
        <f t="shared" si="199"/>
        <v>0.72710000000000019</v>
      </c>
      <c r="AR211" s="6">
        <f>(AO211-AVERAGE(AO203:AO248))/_xlfn.STDEV.P(AO203:AO248)</f>
        <v>0.29685312424501947</v>
      </c>
      <c r="AS211" s="6">
        <f t="shared" ref="AS211:AT211" si="207">(AP211-AVERAGE(AP203:AP248))/_xlfn.STDEV.P(AP203:AP248)</f>
        <v>0.35269783159147833</v>
      </c>
      <c r="AT211" s="6">
        <f t="shared" si="207"/>
        <v>0.48642270069205579</v>
      </c>
    </row>
    <row r="212" spans="1:46" ht="13.5" thickBot="1">
      <c r="A212" s="4" t="s">
        <v>63</v>
      </c>
      <c r="B212" s="4" t="s">
        <v>64</v>
      </c>
      <c r="C212" s="5">
        <v>0.66269</v>
      </c>
      <c r="D212" s="5">
        <v>0.66225000000000001</v>
      </c>
      <c r="E212" s="5">
        <v>0.65935999999999995</v>
      </c>
      <c r="F212" s="5">
        <v>0.66647000000000001</v>
      </c>
      <c r="G212" s="5">
        <v>0.65891999999999995</v>
      </c>
      <c r="H212" s="5">
        <v>0.66152999999999995</v>
      </c>
      <c r="I212" s="5">
        <v>0.66208999999999996</v>
      </c>
      <c r="J212" s="5">
        <v>0.67332999999999998</v>
      </c>
      <c r="K212" s="5">
        <v>0.67427000000000004</v>
      </c>
      <c r="L212" s="5">
        <v>0.67740999999999996</v>
      </c>
      <c r="M212" s="5">
        <v>0.67301999999999995</v>
      </c>
      <c r="N212" s="5">
        <v>0.67183999999999999</v>
      </c>
      <c r="O212" s="5">
        <v>0.67113</v>
      </c>
      <c r="P212" s="5">
        <v>0.67235999999999996</v>
      </c>
      <c r="Q212" s="5">
        <v>0.67512000000000005</v>
      </c>
      <c r="R212" s="5">
        <v>0.67606999999999995</v>
      </c>
      <c r="S212" s="5">
        <v>0.67803999999999998</v>
      </c>
      <c r="T212" s="5">
        <v>0.67806</v>
      </c>
      <c r="U212" s="5">
        <v>0.68844000000000005</v>
      </c>
      <c r="V212" s="5">
        <v>0.69364000000000003</v>
      </c>
      <c r="W212" s="5">
        <v>0.70382999999999996</v>
      </c>
      <c r="X212" s="5">
        <v>0.70940000000000003</v>
      </c>
      <c r="Y212" s="5">
        <v>0.71892</v>
      </c>
      <c r="Z212" s="5">
        <v>0.72719999999999996</v>
      </c>
      <c r="AA212" s="5">
        <v>0.7399</v>
      </c>
      <c r="AB212" s="5">
        <v>0.75370999999999999</v>
      </c>
      <c r="AC212" s="5">
        <v>0.76114999999999999</v>
      </c>
      <c r="AD212" s="5">
        <v>0.77195000000000003</v>
      </c>
      <c r="AE212" s="5">
        <v>0.78654999999999997</v>
      </c>
      <c r="AF212" s="5">
        <v>0.80530000000000002</v>
      </c>
      <c r="AG212" s="5">
        <v>0.80771000000000004</v>
      </c>
      <c r="AH212" s="5">
        <v>0.81235999999999997</v>
      </c>
      <c r="AI212" s="5">
        <v>0.81755999999999995</v>
      </c>
      <c r="AJ212" s="5">
        <v>0.82004999999999995</v>
      </c>
      <c r="AK212" s="5">
        <v>0.75980000000000003</v>
      </c>
      <c r="AM212" s="4" t="s">
        <v>63</v>
      </c>
      <c r="AN212" s="4" t="s">
        <v>64</v>
      </c>
      <c r="AO212" s="5">
        <f t="shared" si="197"/>
        <v>0.6669316666666667</v>
      </c>
      <c r="AP212" s="5">
        <f t="shared" si="198"/>
        <v>0.69101750000000006</v>
      </c>
      <c r="AQ212" s="5">
        <f t="shared" si="199"/>
        <v>0.7850945454545456</v>
      </c>
      <c r="AR212" s="6">
        <f>(AO212-AVERAGE(AO203:AO248))/_xlfn.STDEV.P(AO203:AO248)</f>
        <v>1.2678122022335148</v>
      </c>
      <c r="AS212" s="6">
        <f t="shared" ref="AS212:AT212" si="208">(AP212-AVERAGE(AP203:AP248))/_xlfn.STDEV.P(AP203:AP248)</f>
        <v>0.91580855985311405</v>
      </c>
      <c r="AT212" s="6">
        <f t="shared" si="208"/>
        <v>1.2026569711582702</v>
      </c>
    </row>
    <row r="213" spans="1:46" ht="13.5" thickBot="1">
      <c r="A213" s="4" t="s">
        <v>65</v>
      </c>
      <c r="B213" s="4" t="s">
        <v>66</v>
      </c>
      <c r="C213" s="5">
        <v>0.59984000000000004</v>
      </c>
      <c r="D213" s="5">
        <v>0.60153000000000001</v>
      </c>
      <c r="E213" s="5">
        <v>0.60329999999999995</v>
      </c>
      <c r="F213" s="5">
        <v>0.60602</v>
      </c>
      <c r="G213" s="5">
        <v>0.61038999999999999</v>
      </c>
      <c r="H213" s="5">
        <v>0.61309999999999998</v>
      </c>
      <c r="I213" s="5">
        <v>0.61561999999999995</v>
      </c>
      <c r="J213" s="5">
        <v>0.62682000000000004</v>
      </c>
      <c r="K213" s="5">
        <v>0.63402000000000003</v>
      </c>
      <c r="L213" s="5">
        <v>0.63992000000000004</v>
      </c>
      <c r="M213" s="5">
        <v>0.64771999999999996</v>
      </c>
      <c r="N213" s="5">
        <v>0.65466999999999997</v>
      </c>
      <c r="O213" s="5">
        <v>0.66539999999999999</v>
      </c>
      <c r="P213" s="5">
        <v>0.66883999999999999</v>
      </c>
      <c r="Q213" s="5">
        <v>0.67413000000000001</v>
      </c>
      <c r="R213" s="5">
        <v>0.67318999999999996</v>
      </c>
      <c r="S213" s="5">
        <v>0.67210000000000003</v>
      </c>
      <c r="T213" s="5">
        <v>0.66934000000000005</v>
      </c>
      <c r="U213" s="5">
        <v>0.67696000000000001</v>
      </c>
      <c r="V213" s="5">
        <v>0.67915999999999999</v>
      </c>
      <c r="W213" s="5">
        <v>0.68676999999999999</v>
      </c>
      <c r="X213" s="5">
        <v>0.69394999999999996</v>
      </c>
      <c r="Y213" s="5">
        <v>0.69543999999999995</v>
      </c>
      <c r="Z213" s="5">
        <v>0.70299</v>
      </c>
      <c r="AA213" s="5">
        <v>0.70267999999999997</v>
      </c>
      <c r="AB213" s="5">
        <v>0.70581000000000005</v>
      </c>
      <c r="AC213" s="5">
        <v>0.70938000000000001</v>
      </c>
      <c r="AD213" s="5">
        <v>0.71745000000000003</v>
      </c>
      <c r="AE213" s="5">
        <v>0.72953000000000001</v>
      </c>
      <c r="AF213" s="5">
        <v>0.74970000000000003</v>
      </c>
      <c r="AG213" s="5">
        <v>0.75068999999999997</v>
      </c>
      <c r="AH213" s="5">
        <v>0.75809000000000004</v>
      </c>
      <c r="AI213" s="5">
        <v>0.76095000000000002</v>
      </c>
      <c r="AJ213" s="5">
        <v>0.76651999999999998</v>
      </c>
      <c r="AK213" s="5">
        <v>0.70435000000000003</v>
      </c>
      <c r="AM213" s="4" t="s">
        <v>65</v>
      </c>
      <c r="AN213" s="4" t="s">
        <v>66</v>
      </c>
      <c r="AO213" s="5">
        <f t="shared" si="197"/>
        <v>0.62107916666666674</v>
      </c>
      <c r="AP213" s="5">
        <f t="shared" si="198"/>
        <v>0.67985583333333333</v>
      </c>
      <c r="AQ213" s="5">
        <f t="shared" si="199"/>
        <v>0.73228636363636357</v>
      </c>
      <c r="AR213" s="6">
        <f>(AO213-AVERAGE(AO203:AO248))/_xlfn.STDEV.P(AO203:AO248)</f>
        <v>0.58495011206951419</v>
      </c>
      <c r="AS213" s="6">
        <f t="shared" ref="AS213:AT213" si="209">(AP213-AVERAGE(AP203:AP248))/_xlfn.STDEV.P(AP203:AP248)</f>
        <v>0.77958226403372366</v>
      </c>
      <c r="AT213" s="6">
        <f t="shared" si="209"/>
        <v>0.55047443773644167</v>
      </c>
    </row>
    <row r="214" spans="1:46" ht="13.5" thickBot="1">
      <c r="A214" s="4" t="s">
        <v>67</v>
      </c>
      <c r="B214" s="4" t="s">
        <v>68</v>
      </c>
      <c r="C214" s="5">
        <v>0.61909000000000003</v>
      </c>
      <c r="D214" s="5">
        <v>0.62148999999999999</v>
      </c>
      <c r="E214" s="5">
        <v>0.62233000000000005</v>
      </c>
      <c r="F214" s="5">
        <v>0.62592000000000003</v>
      </c>
      <c r="G214" s="5">
        <v>0.62644</v>
      </c>
      <c r="H214" s="5">
        <v>0.62156999999999996</v>
      </c>
      <c r="I214" s="5">
        <v>0.62538000000000005</v>
      </c>
      <c r="J214" s="5">
        <v>0.62778</v>
      </c>
      <c r="K214" s="5">
        <v>0.62641999999999998</v>
      </c>
      <c r="L214" s="5">
        <v>0.62578999999999996</v>
      </c>
      <c r="M214" s="5">
        <v>0.62785999999999997</v>
      </c>
      <c r="N214" s="5">
        <v>0.63060000000000005</v>
      </c>
      <c r="O214" s="5">
        <v>0.63693</v>
      </c>
      <c r="P214" s="5">
        <v>0.63668999999999998</v>
      </c>
      <c r="Q214" s="5">
        <v>0.63949999999999996</v>
      </c>
      <c r="R214" s="5">
        <v>0.63476999999999995</v>
      </c>
      <c r="S214" s="5">
        <v>0.64102000000000003</v>
      </c>
      <c r="T214" s="5">
        <v>0.64400000000000002</v>
      </c>
      <c r="U214" s="5">
        <v>0.65105000000000002</v>
      </c>
      <c r="V214" s="5">
        <v>0.65734000000000004</v>
      </c>
      <c r="W214" s="5">
        <v>0.66459000000000001</v>
      </c>
      <c r="X214" s="5">
        <v>0.67288999999999999</v>
      </c>
      <c r="Y214" s="5">
        <v>0.67688999999999999</v>
      </c>
      <c r="Z214" s="5">
        <v>0.68696000000000002</v>
      </c>
      <c r="AA214" s="5">
        <v>0.69384000000000001</v>
      </c>
      <c r="AB214" s="5">
        <v>0.69803000000000004</v>
      </c>
      <c r="AC214" s="5">
        <v>0.70308000000000004</v>
      </c>
      <c r="AD214" s="5">
        <v>0.71674000000000004</v>
      </c>
      <c r="AE214" s="5">
        <v>0.72082000000000002</v>
      </c>
      <c r="AF214" s="5">
        <v>0.72685999999999995</v>
      </c>
      <c r="AG214" s="5">
        <v>0.72941999999999996</v>
      </c>
      <c r="AH214" s="5">
        <v>0.73362000000000005</v>
      </c>
      <c r="AI214" s="5">
        <v>0.73643000000000003</v>
      </c>
      <c r="AJ214" s="5">
        <v>0.73792000000000002</v>
      </c>
      <c r="AK214" s="5">
        <v>0.67283999999999999</v>
      </c>
      <c r="AM214" s="4" t="s">
        <v>67</v>
      </c>
      <c r="AN214" s="4" t="s">
        <v>68</v>
      </c>
      <c r="AO214" s="5">
        <f t="shared" si="197"/>
        <v>0.62505583333333337</v>
      </c>
      <c r="AP214" s="5">
        <f t="shared" si="198"/>
        <v>0.65355249999999998</v>
      </c>
      <c r="AQ214" s="5">
        <f t="shared" si="199"/>
        <v>0.71541818181818195</v>
      </c>
      <c r="AR214" s="6">
        <f>(AO214-AVERAGE(AO203:AO248))/_xlfn.STDEV.P(AO203:AO248)</f>
        <v>0.64417294423538263</v>
      </c>
      <c r="AS214" s="6">
        <f t="shared" ref="AS214:AT214" si="210">(AP214-AVERAGE(AP203:AP248))/_xlfn.STDEV.P(AP203:AP248)</f>
        <v>0.45855443058268491</v>
      </c>
      <c r="AT214" s="6">
        <f t="shared" si="210"/>
        <v>0.34215191698996927</v>
      </c>
    </row>
    <row r="215" spans="1:46" ht="13.5" thickBot="1">
      <c r="A215" s="4" t="s">
        <v>69</v>
      </c>
      <c r="B215" s="4" t="s">
        <v>70</v>
      </c>
      <c r="C215" s="5">
        <v>0.65764</v>
      </c>
      <c r="D215" s="5">
        <v>0.66193999999999997</v>
      </c>
      <c r="E215" s="5">
        <v>0.66818999999999995</v>
      </c>
      <c r="F215" s="5">
        <v>0.67042999999999997</v>
      </c>
      <c r="G215" s="5">
        <v>0.67620000000000002</v>
      </c>
      <c r="H215" s="5">
        <v>0.67925000000000002</v>
      </c>
      <c r="I215" s="5">
        <v>0.68537999999999999</v>
      </c>
      <c r="J215" s="5">
        <v>0.68908999999999998</v>
      </c>
      <c r="K215" s="5">
        <v>0.69106999999999996</v>
      </c>
      <c r="L215" s="5">
        <v>0.6956</v>
      </c>
      <c r="M215" s="5">
        <v>0.69613999999999998</v>
      </c>
      <c r="N215" s="5">
        <v>0.69869000000000003</v>
      </c>
      <c r="O215" s="5">
        <v>0.69943</v>
      </c>
      <c r="P215" s="5">
        <v>0.69891999999999999</v>
      </c>
      <c r="Q215" s="5">
        <v>0.69425999999999999</v>
      </c>
      <c r="R215" s="5">
        <v>0.69667999999999997</v>
      </c>
      <c r="S215" s="5">
        <v>0.69857999999999998</v>
      </c>
      <c r="T215" s="5">
        <v>0.70589000000000002</v>
      </c>
      <c r="U215" s="5">
        <v>0.70970999999999995</v>
      </c>
      <c r="V215" s="5">
        <v>0.71448</v>
      </c>
      <c r="W215" s="5">
        <v>0.72751999999999994</v>
      </c>
      <c r="X215" s="5">
        <v>0.73370000000000002</v>
      </c>
      <c r="Y215" s="5">
        <v>0.74531000000000003</v>
      </c>
      <c r="Z215" s="5">
        <v>0.74944999999999995</v>
      </c>
      <c r="AA215" s="5">
        <v>0.76053000000000004</v>
      </c>
      <c r="AB215" s="5">
        <v>0.76785000000000003</v>
      </c>
      <c r="AC215" s="5">
        <v>0.78064</v>
      </c>
      <c r="AD215" s="5">
        <v>0.79298000000000002</v>
      </c>
      <c r="AE215" s="5">
        <v>0.80150999999999994</v>
      </c>
      <c r="AF215" s="5">
        <v>0.80737000000000003</v>
      </c>
      <c r="AG215" s="5">
        <v>0.81555</v>
      </c>
      <c r="AH215" s="5">
        <v>0.82120000000000004</v>
      </c>
      <c r="AI215" s="5">
        <v>0.82028000000000001</v>
      </c>
      <c r="AJ215" s="5">
        <v>0.82750000000000001</v>
      </c>
      <c r="AK215" s="5">
        <v>0.76163999999999998</v>
      </c>
      <c r="AM215" s="4" t="s">
        <v>69</v>
      </c>
      <c r="AN215" s="4" t="s">
        <v>70</v>
      </c>
      <c r="AO215" s="5">
        <f t="shared" si="197"/>
        <v>0.68080166666666664</v>
      </c>
      <c r="AP215" s="5">
        <f t="shared" si="198"/>
        <v>0.71449416666666676</v>
      </c>
      <c r="AQ215" s="5">
        <f t="shared" si="199"/>
        <v>0.79609545454545472</v>
      </c>
      <c r="AR215" s="6">
        <f>(AO215-AVERAGE(AO203:AO248))/_xlfn.STDEV.P(AO203:AO248)</f>
        <v>1.4743723067114529</v>
      </c>
      <c r="AS215" s="6">
        <f t="shared" ref="AS215:AT215" si="211">(AP215-AVERAGE(AP203:AP248))/_xlfn.STDEV.P(AP203:AP248)</f>
        <v>1.2023373940941062</v>
      </c>
      <c r="AT215" s="6">
        <f t="shared" si="211"/>
        <v>1.3385185084017679</v>
      </c>
    </row>
    <row r="216" spans="1:46" ht="13.5" thickBot="1">
      <c r="A216" s="4" t="s">
        <v>71</v>
      </c>
      <c r="B216" s="4" t="s">
        <v>72</v>
      </c>
      <c r="C216" s="5">
        <v>0.53839999999999999</v>
      </c>
      <c r="D216" s="5">
        <v>0.53768000000000005</v>
      </c>
      <c r="E216" s="5">
        <v>0.53351000000000004</v>
      </c>
      <c r="F216" s="5">
        <v>0.53583000000000003</v>
      </c>
      <c r="G216" s="5">
        <v>0.52659</v>
      </c>
      <c r="H216" s="5">
        <v>0.52315999999999996</v>
      </c>
      <c r="I216" s="5">
        <v>0.52268999999999999</v>
      </c>
      <c r="J216" s="5">
        <v>0.53083999999999998</v>
      </c>
      <c r="K216" s="5">
        <v>0.53354999999999997</v>
      </c>
      <c r="L216" s="5">
        <v>0.54066000000000003</v>
      </c>
      <c r="M216" s="5">
        <v>0.54446000000000006</v>
      </c>
      <c r="N216" s="5">
        <v>0.54447999999999996</v>
      </c>
      <c r="O216" s="5">
        <v>0.54923</v>
      </c>
      <c r="P216" s="5">
        <v>0.54815999999999998</v>
      </c>
      <c r="Q216" s="5">
        <v>0.54935999999999996</v>
      </c>
      <c r="R216" s="5">
        <v>0.54966000000000004</v>
      </c>
      <c r="S216" s="5">
        <v>0.55625000000000002</v>
      </c>
      <c r="T216" s="5">
        <v>0.55442000000000002</v>
      </c>
      <c r="U216" s="5">
        <v>0.55684</v>
      </c>
      <c r="V216" s="5">
        <v>0.56098000000000003</v>
      </c>
      <c r="W216" s="5">
        <v>0.57262000000000002</v>
      </c>
      <c r="X216" s="5">
        <v>0.58479000000000003</v>
      </c>
      <c r="Y216" s="5">
        <v>0.60118000000000005</v>
      </c>
      <c r="Z216" s="5">
        <v>0.61839999999999995</v>
      </c>
      <c r="AA216" s="5">
        <v>0.62744999999999995</v>
      </c>
      <c r="AB216" s="5">
        <v>0.64146000000000003</v>
      </c>
      <c r="AC216" s="5">
        <v>0.65854000000000001</v>
      </c>
      <c r="AD216" s="5">
        <v>0.66822999999999999</v>
      </c>
      <c r="AE216" s="5">
        <v>0.67988999999999999</v>
      </c>
      <c r="AF216" s="5">
        <v>0.69381999999999999</v>
      </c>
      <c r="AG216" s="5">
        <v>0.70347999999999999</v>
      </c>
      <c r="AH216" s="5">
        <v>0.71519999999999995</v>
      </c>
      <c r="AI216" s="5">
        <v>0.71989999999999998</v>
      </c>
      <c r="AJ216" s="5">
        <v>0.72270999999999996</v>
      </c>
      <c r="AK216" s="5">
        <v>0.66415999999999997</v>
      </c>
      <c r="AM216" s="4" t="s">
        <v>71</v>
      </c>
      <c r="AN216" s="4" t="s">
        <v>72</v>
      </c>
      <c r="AO216" s="5">
        <f t="shared" si="197"/>
        <v>0.53432083333333336</v>
      </c>
      <c r="AP216" s="5">
        <f t="shared" si="198"/>
        <v>0.56682416666666668</v>
      </c>
      <c r="AQ216" s="5">
        <f t="shared" si="199"/>
        <v>0.6813490909090909</v>
      </c>
      <c r="AR216" s="6">
        <f>(AO216-AVERAGE(AO203:AO248))/_xlfn.STDEV.P(AO203:AO248)</f>
        <v>-0.70710543210245413</v>
      </c>
      <c r="AS216" s="6">
        <f t="shared" ref="AS216:AT216" si="212">(AP216-AVERAGE(AP203:AP248))/_xlfn.STDEV.P(AP203:AP248)</f>
        <v>-0.59995053515623864</v>
      </c>
      <c r="AT216" s="6">
        <f t="shared" si="212"/>
        <v>-7.8602315696364625E-2</v>
      </c>
    </row>
    <row r="217" spans="1:46" ht="13.5" thickBot="1">
      <c r="A217" s="4" t="s">
        <v>73</v>
      </c>
      <c r="B217" s="4" t="s">
        <v>74</v>
      </c>
      <c r="C217" s="5">
        <v>0.56025999999999998</v>
      </c>
      <c r="D217" s="5">
        <v>0.56052999999999997</v>
      </c>
      <c r="E217" s="5">
        <v>0.55810999999999999</v>
      </c>
      <c r="F217" s="5">
        <v>0.56703000000000003</v>
      </c>
      <c r="G217" s="5">
        <v>0.57230000000000003</v>
      </c>
      <c r="H217" s="5">
        <v>0.57489000000000001</v>
      </c>
      <c r="I217" s="5">
        <v>0.57809999999999995</v>
      </c>
      <c r="J217" s="5">
        <v>0.58469000000000004</v>
      </c>
      <c r="K217" s="5">
        <v>0.58677999999999997</v>
      </c>
      <c r="L217" s="5">
        <v>0.59079999999999999</v>
      </c>
      <c r="M217" s="5">
        <v>0.59304000000000001</v>
      </c>
      <c r="N217" s="5">
        <v>0.60228999999999999</v>
      </c>
      <c r="O217" s="5">
        <v>0.61182999999999998</v>
      </c>
      <c r="P217" s="5">
        <v>0.61431000000000002</v>
      </c>
      <c r="Q217" s="5">
        <v>0.60868999999999995</v>
      </c>
      <c r="R217" s="5">
        <v>0.60323000000000004</v>
      </c>
      <c r="S217" s="5">
        <v>0.60404999999999998</v>
      </c>
      <c r="T217" s="5">
        <v>0.60135000000000005</v>
      </c>
      <c r="U217" s="5">
        <v>0.60351999999999995</v>
      </c>
      <c r="V217" s="5">
        <v>0.61214000000000002</v>
      </c>
      <c r="W217" s="5">
        <v>0.61841999999999997</v>
      </c>
      <c r="X217" s="5">
        <v>0.62302000000000002</v>
      </c>
      <c r="Y217" s="5">
        <v>0.62873000000000001</v>
      </c>
      <c r="Z217" s="5">
        <v>0.62500999999999995</v>
      </c>
      <c r="AA217" s="5">
        <v>0.63278999999999996</v>
      </c>
      <c r="AB217" s="5">
        <v>0.63676999999999995</v>
      </c>
      <c r="AC217" s="5">
        <v>0.64656999999999998</v>
      </c>
      <c r="AD217" s="5">
        <v>0.65686999999999995</v>
      </c>
      <c r="AE217" s="5">
        <v>0.66671999999999998</v>
      </c>
      <c r="AF217" s="5">
        <v>0.67623999999999995</v>
      </c>
      <c r="AG217" s="5">
        <v>0.68142000000000003</v>
      </c>
      <c r="AH217" s="5">
        <v>0.69045999999999996</v>
      </c>
      <c r="AI217" s="5">
        <v>0.69560999999999995</v>
      </c>
      <c r="AJ217" s="5">
        <v>0.69099999999999995</v>
      </c>
      <c r="AK217" s="5">
        <v>0.63809000000000005</v>
      </c>
      <c r="AM217" s="4" t="s">
        <v>73</v>
      </c>
      <c r="AN217" s="4" t="s">
        <v>74</v>
      </c>
      <c r="AO217" s="5">
        <f t="shared" si="197"/>
        <v>0.5774016666666667</v>
      </c>
      <c r="AP217" s="5">
        <f t="shared" si="198"/>
        <v>0.61285833333333328</v>
      </c>
      <c r="AQ217" s="5">
        <f t="shared" si="199"/>
        <v>0.66477636363636361</v>
      </c>
      <c r="AR217" s="6">
        <f>(AO217-AVERAGE(AO203:AO248))/_xlfn.STDEV.P(AO203:AO248)</f>
        <v>-6.5520613477363113E-2</v>
      </c>
      <c r="AS217" s="6">
        <f t="shared" ref="AS217:AT217" si="213">(AP217-AVERAGE(AP203:AP248))/_xlfn.STDEV.P(AP203:AP248)</f>
        <v>-3.81111438348345E-2</v>
      </c>
      <c r="AT217" s="6">
        <f t="shared" si="213"/>
        <v>-0.283275964481503</v>
      </c>
    </row>
    <row r="218" spans="1:46" ht="13.5" thickBot="1">
      <c r="A218" s="4" t="s">
        <v>75</v>
      </c>
      <c r="B218" s="4" t="s">
        <v>76</v>
      </c>
      <c r="C218" s="5">
        <v>0.64483999999999997</v>
      </c>
      <c r="D218" s="5">
        <v>0.64456000000000002</v>
      </c>
      <c r="E218" s="5">
        <v>0.64798999999999995</v>
      </c>
      <c r="F218" s="5">
        <v>0.65044000000000002</v>
      </c>
      <c r="G218" s="5">
        <v>0.65234000000000003</v>
      </c>
      <c r="H218" s="5">
        <v>0.65564999999999996</v>
      </c>
      <c r="I218" s="5">
        <v>0.66030999999999995</v>
      </c>
      <c r="J218" s="5">
        <v>0.66483000000000003</v>
      </c>
      <c r="K218" s="5">
        <v>0.66934000000000005</v>
      </c>
      <c r="L218" s="5">
        <v>0.67408000000000001</v>
      </c>
      <c r="M218" s="5">
        <v>0.67335999999999996</v>
      </c>
      <c r="N218" s="5">
        <v>0.67942999999999998</v>
      </c>
      <c r="O218" s="5">
        <v>0.68593000000000004</v>
      </c>
      <c r="P218" s="5">
        <v>0.68783000000000005</v>
      </c>
      <c r="Q218" s="5">
        <v>0.69001000000000001</v>
      </c>
      <c r="R218" s="5">
        <v>0.69581999999999999</v>
      </c>
      <c r="S218" s="5">
        <v>0.69786000000000004</v>
      </c>
      <c r="T218" s="5">
        <v>0.69784000000000002</v>
      </c>
      <c r="U218" s="5">
        <v>0.70272000000000001</v>
      </c>
      <c r="V218" s="5">
        <v>0.70892999999999995</v>
      </c>
      <c r="W218" s="5">
        <v>0.71179999999999999</v>
      </c>
      <c r="X218" s="5">
        <v>0.71889000000000003</v>
      </c>
      <c r="Y218" s="5">
        <v>0.72785999999999995</v>
      </c>
      <c r="Z218" s="5">
        <v>0.73394000000000004</v>
      </c>
      <c r="AA218" s="5">
        <v>0.74165000000000003</v>
      </c>
      <c r="AB218" s="5">
        <v>0.75422999999999996</v>
      </c>
      <c r="AC218" s="5">
        <v>0.76558999999999999</v>
      </c>
      <c r="AD218" s="5">
        <v>0.77527999999999997</v>
      </c>
      <c r="AE218" s="5">
        <v>0.78473999999999999</v>
      </c>
      <c r="AF218" s="5">
        <v>0.79657999999999995</v>
      </c>
      <c r="AG218" s="5">
        <v>0.80647000000000002</v>
      </c>
      <c r="AH218" s="5">
        <v>0.81320000000000003</v>
      </c>
      <c r="AI218" s="5">
        <v>0.82025000000000003</v>
      </c>
      <c r="AJ218" s="5">
        <v>0.82194999999999996</v>
      </c>
      <c r="AK218" s="5">
        <v>0.75463000000000002</v>
      </c>
      <c r="AM218" s="4" t="s">
        <v>75</v>
      </c>
      <c r="AN218" s="4" t="s">
        <v>76</v>
      </c>
      <c r="AO218" s="5">
        <f t="shared" si="197"/>
        <v>0.65976416666666671</v>
      </c>
      <c r="AP218" s="5">
        <f t="shared" si="198"/>
        <v>0.70495249999999998</v>
      </c>
      <c r="AQ218" s="5">
        <f t="shared" si="199"/>
        <v>0.7849609090909091</v>
      </c>
      <c r="AR218" s="6">
        <f>(AO218-AVERAGE(AO203:AO248))/_xlfn.STDEV.P(AO203:AO248)</f>
        <v>1.1610696248113355</v>
      </c>
      <c r="AS218" s="6">
        <f t="shared" ref="AS218:AT218" si="214">(AP218-AVERAGE(AP203:AP248))/_xlfn.STDEV.P(AP203:AP248)</f>
        <v>1.0858829303691526</v>
      </c>
      <c r="AT218" s="6">
        <f t="shared" si="214"/>
        <v>1.2010065583019101</v>
      </c>
    </row>
    <row r="219" spans="1:46" ht="13.5" thickBot="1">
      <c r="A219" s="4" t="s">
        <v>77</v>
      </c>
      <c r="B219" s="4" t="s">
        <v>78</v>
      </c>
      <c r="C219" s="5">
        <v>0.61207999999999996</v>
      </c>
      <c r="D219" s="5">
        <v>0.61121000000000003</v>
      </c>
      <c r="E219" s="5">
        <v>0.61134999999999995</v>
      </c>
      <c r="F219" s="5">
        <v>0.61317999999999995</v>
      </c>
      <c r="G219" s="5">
        <v>0.61414999999999997</v>
      </c>
      <c r="H219" s="5">
        <v>0.61656999999999995</v>
      </c>
      <c r="I219" s="5">
        <v>0.61728000000000005</v>
      </c>
      <c r="J219" s="5">
        <v>0.61099999999999999</v>
      </c>
      <c r="K219" s="5">
        <v>0.61007</v>
      </c>
      <c r="L219" s="5">
        <v>0.60982999999999998</v>
      </c>
      <c r="M219" s="5">
        <v>0.61114000000000002</v>
      </c>
      <c r="N219" s="5">
        <v>0.60941999999999996</v>
      </c>
      <c r="O219" s="5">
        <v>0.60889000000000004</v>
      </c>
      <c r="P219" s="5">
        <v>0.60784000000000005</v>
      </c>
      <c r="Q219" s="5">
        <v>0.61250000000000004</v>
      </c>
      <c r="R219" s="5">
        <v>0.61973999999999996</v>
      </c>
      <c r="S219" s="5">
        <v>0.622</v>
      </c>
      <c r="T219" s="5">
        <v>0.62697000000000003</v>
      </c>
      <c r="U219" s="5">
        <v>0.63343000000000005</v>
      </c>
      <c r="V219" s="5">
        <v>0.64781</v>
      </c>
      <c r="W219" s="5">
        <v>0.66071000000000002</v>
      </c>
      <c r="X219" s="5">
        <v>0.67254000000000003</v>
      </c>
      <c r="Y219" s="5">
        <v>0.68700000000000006</v>
      </c>
      <c r="Z219" s="5">
        <v>0.69726999999999995</v>
      </c>
      <c r="AA219" s="5">
        <v>0.71009999999999995</v>
      </c>
      <c r="AB219" s="5">
        <v>0.72606999999999999</v>
      </c>
      <c r="AC219" s="5">
        <v>0.73836999999999997</v>
      </c>
      <c r="AD219" s="5">
        <v>0.74956</v>
      </c>
      <c r="AE219" s="5">
        <v>0.76373999999999997</v>
      </c>
      <c r="AF219" s="5">
        <v>0.77127999999999997</v>
      </c>
      <c r="AG219" s="5">
        <v>0.77998000000000001</v>
      </c>
      <c r="AH219" s="5">
        <v>0.78793000000000002</v>
      </c>
      <c r="AI219" s="5">
        <v>0.79088000000000003</v>
      </c>
      <c r="AJ219" s="5">
        <v>0.79354000000000002</v>
      </c>
      <c r="AK219" s="5">
        <v>0.73814000000000002</v>
      </c>
      <c r="AM219" s="4" t="s">
        <v>77</v>
      </c>
      <c r="AN219" s="4" t="s">
        <v>78</v>
      </c>
      <c r="AO219" s="5">
        <f t="shared" si="197"/>
        <v>0.61227333333333323</v>
      </c>
      <c r="AP219" s="5">
        <f t="shared" si="198"/>
        <v>0.64139166666666658</v>
      </c>
      <c r="AQ219" s="5">
        <f t="shared" si="199"/>
        <v>0.75905363636363643</v>
      </c>
      <c r="AR219" s="6">
        <f>(AO219-AVERAGE(AO203:AO248))/_xlfn.STDEV.P(AO203:AO248)</f>
        <v>0.45380852206600381</v>
      </c>
      <c r="AS219" s="6">
        <f t="shared" ref="AS219:AT219" si="215">(AP219-AVERAGE(AP203:AP248))/_xlfn.STDEV.P(AP203:AP248)</f>
        <v>0.31013347083262049</v>
      </c>
      <c r="AT219" s="6">
        <f t="shared" si="215"/>
        <v>0.88105101013521492</v>
      </c>
    </row>
    <row r="220" spans="1:46" ht="13.5" thickBot="1">
      <c r="A220" s="4" t="s">
        <v>79</v>
      </c>
      <c r="B220" s="4" t="s">
        <v>80</v>
      </c>
      <c r="C220" s="5">
        <v>0.56881000000000004</v>
      </c>
      <c r="D220" s="5">
        <v>0.57198000000000004</v>
      </c>
      <c r="E220" s="5">
        <v>0.57477999999999996</v>
      </c>
      <c r="F220" s="5">
        <v>0.58433000000000002</v>
      </c>
      <c r="G220" s="5">
        <v>0.58730000000000004</v>
      </c>
      <c r="H220" s="5">
        <v>0.59114999999999995</v>
      </c>
      <c r="I220" s="5">
        <v>0.59206000000000003</v>
      </c>
      <c r="J220" s="5">
        <v>0.59531000000000001</v>
      </c>
      <c r="K220" s="5">
        <v>0.59819999999999995</v>
      </c>
      <c r="L220" s="5">
        <v>0.59852000000000005</v>
      </c>
      <c r="M220" s="5">
        <v>0.60543000000000002</v>
      </c>
      <c r="N220" s="5">
        <v>0.61058999999999997</v>
      </c>
      <c r="O220" s="5">
        <v>0.62090000000000001</v>
      </c>
      <c r="P220" s="5">
        <v>0.62007999999999996</v>
      </c>
      <c r="Q220" s="5">
        <v>0.62368000000000001</v>
      </c>
      <c r="R220" s="5">
        <v>0.62063999999999997</v>
      </c>
      <c r="S220" s="5">
        <v>0.62243000000000004</v>
      </c>
      <c r="T220" s="5">
        <v>0.62465000000000004</v>
      </c>
      <c r="U220" s="5">
        <v>0.63607999999999998</v>
      </c>
      <c r="V220" s="5">
        <v>0.64190000000000003</v>
      </c>
      <c r="W220" s="5">
        <v>0.65393000000000001</v>
      </c>
      <c r="X220" s="5">
        <v>0.66483000000000003</v>
      </c>
      <c r="Y220" s="5">
        <v>0.67523</v>
      </c>
      <c r="Z220" s="5">
        <v>0.68711</v>
      </c>
      <c r="AA220" s="5">
        <v>0.69171000000000005</v>
      </c>
      <c r="AB220" s="5">
        <v>0.69865999999999995</v>
      </c>
      <c r="AC220" s="5">
        <v>0.70762999999999998</v>
      </c>
      <c r="AD220" s="5">
        <v>0.71813000000000005</v>
      </c>
      <c r="AE220" s="5">
        <v>0.72638000000000003</v>
      </c>
      <c r="AF220" s="5">
        <v>0.73863000000000001</v>
      </c>
      <c r="AG220" s="5">
        <v>0.75034000000000001</v>
      </c>
      <c r="AH220" s="5">
        <v>0.75468000000000002</v>
      </c>
      <c r="AI220" s="5">
        <v>0.76404000000000005</v>
      </c>
      <c r="AJ220" s="5">
        <v>0.76953000000000005</v>
      </c>
      <c r="AK220" s="5">
        <v>0.69496999999999998</v>
      </c>
      <c r="AM220" s="4" t="s">
        <v>79</v>
      </c>
      <c r="AN220" s="4" t="s">
        <v>80</v>
      </c>
      <c r="AO220" s="5">
        <f t="shared" si="197"/>
        <v>0.58987166666666668</v>
      </c>
      <c r="AP220" s="5">
        <f t="shared" si="198"/>
        <v>0.64095499999999994</v>
      </c>
      <c r="AQ220" s="5">
        <f t="shared" si="199"/>
        <v>0.72860909090909087</v>
      </c>
      <c r="AR220" s="6">
        <f>(AO220-AVERAGE(AO203:AO248))/_xlfn.STDEV.P(AO203:AO248)</f>
        <v>0.12018987699415061</v>
      </c>
      <c r="AS220" s="6">
        <f t="shared" ref="AS220:AT220" si="216">(AP220-AVERAGE(AP203:AP248))/_xlfn.STDEV.P(AP203:AP248)</f>
        <v>0.30480402637918197</v>
      </c>
      <c r="AT220" s="6">
        <f t="shared" si="216"/>
        <v>0.50506001594072714</v>
      </c>
    </row>
    <row r="221" spans="1:46" ht="13.5" thickBot="1">
      <c r="A221" s="4" t="s">
        <v>81</v>
      </c>
      <c r="B221" s="4" t="s">
        <v>82</v>
      </c>
      <c r="C221" s="5">
        <v>0.55340999999999996</v>
      </c>
      <c r="D221" s="5">
        <v>0.55852000000000002</v>
      </c>
      <c r="E221" s="5">
        <v>0.55727000000000004</v>
      </c>
      <c r="F221" s="5">
        <v>0.55957999999999997</v>
      </c>
      <c r="G221" s="5">
        <v>0.56855</v>
      </c>
      <c r="H221" s="5">
        <v>0.56720000000000004</v>
      </c>
      <c r="I221" s="5">
        <v>0.56559999999999999</v>
      </c>
      <c r="J221" s="5">
        <v>0.56738</v>
      </c>
      <c r="K221" s="5">
        <v>0.57184000000000001</v>
      </c>
      <c r="L221" s="5">
        <v>0.57223000000000002</v>
      </c>
      <c r="M221" s="5">
        <v>0.57755999999999996</v>
      </c>
      <c r="N221" s="5">
        <v>0.59136</v>
      </c>
      <c r="O221" s="5">
        <v>0.59794000000000003</v>
      </c>
      <c r="P221" s="5">
        <v>0.59653</v>
      </c>
      <c r="Q221" s="5">
        <v>0.59789999999999999</v>
      </c>
      <c r="R221" s="5">
        <v>0.60501000000000005</v>
      </c>
      <c r="S221" s="5">
        <v>0.60267000000000004</v>
      </c>
      <c r="T221" s="5">
        <v>0.61258999999999997</v>
      </c>
      <c r="U221" s="5">
        <v>0.62441999999999998</v>
      </c>
      <c r="V221" s="5">
        <v>0.63283</v>
      </c>
      <c r="W221" s="5">
        <v>0.63812999999999998</v>
      </c>
      <c r="X221" s="5">
        <v>0.65010000000000001</v>
      </c>
      <c r="Y221" s="5">
        <v>0.65508</v>
      </c>
      <c r="Z221" s="5">
        <v>0.65959000000000001</v>
      </c>
      <c r="AA221" s="5">
        <v>0.66474999999999995</v>
      </c>
      <c r="AB221" s="5">
        <v>0.67069999999999996</v>
      </c>
      <c r="AC221" s="5">
        <v>0.67913000000000001</v>
      </c>
      <c r="AD221" s="5">
        <v>0.68259000000000003</v>
      </c>
      <c r="AE221" s="5">
        <v>0.69259999999999999</v>
      </c>
      <c r="AF221" s="5">
        <v>0.69420000000000004</v>
      </c>
      <c r="AG221" s="5">
        <v>0.69938</v>
      </c>
      <c r="AH221" s="5">
        <v>0.70360999999999996</v>
      </c>
      <c r="AI221" s="5">
        <v>0.70830000000000004</v>
      </c>
      <c r="AJ221" s="5">
        <v>0.70454000000000006</v>
      </c>
      <c r="AK221" s="5">
        <v>0.65200000000000002</v>
      </c>
      <c r="AM221" s="4" t="s">
        <v>81</v>
      </c>
      <c r="AN221" s="4" t="s">
        <v>82</v>
      </c>
      <c r="AO221" s="5">
        <f t="shared" si="197"/>
        <v>0.56754166666666672</v>
      </c>
      <c r="AP221" s="5">
        <f t="shared" si="198"/>
        <v>0.62273250000000002</v>
      </c>
      <c r="AQ221" s="5">
        <f t="shared" si="199"/>
        <v>0.68652727272727276</v>
      </c>
      <c r="AR221" s="6">
        <f>(AO221-AVERAGE(AO203:AO248))/_xlfn.STDEV.P(AO203:AO248)</f>
        <v>-0.21236146640832737</v>
      </c>
      <c r="AS221" s="6">
        <f t="shared" ref="AS221:AT221" si="217">(AP221-AVERAGE(AP203:AP248))/_xlfn.STDEV.P(AP203:AP248)</f>
        <v>8.2401427403328759E-2</v>
      </c>
      <c r="AT221" s="6">
        <f t="shared" si="217"/>
        <v>-1.4651624337058215E-2</v>
      </c>
    </row>
    <row r="222" spans="1:46" ht="13.5" thickBot="1">
      <c r="A222" s="4" t="s">
        <v>83</v>
      </c>
      <c r="B222" s="4" t="s">
        <v>84</v>
      </c>
      <c r="C222" s="5">
        <v>0.58057999999999998</v>
      </c>
      <c r="D222" s="5">
        <v>0.59604000000000001</v>
      </c>
      <c r="E222" s="5">
        <v>0.59009</v>
      </c>
      <c r="F222" s="5">
        <v>0.60126000000000002</v>
      </c>
      <c r="G222" s="5">
        <v>0.60296000000000005</v>
      </c>
      <c r="H222" s="5">
        <v>0.60982999999999998</v>
      </c>
      <c r="I222" s="5">
        <v>0.60082999999999998</v>
      </c>
      <c r="J222" s="5">
        <v>0.60743000000000003</v>
      </c>
      <c r="K222" s="5">
        <v>0.61799999999999999</v>
      </c>
      <c r="L222" s="5">
        <v>0.63048000000000004</v>
      </c>
      <c r="M222" s="5">
        <v>0.63644000000000001</v>
      </c>
      <c r="N222" s="5">
        <v>0.63861999999999997</v>
      </c>
      <c r="O222" s="5">
        <v>0.65515000000000001</v>
      </c>
      <c r="P222" s="5">
        <v>0.64783000000000002</v>
      </c>
      <c r="Q222" s="5">
        <v>0.65515000000000001</v>
      </c>
      <c r="R222" s="5">
        <v>0.64610000000000001</v>
      </c>
      <c r="S222" s="5">
        <v>0.65042</v>
      </c>
      <c r="T222" s="5">
        <v>0.64737999999999996</v>
      </c>
      <c r="U222" s="5">
        <v>0.66313</v>
      </c>
      <c r="V222" s="5">
        <v>0.66615999999999997</v>
      </c>
      <c r="W222" s="5">
        <v>0.66976000000000002</v>
      </c>
      <c r="X222" s="5">
        <v>0.68042000000000002</v>
      </c>
      <c r="Y222" s="5">
        <v>0.68908000000000003</v>
      </c>
      <c r="Z222" s="5">
        <v>0.69689999999999996</v>
      </c>
      <c r="AA222" s="5">
        <v>0.69369000000000003</v>
      </c>
      <c r="AB222" s="5">
        <v>0.70047999999999999</v>
      </c>
      <c r="AC222" s="5">
        <v>0.69593000000000005</v>
      </c>
      <c r="AD222" s="5">
        <v>0.70753999999999995</v>
      </c>
      <c r="AE222" s="5">
        <v>0.71557999999999999</v>
      </c>
      <c r="AF222" s="5">
        <v>0.72614000000000001</v>
      </c>
      <c r="AG222" s="5">
        <v>0.72265999999999997</v>
      </c>
      <c r="AH222" s="5">
        <v>0.73611000000000004</v>
      </c>
      <c r="AI222" s="5">
        <v>0.73346999999999996</v>
      </c>
      <c r="AJ222" s="5">
        <v>0.73116999999999999</v>
      </c>
      <c r="AK222" s="5">
        <v>0.67537000000000003</v>
      </c>
      <c r="AM222" s="4" t="s">
        <v>83</v>
      </c>
      <c r="AN222" s="4" t="s">
        <v>84</v>
      </c>
      <c r="AO222" s="5">
        <f t="shared" si="197"/>
        <v>0.60938000000000014</v>
      </c>
      <c r="AP222" s="5">
        <f t="shared" si="198"/>
        <v>0.66395666666666664</v>
      </c>
      <c r="AQ222" s="5">
        <f t="shared" si="199"/>
        <v>0.71255818181818176</v>
      </c>
      <c r="AR222" s="6">
        <f>(AO222-AVERAGE(AO203:AO248))/_xlfn.STDEV.P(AO203:AO248)</f>
        <v>0.41071931978606258</v>
      </c>
      <c r="AS222" s="6">
        <f t="shared" ref="AS222:AT222" si="218">(AP222-AVERAGE(AP203:AP248))/_xlfn.STDEV.P(AP203:AP248)</f>
        <v>0.585535564172731</v>
      </c>
      <c r="AT222" s="6">
        <f t="shared" si="218"/>
        <v>0.30683083640422665</v>
      </c>
    </row>
    <row r="223" spans="1:46" ht="13.5" thickBot="1">
      <c r="A223" s="4" t="s">
        <v>85</v>
      </c>
      <c r="B223" s="4" t="s">
        <v>86</v>
      </c>
      <c r="C223" s="5">
        <v>0.58235999999999999</v>
      </c>
      <c r="D223" s="5">
        <v>0.58633999999999997</v>
      </c>
      <c r="E223" s="5">
        <v>0.58079999999999998</v>
      </c>
      <c r="F223" s="5">
        <v>0.58923000000000003</v>
      </c>
      <c r="G223" s="5">
        <v>0.60013000000000005</v>
      </c>
      <c r="H223" s="5">
        <v>0.60314000000000001</v>
      </c>
      <c r="I223" s="5">
        <v>0.60890999999999995</v>
      </c>
      <c r="J223" s="5">
        <v>0.62397999999999998</v>
      </c>
      <c r="K223" s="5">
        <v>0.64131000000000005</v>
      </c>
      <c r="L223" s="5">
        <v>0.64937</v>
      </c>
      <c r="M223" s="5">
        <v>0.65849000000000002</v>
      </c>
      <c r="N223" s="5">
        <v>0.66271000000000002</v>
      </c>
      <c r="O223" s="5">
        <v>0.67484</v>
      </c>
      <c r="P223" s="5">
        <v>0.67342999999999997</v>
      </c>
      <c r="Q223" s="5">
        <v>0.68669000000000002</v>
      </c>
      <c r="R223" s="5">
        <v>0.68952999999999998</v>
      </c>
      <c r="S223" s="5">
        <v>0.69333</v>
      </c>
      <c r="T223" s="5">
        <v>0.69725000000000004</v>
      </c>
      <c r="U223" s="5">
        <v>0.71238999999999997</v>
      </c>
      <c r="V223" s="5">
        <v>0.71804999999999997</v>
      </c>
      <c r="W223" s="5">
        <v>0.72226999999999997</v>
      </c>
      <c r="X223" s="5">
        <v>0.72584000000000004</v>
      </c>
      <c r="Y223" s="5">
        <v>0.72716000000000003</v>
      </c>
      <c r="Z223" s="5">
        <v>0.73734999999999995</v>
      </c>
      <c r="AA223" s="5">
        <v>0.73587999999999998</v>
      </c>
      <c r="AB223" s="5">
        <v>0.74200999999999995</v>
      </c>
      <c r="AC223" s="5">
        <v>0.74107999999999996</v>
      </c>
      <c r="AD223" s="5">
        <v>0.74309000000000003</v>
      </c>
      <c r="AE223" s="5">
        <v>0.74070999999999998</v>
      </c>
      <c r="AF223" s="5">
        <v>0.74819999999999998</v>
      </c>
      <c r="AG223" s="5">
        <v>0.74377000000000004</v>
      </c>
      <c r="AH223" s="5">
        <v>0.74095999999999995</v>
      </c>
      <c r="AI223" s="5">
        <v>0.73956</v>
      </c>
      <c r="AJ223" s="5">
        <v>0.74128000000000005</v>
      </c>
      <c r="AK223" s="5">
        <v>0.67939000000000005</v>
      </c>
      <c r="AM223" s="4" t="s">
        <v>85</v>
      </c>
      <c r="AN223" s="4" t="s">
        <v>86</v>
      </c>
      <c r="AO223" s="5">
        <f t="shared" si="197"/>
        <v>0.61556416666666658</v>
      </c>
      <c r="AP223" s="5">
        <f t="shared" si="198"/>
        <v>0.70484416666666661</v>
      </c>
      <c r="AQ223" s="5">
        <f t="shared" si="199"/>
        <v>0.73599363636363624</v>
      </c>
      <c r="AR223" s="6">
        <f>(AO223-AVERAGE(AO203:AO248))/_xlfn.STDEV.P(AO203:AO248)</f>
        <v>0.50281752546563052</v>
      </c>
      <c r="AS223" s="6">
        <f t="shared" ref="AS223:AT223" si="219">(AP223-AVERAGE(AP203:AP248))/_xlfn.STDEV.P(AP203:AP248)</f>
        <v>1.0845607399513142</v>
      </c>
      <c r="AT223" s="6">
        <f t="shared" si="219"/>
        <v>0.59625936037746086</v>
      </c>
    </row>
    <row r="224" spans="1:46" ht="13.5" thickBot="1">
      <c r="A224" s="4" t="s">
        <v>87</v>
      </c>
      <c r="B224" s="4" t="s">
        <v>88</v>
      </c>
      <c r="C224" s="5">
        <v>0.57050999999999996</v>
      </c>
      <c r="D224" s="5">
        <v>0.58243999999999996</v>
      </c>
      <c r="E224" s="5">
        <v>0.58779999999999999</v>
      </c>
      <c r="F224" s="5">
        <v>0.59936999999999996</v>
      </c>
      <c r="G224" s="5">
        <v>0.60763</v>
      </c>
      <c r="H224" s="5">
        <v>0.60843999999999998</v>
      </c>
      <c r="I224" s="5">
        <v>0.61065000000000003</v>
      </c>
      <c r="J224" s="5">
        <v>0.62605999999999995</v>
      </c>
      <c r="K224" s="5">
        <v>0.63134000000000001</v>
      </c>
      <c r="L224" s="5">
        <v>0.62688999999999995</v>
      </c>
      <c r="M224" s="5">
        <v>0.62892000000000003</v>
      </c>
      <c r="N224" s="5">
        <v>0.63671999999999995</v>
      </c>
      <c r="O224" s="5">
        <v>0.64137999999999995</v>
      </c>
      <c r="P224" s="5">
        <v>0.63992000000000004</v>
      </c>
      <c r="Q224" s="5">
        <v>0.64607999999999999</v>
      </c>
      <c r="R224" s="5">
        <v>0.65188999999999997</v>
      </c>
      <c r="S224" s="5">
        <v>0.64739000000000002</v>
      </c>
      <c r="T224" s="5">
        <v>0.64495000000000002</v>
      </c>
      <c r="U224" s="5">
        <v>0.64366000000000001</v>
      </c>
      <c r="V224" s="5">
        <v>0.63519000000000003</v>
      </c>
      <c r="W224" s="5">
        <v>0.63339000000000001</v>
      </c>
      <c r="X224" s="5">
        <v>0.63980999999999999</v>
      </c>
      <c r="Y224" s="5">
        <v>0.64314000000000004</v>
      </c>
      <c r="Z224" s="5">
        <v>0.64507999999999999</v>
      </c>
      <c r="AA224" s="5">
        <v>0.64883000000000002</v>
      </c>
      <c r="AB224" s="5">
        <v>0.65400000000000003</v>
      </c>
      <c r="AC224" s="5">
        <v>0.65856999999999999</v>
      </c>
      <c r="AD224" s="5">
        <v>0.65981999999999996</v>
      </c>
      <c r="AE224" s="5">
        <v>0.67110999999999998</v>
      </c>
      <c r="AF224" s="5">
        <v>0.68613000000000002</v>
      </c>
      <c r="AG224" s="5">
        <v>0.69662000000000002</v>
      </c>
      <c r="AH224" s="5">
        <v>0.70723999999999998</v>
      </c>
      <c r="AI224" s="5">
        <v>0.70999000000000001</v>
      </c>
      <c r="AJ224" s="5">
        <v>0.71389999999999998</v>
      </c>
      <c r="AK224" s="5">
        <v>0.66027999999999998</v>
      </c>
      <c r="AM224" s="4" t="s">
        <v>87</v>
      </c>
      <c r="AN224" s="4" t="s">
        <v>88</v>
      </c>
      <c r="AO224" s="5">
        <f t="shared" si="197"/>
        <v>0.60973083333333322</v>
      </c>
      <c r="AP224" s="5">
        <f t="shared" si="198"/>
        <v>0.64265666666666665</v>
      </c>
      <c r="AQ224" s="5">
        <f t="shared" si="199"/>
        <v>0.6787718181818182</v>
      </c>
      <c r="AR224" s="6">
        <f>(AO224-AVERAGE(AO203:AO248))/_xlfn.STDEV.P(AO203:AO248)</f>
        <v>0.41594413377219269</v>
      </c>
      <c r="AS224" s="6">
        <f t="shared" ref="AS224:AT224" si="220">(AP224-AVERAGE(AP203:AP248))/_xlfn.STDEV.P(AP203:AP248)</f>
        <v>0.32557258663475919</v>
      </c>
      <c r="AT224" s="6">
        <f t="shared" si="220"/>
        <v>-0.11043170649756384</v>
      </c>
    </row>
    <row r="225" spans="1:46" ht="13.5" thickBot="1">
      <c r="A225" s="4" t="s">
        <v>89</v>
      </c>
      <c r="B225" s="4" t="s">
        <v>90</v>
      </c>
      <c r="C225" s="5">
        <v>0.62441000000000002</v>
      </c>
      <c r="D225" s="5">
        <v>0.62190000000000001</v>
      </c>
      <c r="E225" s="5">
        <v>0.62168000000000001</v>
      </c>
      <c r="F225" s="5">
        <v>0.63173999999999997</v>
      </c>
      <c r="G225" s="5">
        <v>0.64205000000000001</v>
      </c>
      <c r="H225" s="5">
        <v>0.65085000000000004</v>
      </c>
      <c r="I225" s="5">
        <v>0.65861000000000003</v>
      </c>
      <c r="J225" s="5">
        <v>0.66974999999999996</v>
      </c>
      <c r="K225" s="5">
        <v>0.67708000000000002</v>
      </c>
      <c r="L225" s="5">
        <v>0.68735999999999997</v>
      </c>
      <c r="M225" s="5">
        <v>0.69903999999999999</v>
      </c>
      <c r="N225" s="5">
        <v>0.71487999999999996</v>
      </c>
      <c r="O225" s="5">
        <v>0.71189000000000002</v>
      </c>
      <c r="P225" s="5">
        <v>0.70935999999999999</v>
      </c>
      <c r="Q225" s="5">
        <v>0.71333999999999997</v>
      </c>
      <c r="R225" s="5">
        <v>0.71060999999999996</v>
      </c>
      <c r="S225" s="5">
        <v>0.71660000000000001</v>
      </c>
      <c r="T225" s="5">
        <v>0.71445000000000003</v>
      </c>
      <c r="U225" s="5">
        <v>0.72435000000000005</v>
      </c>
      <c r="V225" s="5">
        <v>0.73748000000000002</v>
      </c>
      <c r="W225" s="5">
        <v>0.74011000000000005</v>
      </c>
      <c r="X225" s="5">
        <v>0.73760999999999999</v>
      </c>
      <c r="Y225" s="5">
        <v>0.74151</v>
      </c>
      <c r="Z225" s="5">
        <v>0.73977000000000004</v>
      </c>
      <c r="AA225" s="5">
        <v>0.75109999999999999</v>
      </c>
      <c r="AB225" s="5">
        <v>0.76217999999999997</v>
      </c>
      <c r="AC225" s="5">
        <v>0.76985999999999999</v>
      </c>
      <c r="AD225" s="5">
        <v>0.78385000000000005</v>
      </c>
      <c r="AE225" s="5">
        <v>0.78725000000000001</v>
      </c>
      <c r="AF225" s="5">
        <v>0.79032000000000002</v>
      </c>
      <c r="AG225" s="5">
        <v>0.79196</v>
      </c>
      <c r="AH225" s="5">
        <v>0.79262999999999995</v>
      </c>
      <c r="AI225" s="5">
        <v>0.79508000000000001</v>
      </c>
      <c r="AJ225" s="5">
        <v>0.79881000000000002</v>
      </c>
      <c r="AK225" s="5">
        <v>0.73992999999999998</v>
      </c>
      <c r="AM225" s="4" t="s">
        <v>89</v>
      </c>
      <c r="AN225" s="4" t="s">
        <v>90</v>
      </c>
      <c r="AO225" s="5">
        <f t="shared" si="197"/>
        <v>0.65827916666666664</v>
      </c>
      <c r="AP225" s="5">
        <f t="shared" si="198"/>
        <v>0.7247566666666666</v>
      </c>
      <c r="AQ225" s="5">
        <f t="shared" si="199"/>
        <v>0.77845181818181797</v>
      </c>
      <c r="AR225" s="6">
        <f>(AO225-AVERAGE(AO203:AO248))/_xlfn.STDEV.P(AO203:AO248)</f>
        <v>1.1389541413830908</v>
      </c>
      <c r="AS225" s="6">
        <f t="shared" ref="AS225:AT225" si="221">(AP225-AVERAGE(AP203:AP248))/_xlfn.STDEV.P(AP203:AP248)</f>
        <v>1.3275895094454393</v>
      </c>
      <c r="AT225" s="6">
        <f t="shared" si="221"/>
        <v>1.1206191021690719</v>
      </c>
    </row>
    <row r="226" spans="1:46" ht="13.5" thickBot="1">
      <c r="A226" s="4" t="s">
        <v>91</v>
      </c>
      <c r="B226" s="4" t="s">
        <v>92</v>
      </c>
      <c r="C226" s="5">
        <v>0.58601000000000003</v>
      </c>
      <c r="D226" s="5">
        <v>0.58084999999999998</v>
      </c>
      <c r="E226" s="5">
        <v>0.58303000000000005</v>
      </c>
      <c r="F226" s="5">
        <v>0.58770999999999995</v>
      </c>
      <c r="G226" s="5">
        <v>0.59111000000000002</v>
      </c>
      <c r="H226" s="5">
        <v>0.59662000000000004</v>
      </c>
      <c r="I226" s="5">
        <v>0.60214999999999996</v>
      </c>
      <c r="J226" s="5">
        <v>0.61409000000000002</v>
      </c>
      <c r="K226" s="5">
        <v>0.61665999999999999</v>
      </c>
      <c r="L226" s="5">
        <v>0.61904000000000003</v>
      </c>
      <c r="M226" s="5">
        <v>0.62036999999999998</v>
      </c>
      <c r="N226" s="5">
        <v>0.63066</v>
      </c>
      <c r="O226" s="5">
        <v>0.63512999999999997</v>
      </c>
      <c r="P226" s="5">
        <v>0.63575000000000004</v>
      </c>
      <c r="Q226" s="5">
        <v>0.64183999999999997</v>
      </c>
      <c r="R226" s="5">
        <v>0.63578000000000001</v>
      </c>
      <c r="S226" s="5">
        <v>0.63114999999999999</v>
      </c>
      <c r="T226" s="5">
        <v>0.62129999999999996</v>
      </c>
      <c r="U226" s="5">
        <v>0.61621000000000004</v>
      </c>
      <c r="V226" s="5">
        <v>0.60946999999999996</v>
      </c>
      <c r="W226" s="5">
        <v>0.61507999999999996</v>
      </c>
      <c r="X226" s="5">
        <v>0.62067000000000005</v>
      </c>
      <c r="Y226" s="5">
        <v>0.62553000000000003</v>
      </c>
      <c r="Z226" s="5">
        <v>0.62982000000000005</v>
      </c>
      <c r="AA226" s="5">
        <v>0.63504000000000005</v>
      </c>
      <c r="AB226" s="5">
        <v>0.65071999999999997</v>
      </c>
      <c r="AC226" s="5">
        <v>0.65049000000000001</v>
      </c>
      <c r="AD226" s="5">
        <v>0.66496</v>
      </c>
      <c r="AE226" s="5">
        <v>0.67559000000000002</v>
      </c>
      <c r="AF226" s="5">
        <v>0.69701000000000002</v>
      </c>
      <c r="AG226" s="5">
        <v>0.70967999999999998</v>
      </c>
      <c r="AH226" s="5">
        <v>0.71945000000000003</v>
      </c>
      <c r="AI226" s="5">
        <v>0.72460000000000002</v>
      </c>
      <c r="AJ226" s="5">
        <v>0.73138000000000003</v>
      </c>
      <c r="AK226" s="5">
        <v>0.67384999999999995</v>
      </c>
      <c r="AM226" s="4" t="s">
        <v>91</v>
      </c>
      <c r="AN226" s="4" t="s">
        <v>92</v>
      </c>
      <c r="AO226" s="5">
        <f t="shared" si="197"/>
        <v>0.60235833333333344</v>
      </c>
      <c r="AP226" s="5">
        <f t="shared" si="198"/>
        <v>0.62647749999999991</v>
      </c>
      <c r="AQ226" s="5">
        <f t="shared" si="199"/>
        <v>0.68479727272727264</v>
      </c>
      <c r="AR226" s="6">
        <f>(AO226-AVERAGE(AO203:AO248))/_xlfn.STDEV.P(AO203:AO248)</f>
        <v>0.30614857715621863</v>
      </c>
      <c r="AS226" s="6">
        <f t="shared" ref="AS226:AT226" si="222">(AP226-AVERAGE(AP203:AP248))/_xlfn.STDEV.P(AP203:AP248)</f>
        <v>0.1281085330784309</v>
      </c>
      <c r="AT226" s="6">
        <f t="shared" si="222"/>
        <v>-3.6017173082979491E-2</v>
      </c>
    </row>
    <row r="227" spans="1:46" ht="13.5" thickBot="1">
      <c r="A227" s="4" t="s">
        <v>93</v>
      </c>
      <c r="B227" s="4" t="s">
        <v>94</v>
      </c>
      <c r="C227" s="5">
        <v>0.59260000000000002</v>
      </c>
      <c r="D227" s="5">
        <v>0.59379000000000004</v>
      </c>
      <c r="E227" s="5">
        <v>0.59691000000000005</v>
      </c>
      <c r="F227" s="5">
        <v>0.59889000000000003</v>
      </c>
      <c r="G227" s="5">
        <v>0.60136999999999996</v>
      </c>
      <c r="H227" s="5">
        <v>0.60133000000000003</v>
      </c>
      <c r="I227" s="5">
        <v>0.60621000000000003</v>
      </c>
      <c r="J227" s="5">
        <v>0.61216000000000004</v>
      </c>
      <c r="K227" s="5">
        <v>0.61297000000000001</v>
      </c>
      <c r="L227" s="5">
        <v>0.61783999999999994</v>
      </c>
      <c r="M227" s="5">
        <v>0.62307999999999997</v>
      </c>
      <c r="N227" s="5">
        <v>0.62273999999999996</v>
      </c>
      <c r="O227" s="5">
        <v>0.62234</v>
      </c>
      <c r="P227" s="5">
        <v>0.62644999999999995</v>
      </c>
      <c r="Q227" s="5">
        <v>0.62756999999999996</v>
      </c>
      <c r="R227" s="5">
        <v>0.62370999999999999</v>
      </c>
      <c r="S227" s="5">
        <v>0.62251999999999996</v>
      </c>
      <c r="T227" s="5">
        <v>0.62375999999999998</v>
      </c>
      <c r="U227" s="5">
        <v>0.62851999999999997</v>
      </c>
      <c r="V227" s="5">
        <v>0.63183999999999996</v>
      </c>
      <c r="W227" s="5">
        <v>0.63934999999999997</v>
      </c>
      <c r="X227" s="5">
        <v>0.64420999999999995</v>
      </c>
      <c r="Y227" s="5">
        <v>0.65092000000000005</v>
      </c>
      <c r="Z227" s="5">
        <v>0.66271000000000002</v>
      </c>
      <c r="AA227" s="5">
        <v>0.67025999999999997</v>
      </c>
      <c r="AB227" s="5">
        <v>0.67664999999999997</v>
      </c>
      <c r="AC227" s="5">
        <v>0.68445</v>
      </c>
      <c r="AD227" s="5">
        <v>0.70208999999999999</v>
      </c>
      <c r="AE227" s="5">
        <v>0.71309</v>
      </c>
      <c r="AF227" s="5">
        <v>0.72941999999999996</v>
      </c>
      <c r="AG227" s="5">
        <v>0.73460000000000003</v>
      </c>
      <c r="AH227" s="5">
        <v>0.73965000000000003</v>
      </c>
      <c r="AI227" s="5">
        <v>0.74302999999999997</v>
      </c>
      <c r="AJ227" s="5">
        <v>0.74334</v>
      </c>
      <c r="AK227" s="5">
        <v>0.68408000000000002</v>
      </c>
      <c r="AM227" s="4" t="s">
        <v>93</v>
      </c>
      <c r="AN227" s="4" t="s">
        <v>94</v>
      </c>
      <c r="AO227" s="5">
        <f t="shared" si="197"/>
        <v>0.60665749999999996</v>
      </c>
      <c r="AP227" s="5">
        <f t="shared" si="198"/>
        <v>0.63365833333333332</v>
      </c>
      <c r="AQ227" s="5">
        <f t="shared" si="199"/>
        <v>0.71096909090909088</v>
      </c>
      <c r="AR227" s="6">
        <f>(AO227-AVERAGE(AO203:AO248))/_xlfn.STDEV.P(AO203:AO248)</f>
        <v>0.37017426683427984</v>
      </c>
      <c r="AS227" s="6">
        <f t="shared" ref="AS227:AT227" si="223">(AP227-AVERAGE(AP203:AP248))/_xlfn.STDEV.P(AP203:AP248)</f>
        <v>0.21574941639004006</v>
      </c>
      <c r="AT227" s="6">
        <f t="shared" si="223"/>
        <v>0.28720551890140639</v>
      </c>
    </row>
    <row r="228" spans="1:46" ht="13.5" thickBot="1">
      <c r="A228" s="4" t="s">
        <v>95</v>
      </c>
      <c r="B228" s="4" t="s">
        <v>96</v>
      </c>
      <c r="C228" s="5">
        <v>0.59433999999999998</v>
      </c>
      <c r="D228" s="5">
        <v>0.60197999999999996</v>
      </c>
      <c r="E228" s="5">
        <v>0.60297999999999996</v>
      </c>
      <c r="F228" s="5">
        <v>0.60133999999999999</v>
      </c>
      <c r="G228" s="5">
        <v>0.60233999999999999</v>
      </c>
      <c r="H228" s="5">
        <v>0.59655999999999998</v>
      </c>
      <c r="I228" s="5">
        <v>0.59792000000000001</v>
      </c>
      <c r="J228" s="5">
        <v>0.59821000000000002</v>
      </c>
      <c r="K228" s="5">
        <v>0.59657000000000004</v>
      </c>
      <c r="L228" s="5">
        <v>0.59148000000000001</v>
      </c>
      <c r="M228" s="5">
        <v>0.58994999999999997</v>
      </c>
      <c r="N228" s="5">
        <v>0.58433000000000002</v>
      </c>
      <c r="O228" s="5">
        <v>0.58948999999999996</v>
      </c>
      <c r="P228" s="5">
        <v>0.58804999999999996</v>
      </c>
      <c r="Q228" s="5">
        <v>0.58643999999999996</v>
      </c>
      <c r="R228" s="5">
        <v>0.59180999999999995</v>
      </c>
      <c r="S228" s="5">
        <v>0.59187999999999996</v>
      </c>
      <c r="T228" s="5">
        <v>0.60211999999999999</v>
      </c>
      <c r="U228" s="5">
        <v>0.60697000000000001</v>
      </c>
      <c r="V228" s="5">
        <v>0.61412</v>
      </c>
      <c r="W228" s="5">
        <v>0.62212999999999996</v>
      </c>
      <c r="X228" s="5">
        <v>0.63046000000000002</v>
      </c>
      <c r="Y228" s="5">
        <v>0.64319000000000004</v>
      </c>
      <c r="Z228" s="5">
        <v>0.65332000000000001</v>
      </c>
      <c r="AA228" s="5">
        <v>0.66142999999999996</v>
      </c>
      <c r="AB228" s="5">
        <v>0.66842000000000001</v>
      </c>
      <c r="AC228" s="5">
        <v>0.67788000000000004</v>
      </c>
      <c r="AD228" s="5">
        <v>0.68667</v>
      </c>
      <c r="AE228" s="5">
        <v>0.69857000000000002</v>
      </c>
      <c r="AF228" s="5">
        <v>0.70392999999999994</v>
      </c>
      <c r="AG228" s="5">
        <v>0.70618999999999998</v>
      </c>
      <c r="AH228" s="5">
        <v>0.71023000000000003</v>
      </c>
      <c r="AI228" s="5">
        <v>0.71418000000000004</v>
      </c>
      <c r="AJ228" s="5">
        <v>0.72008000000000005</v>
      </c>
      <c r="AK228" s="5">
        <v>0.66568000000000005</v>
      </c>
      <c r="AM228" s="4" t="s">
        <v>95</v>
      </c>
      <c r="AN228" s="4" t="s">
        <v>96</v>
      </c>
      <c r="AO228" s="5">
        <f t="shared" si="197"/>
        <v>0.59649999999999992</v>
      </c>
      <c r="AP228" s="5">
        <f t="shared" si="198"/>
        <v>0.60999833333333331</v>
      </c>
      <c r="AQ228" s="5">
        <f t="shared" si="199"/>
        <v>0.69211454545454554</v>
      </c>
      <c r="AR228" s="6">
        <f>(AO228-AVERAGE(AO203:AO248))/_xlfn.STDEV.P(AO203:AO248)</f>
        <v>0.21890287092694938</v>
      </c>
      <c r="AS228" s="6">
        <f t="shared" ref="AS228:AT228" si="224">(AP228-AVERAGE(AP203:AP248))/_xlfn.STDEV.P(AP203:AP248)</f>
        <v>-7.3016970865754358E-2</v>
      </c>
      <c r="AT228" s="6">
        <f t="shared" si="224"/>
        <v>5.4351351276406917E-2</v>
      </c>
    </row>
    <row r="229" spans="1:46" ht="13.5" thickBot="1">
      <c r="A229" s="4" t="s">
        <v>97</v>
      </c>
      <c r="B229" s="4" t="s">
        <v>98</v>
      </c>
      <c r="C229" s="5">
        <v>0.56244000000000005</v>
      </c>
      <c r="D229" s="5">
        <v>0.56357999999999997</v>
      </c>
      <c r="E229" s="5">
        <v>0.56384000000000001</v>
      </c>
      <c r="F229" s="5">
        <v>0.56988000000000005</v>
      </c>
      <c r="G229" s="5">
        <v>0.57277999999999996</v>
      </c>
      <c r="H229" s="5">
        <v>0.57296000000000002</v>
      </c>
      <c r="I229" s="5">
        <v>0.57033</v>
      </c>
      <c r="J229" s="5">
        <v>0.57116999999999996</v>
      </c>
      <c r="K229" s="5">
        <v>0.57548999999999995</v>
      </c>
      <c r="L229" s="5">
        <v>0.57547999999999999</v>
      </c>
      <c r="M229" s="5">
        <v>0.57747999999999999</v>
      </c>
      <c r="N229" s="5">
        <v>0.57948</v>
      </c>
      <c r="O229" s="5">
        <v>0.58923999999999999</v>
      </c>
      <c r="P229" s="5">
        <v>0.59372999999999998</v>
      </c>
      <c r="Q229" s="5">
        <v>0.59277000000000002</v>
      </c>
      <c r="R229" s="5">
        <v>0.59877000000000002</v>
      </c>
      <c r="S229" s="5">
        <v>0.60145999999999999</v>
      </c>
      <c r="T229" s="5">
        <v>0.59370000000000001</v>
      </c>
      <c r="U229" s="5">
        <v>0.60645000000000004</v>
      </c>
      <c r="V229" s="5">
        <v>0.60699999999999998</v>
      </c>
      <c r="W229" s="5">
        <v>0.61231999999999998</v>
      </c>
      <c r="X229" s="5">
        <v>0.62253000000000003</v>
      </c>
      <c r="Y229" s="5">
        <v>0.63551999999999997</v>
      </c>
      <c r="Z229" s="5">
        <v>0.64300999999999997</v>
      </c>
      <c r="AA229" s="5">
        <v>0.64907000000000004</v>
      </c>
      <c r="AB229" s="5">
        <v>0.65771000000000002</v>
      </c>
      <c r="AC229" s="5">
        <v>0.66861000000000004</v>
      </c>
      <c r="AD229" s="5">
        <v>0.67793999999999999</v>
      </c>
      <c r="AE229" s="5">
        <v>0.69164000000000003</v>
      </c>
      <c r="AF229" s="5">
        <v>0.70916000000000001</v>
      </c>
      <c r="AG229" s="5">
        <v>0.71372000000000002</v>
      </c>
      <c r="AH229" s="5">
        <v>0.72565000000000002</v>
      </c>
      <c r="AI229" s="5">
        <v>0.73619000000000001</v>
      </c>
      <c r="AJ229" s="5">
        <v>0.73629</v>
      </c>
      <c r="AK229" s="5">
        <v>0.68808999999999998</v>
      </c>
      <c r="AM229" s="4" t="s">
        <v>97</v>
      </c>
      <c r="AN229" s="4" t="s">
        <v>98</v>
      </c>
      <c r="AO229" s="5">
        <f t="shared" si="197"/>
        <v>0.57124249999999999</v>
      </c>
      <c r="AP229" s="5">
        <f t="shared" si="198"/>
        <v>0.6080416666666667</v>
      </c>
      <c r="AQ229" s="5">
        <f t="shared" si="199"/>
        <v>0.69582454545454542</v>
      </c>
      <c r="AR229" s="6">
        <f>(AO229-AVERAGE(AO203:AO248))/_xlfn.STDEV.P(AO203:AO248)</f>
        <v>-0.15724650462110615</v>
      </c>
      <c r="AS229" s="6">
        <f t="shared" ref="AS229:AT229" si="225">(AP229-AVERAGE(AP203:AP248))/_xlfn.STDEV.P(AP203:AP248)</f>
        <v>-9.6897763951010213E-2</v>
      </c>
      <c r="AT229" s="6">
        <f t="shared" si="225"/>
        <v>0.10016995581245308</v>
      </c>
    </row>
    <row r="230" spans="1:46" ht="13.5" thickBot="1">
      <c r="A230" s="4" t="s">
        <v>99</v>
      </c>
      <c r="B230" s="4" t="s">
        <v>100</v>
      </c>
      <c r="C230" s="5">
        <v>0.54225999999999996</v>
      </c>
      <c r="D230" s="5">
        <v>0.54847000000000001</v>
      </c>
      <c r="E230" s="5">
        <v>0.54366999999999999</v>
      </c>
      <c r="F230" s="5">
        <v>0.54713999999999996</v>
      </c>
      <c r="G230" s="5">
        <v>0.55195000000000005</v>
      </c>
      <c r="H230" s="5">
        <v>0.55462</v>
      </c>
      <c r="I230" s="5">
        <v>0.54696999999999996</v>
      </c>
      <c r="J230" s="5">
        <v>0.55301999999999996</v>
      </c>
      <c r="K230" s="5">
        <v>0.55308999999999997</v>
      </c>
      <c r="L230" s="5">
        <v>0.55156000000000005</v>
      </c>
      <c r="M230" s="5">
        <v>0.53988999999999998</v>
      </c>
      <c r="N230" s="5">
        <v>0.54078999999999999</v>
      </c>
      <c r="O230" s="5">
        <v>0.53985000000000005</v>
      </c>
      <c r="P230" s="5">
        <v>0.54008</v>
      </c>
      <c r="Q230" s="5">
        <v>0.53846000000000005</v>
      </c>
      <c r="R230" s="5">
        <v>0.54034000000000004</v>
      </c>
      <c r="S230" s="5">
        <v>0.53688000000000002</v>
      </c>
      <c r="T230" s="5">
        <v>0.53391999999999995</v>
      </c>
      <c r="U230" s="5">
        <v>0.55110999999999999</v>
      </c>
      <c r="V230" s="5">
        <v>0.55881999999999998</v>
      </c>
      <c r="W230" s="5">
        <v>0.56452999999999998</v>
      </c>
      <c r="X230" s="5">
        <v>0.57743999999999995</v>
      </c>
      <c r="Y230" s="5">
        <v>0.59904000000000002</v>
      </c>
      <c r="Z230" s="5">
        <v>0.61124999999999996</v>
      </c>
      <c r="AA230" s="5">
        <v>0.62507000000000001</v>
      </c>
      <c r="AB230" s="5">
        <v>0.63405999999999996</v>
      </c>
      <c r="AC230" s="5">
        <v>0.65430999999999995</v>
      </c>
      <c r="AD230" s="5">
        <v>0.66237999999999997</v>
      </c>
      <c r="AE230" s="5">
        <v>0.66812000000000005</v>
      </c>
      <c r="AF230" s="5">
        <v>0.6784</v>
      </c>
      <c r="AG230" s="5">
        <v>0.68003999999999998</v>
      </c>
      <c r="AH230" s="5">
        <v>0.69140000000000001</v>
      </c>
      <c r="AI230" s="5">
        <v>0.69547999999999999</v>
      </c>
      <c r="AJ230" s="5">
        <v>0.70240999999999998</v>
      </c>
      <c r="AK230" s="5">
        <v>0.65083000000000002</v>
      </c>
      <c r="AM230" s="4" t="s">
        <v>99</v>
      </c>
      <c r="AN230" s="4" t="s">
        <v>100</v>
      </c>
      <c r="AO230" s="5">
        <f t="shared" si="197"/>
        <v>0.54778583333333331</v>
      </c>
      <c r="AP230" s="5">
        <f t="shared" si="198"/>
        <v>0.55764333333333338</v>
      </c>
      <c r="AQ230" s="5">
        <f t="shared" si="199"/>
        <v>0.66749999999999998</v>
      </c>
      <c r="AR230" s="6">
        <f>(AO230-AVERAGE(AO203:AO248))/_xlfn.STDEV.P(AO203:AO248)</f>
        <v>-0.50657682310494601</v>
      </c>
      <c r="AS230" s="6">
        <f t="shared" ref="AS230:AT230" si="226">(AP230-AVERAGE(AP203:AP248))/_xlfn.STDEV.P(AP203:AP248)</f>
        <v>-0.71200108772023818</v>
      </c>
      <c r="AT230" s="6">
        <f t="shared" si="226"/>
        <v>-0.24963897864714887</v>
      </c>
    </row>
    <row r="231" spans="1:46" ht="13.5" thickBot="1">
      <c r="A231" s="4" t="s">
        <v>101</v>
      </c>
      <c r="B231" s="4" t="s">
        <v>102</v>
      </c>
      <c r="C231" s="5">
        <v>0.49770999999999999</v>
      </c>
      <c r="D231" s="5">
        <v>0.50731999999999999</v>
      </c>
      <c r="E231" s="5">
        <v>0.50960000000000005</v>
      </c>
      <c r="F231" s="5">
        <v>0.51875000000000004</v>
      </c>
      <c r="G231" s="5">
        <v>0.51902999999999999</v>
      </c>
      <c r="H231" s="5">
        <v>0.51590999999999998</v>
      </c>
      <c r="I231" s="5">
        <v>0.52048000000000005</v>
      </c>
      <c r="J231" s="5">
        <v>0.52378000000000002</v>
      </c>
      <c r="K231" s="5">
        <v>0.52481999999999995</v>
      </c>
      <c r="L231" s="5">
        <v>0.52612999999999999</v>
      </c>
      <c r="M231" s="5">
        <v>0.51207000000000003</v>
      </c>
      <c r="N231" s="5">
        <v>0.51744000000000001</v>
      </c>
      <c r="O231" s="5">
        <v>0.52581</v>
      </c>
      <c r="P231" s="5">
        <v>0.52558000000000005</v>
      </c>
      <c r="Q231" s="5">
        <v>0.52827000000000002</v>
      </c>
      <c r="R231" s="5">
        <v>0.53266000000000002</v>
      </c>
      <c r="S231" s="5">
        <v>0.53217999999999999</v>
      </c>
      <c r="T231" s="5">
        <v>0.53232999999999997</v>
      </c>
      <c r="U231" s="5">
        <v>0.53334999999999999</v>
      </c>
      <c r="V231" s="5">
        <v>0.53673999999999999</v>
      </c>
      <c r="W231" s="5">
        <v>0.54591999999999996</v>
      </c>
      <c r="X231" s="5">
        <v>0.55230999999999997</v>
      </c>
      <c r="Y231" s="5">
        <v>0.57599999999999996</v>
      </c>
      <c r="Z231" s="5">
        <v>0.58399999999999996</v>
      </c>
      <c r="AA231" s="5">
        <v>0.58538000000000001</v>
      </c>
      <c r="AB231" s="5">
        <v>0.59594000000000003</v>
      </c>
      <c r="AC231" s="5">
        <v>0.59723999999999999</v>
      </c>
      <c r="AD231" s="5">
        <v>0.60536000000000001</v>
      </c>
      <c r="AE231" s="5">
        <v>0.61961999999999995</v>
      </c>
      <c r="AF231" s="5">
        <v>0.63138000000000005</v>
      </c>
      <c r="AG231" s="5">
        <v>0.63707000000000003</v>
      </c>
      <c r="AH231" s="5">
        <v>0.64781</v>
      </c>
      <c r="AI231" s="5">
        <v>0.65198999999999996</v>
      </c>
      <c r="AJ231" s="5">
        <v>0.65654999999999997</v>
      </c>
      <c r="AK231" s="5">
        <v>0.59645000000000004</v>
      </c>
      <c r="AM231" s="4" t="s">
        <v>101</v>
      </c>
      <c r="AN231" s="4" t="s">
        <v>102</v>
      </c>
      <c r="AO231" s="5">
        <f t="shared" si="197"/>
        <v>0.51608666666666669</v>
      </c>
      <c r="AP231" s="5">
        <f t="shared" si="198"/>
        <v>0.54209583333333322</v>
      </c>
      <c r="AQ231" s="5">
        <f t="shared" si="199"/>
        <v>0.62043545454545446</v>
      </c>
      <c r="AR231" s="6">
        <f>(AO231-AVERAGE(AO203:AO248))/_xlfn.STDEV.P(AO203:AO248)</f>
        <v>-0.97865924405161187</v>
      </c>
      <c r="AS231" s="6">
        <f t="shared" ref="AS231:AT231" si="227">(AP231-AVERAGE(AP203:AP248))/_xlfn.STDEV.P(AP203:AP248)</f>
        <v>-0.90175575407102038</v>
      </c>
      <c r="AT231" s="6">
        <f t="shared" si="227"/>
        <v>-0.83088744114058832</v>
      </c>
    </row>
    <row r="232" spans="1:46" ht="13.5" thickBot="1">
      <c r="A232" s="4" t="s">
        <v>103</v>
      </c>
      <c r="B232" s="4" t="s">
        <v>104</v>
      </c>
      <c r="C232" s="5">
        <v>0.42305999999999999</v>
      </c>
      <c r="D232" s="5">
        <v>0.42224</v>
      </c>
      <c r="E232" s="5">
        <v>0.42476999999999998</v>
      </c>
      <c r="F232" s="5">
        <v>0.43086000000000002</v>
      </c>
      <c r="G232" s="5">
        <v>0.42716999999999999</v>
      </c>
      <c r="H232" s="5">
        <v>0.42386000000000001</v>
      </c>
      <c r="I232" s="5">
        <v>0.43345</v>
      </c>
      <c r="J232" s="5">
        <v>0.44442999999999999</v>
      </c>
      <c r="K232" s="5">
        <v>0.44891999999999999</v>
      </c>
      <c r="L232" s="5">
        <v>0.45343</v>
      </c>
      <c r="M232" s="5">
        <v>0.45528000000000002</v>
      </c>
      <c r="N232" s="5">
        <v>0.45488000000000001</v>
      </c>
      <c r="O232" s="5">
        <v>0.46977999999999998</v>
      </c>
      <c r="P232" s="5">
        <v>0.47877999999999998</v>
      </c>
      <c r="Q232" s="5">
        <v>0.47765999999999997</v>
      </c>
      <c r="R232" s="5">
        <v>0.47305000000000003</v>
      </c>
      <c r="S232" s="5">
        <v>0.47844999999999999</v>
      </c>
      <c r="T232" s="5">
        <v>0.48433999999999999</v>
      </c>
      <c r="U232" s="5">
        <v>0.49492000000000003</v>
      </c>
      <c r="V232" s="5">
        <v>0.49537999999999999</v>
      </c>
      <c r="W232" s="5">
        <v>0.50529000000000002</v>
      </c>
      <c r="X232" s="5">
        <v>0.52</v>
      </c>
      <c r="Y232" s="5">
        <v>0.53720999999999997</v>
      </c>
      <c r="Z232" s="5">
        <v>0.54569999999999996</v>
      </c>
      <c r="AA232" s="5">
        <v>0.54920999999999998</v>
      </c>
      <c r="AB232" s="5">
        <v>0.55567999999999995</v>
      </c>
      <c r="AC232" s="5">
        <v>0.56984000000000001</v>
      </c>
      <c r="AD232" s="5">
        <v>0.59192</v>
      </c>
      <c r="AE232" s="5">
        <v>0.61073</v>
      </c>
      <c r="AF232" s="5">
        <v>0.62702999999999998</v>
      </c>
      <c r="AG232" s="5">
        <v>0.63595000000000002</v>
      </c>
      <c r="AH232" s="5">
        <v>0.64254999999999995</v>
      </c>
      <c r="AI232" s="5">
        <v>0.64198999999999995</v>
      </c>
      <c r="AJ232" s="5">
        <v>0.63704000000000005</v>
      </c>
      <c r="AK232" s="5">
        <v>0.58938000000000001</v>
      </c>
      <c r="AM232" s="4" t="s">
        <v>103</v>
      </c>
      <c r="AN232" s="4" t="s">
        <v>104</v>
      </c>
      <c r="AO232" s="5">
        <f t="shared" si="197"/>
        <v>0.43686249999999999</v>
      </c>
      <c r="AP232" s="5">
        <f t="shared" si="198"/>
        <v>0.49671333333333328</v>
      </c>
      <c r="AQ232" s="5">
        <f t="shared" si="199"/>
        <v>0.60466545454545451</v>
      </c>
      <c r="AR232" s="6">
        <f>(AO232-AVERAGE(AO203:AO248))/_xlfn.STDEV.P(AO203:AO248)</f>
        <v>-2.1585115976092419</v>
      </c>
      <c r="AS232" s="6">
        <f t="shared" ref="AS232:AT232" si="228">(AP232-AVERAGE(AP203:AP248))/_xlfn.STDEV.P(AP203:AP248)</f>
        <v>-1.4556416614943535</v>
      </c>
      <c r="AT232" s="6">
        <f t="shared" si="228"/>
        <v>-1.0256473854892323</v>
      </c>
    </row>
    <row r="233" spans="1:46" ht="13.5" thickBot="1">
      <c r="A233" s="4" t="s">
        <v>105</v>
      </c>
      <c r="B233" s="4" t="s">
        <v>106</v>
      </c>
      <c r="C233" s="5">
        <v>0.39390999999999998</v>
      </c>
      <c r="D233" s="5">
        <v>0.39299000000000001</v>
      </c>
      <c r="E233" s="5">
        <v>0.38412000000000002</v>
      </c>
      <c r="F233" s="5">
        <v>0.39817999999999998</v>
      </c>
      <c r="G233" s="5">
        <v>0.40244999999999997</v>
      </c>
      <c r="H233" s="5">
        <v>0.40222000000000002</v>
      </c>
      <c r="I233" s="5">
        <v>0.40093000000000001</v>
      </c>
      <c r="J233" s="5">
        <v>0.40549000000000002</v>
      </c>
      <c r="K233" s="5">
        <v>0.40838000000000002</v>
      </c>
      <c r="L233" s="5">
        <v>0.40528999999999998</v>
      </c>
      <c r="M233" s="5">
        <v>0.39817000000000002</v>
      </c>
      <c r="N233" s="5">
        <v>0.40762999999999999</v>
      </c>
      <c r="O233" s="5">
        <v>0.40862999999999999</v>
      </c>
      <c r="P233" s="5">
        <v>0.41371000000000002</v>
      </c>
      <c r="Q233" s="5">
        <v>0.41841</v>
      </c>
      <c r="R233" s="5">
        <v>0.41826999999999998</v>
      </c>
      <c r="S233" s="5">
        <v>0.41800999999999999</v>
      </c>
      <c r="T233" s="5">
        <v>0.41154000000000002</v>
      </c>
      <c r="U233" s="5">
        <v>0.41460000000000002</v>
      </c>
      <c r="V233" s="5">
        <v>0.41963</v>
      </c>
      <c r="W233" s="5">
        <v>0.42543999999999998</v>
      </c>
      <c r="X233" s="5">
        <v>0.43436999999999998</v>
      </c>
      <c r="Y233" s="5">
        <v>0.44591999999999998</v>
      </c>
      <c r="Z233" s="5">
        <v>0.44568999999999998</v>
      </c>
      <c r="AA233" s="5">
        <v>0.46144000000000002</v>
      </c>
      <c r="AB233" s="5">
        <v>0.46898000000000001</v>
      </c>
      <c r="AC233" s="5">
        <v>0.47332999999999997</v>
      </c>
      <c r="AD233" s="5">
        <v>0.48743999999999998</v>
      </c>
      <c r="AE233" s="5">
        <v>0.49994</v>
      </c>
      <c r="AF233" s="5">
        <v>0.51436999999999999</v>
      </c>
      <c r="AG233" s="5">
        <v>0.52817000000000003</v>
      </c>
      <c r="AH233" s="5">
        <v>0.53081</v>
      </c>
      <c r="AI233" s="5">
        <v>0.53842999999999996</v>
      </c>
      <c r="AJ233" s="5">
        <v>0.54323999999999995</v>
      </c>
      <c r="AK233" s="5">
        <v>0.50826000000000005</v>
      </c>
      <c r="AM233" s="4" t="s">
        <v>105</v>
      </c>
      <c r="AN233" s="4" t="s">
        <v>106</v>
      </c>
      <c r="AO233" s="5">
        <f t="shared" si="197"/>
        <v>0.39998</v>
      </c>
      <c r="AP233" s="5">
        <f t="shared" si="198"/>
        <v>0.42285166666666668</v>
      </c>
      <c r="AQ233" s="5">
        <f t="shared" si="199"/>
        <v>0.50494636363636358</v>
      </c>
      <c r="AR233" s="6">
        <f>(AO233-AVERAGE(AO203:AO248))/_xlfn.STDEV.P(AO203:AO248)</f>
        <v>-2.7077872323177914</v>
      </c>
      <c r="AS233" s="6">
        <f t="shared" ref="AS233:AT233" si="229">(AP233-AVERAGE(AP203:AP248))/_xlfn.STDEV.P(AP203:AP248)</f>
        <v>-2.3571110883762234</v>
      </c>
      <c r="AT233" s="6">
        <f t="shared" si="229"/>
        <v>-2.2571809679846018</v>
      </c>
    </row>
    <row r="234" spans="1:46" ht="13.5" thickBot="1">
      <c r="A234" s="4" t="s">
        <v>107</v>
      </c>
      <c r="B234" s="4" t="s">
        <v>108</v>
      </c>
      <c r="C234" s="5">
        <v>0.51175000000000004</v>
      </c>
      <c r="D234" s="5">
        <v>0.51704000000000006</v>
      </c>
      <c r="E234" s="5">
        <v>0.50753999999999999</v>
      </c>
      <c r="F234" s="5">
        <v>0.49902000000000002</v>
      </c>
      <c r="G234" s="5">
        <v>0.50270000000000004</v>
      </c>
      <c r="H234" s="5">
        <v>0.50248999999999999</v>
      </c>
      <c r="I234" s="5">
        <v>0.49701000000000001</v>
      </c>
      <c r="J234" s="5">
        <v>0.50338000000000005</v>
      </c>
      <c r="K234" s="5">
        <v>0.50326000000000004</v>
      </c>
      <c r="L234" s="5">
        <v>0.5081</v>
      </c>
      <c r="M234" s="5">
        <v>0.51066999999999996</v>
      </c>
      <c r="N234" s="5">
        <v>0.51382000000000005</v>
      </c>
      <c r="O234" s="5">
        <v>0.52185000000000004</v>
      </c>
      <c r="P234" s="5">
        <v>0.52936000000000005</v>
      </c>
      <c r="Q234" s="5">
        <v>0.53739000000000003</v>
      </c>
      <c r="R234" s="5">
        <v>0.55023</v>
      </c>
      <c r="S234" s="5">
        <v>0.55237000000000003</v>
      </c>
      <c r="T234" s="5">
        <v>0.54890000000000005</v>
      </c>
      <c r="U234" s="5">
        <v>0.54766999999999999</v>
      </c>
      <c r="V234" s="5">
        <v>0.54752000000000001</v>
      </c>
      <c r="W234" s="5">
        <v>0.55974000000000002</v>
      </c>
      <c r="X234" s="5">
        <v>0.57613000000000003</v>
      </c>
      <c r="Y234" s="5">
        <v>0.59606000000000003</v>
      </c>
      <c r="Z234" s="5">
        <v>0.60609999999999997</v>
      </c>
      <c r="AA234" s="5">
        <v>0.61314000000000002</v>
      </c>
      <c r="AB234" s="5">
        <v>0.62165000000000004</v>
      </c>
      <c r="AC234" s="5">
        <v>0.63234000000000001</v>
      </c>
      <c r="AD234" s="5">
        <v>0.64300999999999997</v>
      </c>
      <c r="AE234" s="5">
        <v>0.65386999999999995</v>
      </c>
      <c r="AF234" s="5">
        <v>0.67152000000000001</v>
      </c>
      <c r="AG234" s="5">
        <v>0.69111999999999996</v>
      </c>
      <c r="AH234" s="5">
        <v>0.69879000000000002</v>
      </c>
      <c r="AI234" s="5">
        <v>0.70204999999999995</v>
      </c>
      <c r="AJ234" s="5">
        <v>0.69904999999999995</v>
      </c>
      <c r="AK234" s="5">
        <v>0.63002000000000002</v>
      </c>
      <c r="AM234" s="4" t="s">
        <v>107</v>
      </c>
      <c r="AN234" s="4" t="s">
        <v>108</v>
      </c>
      <c r="AO234" s="5">
        <f t="shared" si="197"/>
        <v>0.50639833333333339</v>
      </c>
      <c r="AP234" s="5">
        <f t="shared" si="198"/>
        <v>0.55610999999999999</v>
      </c>
      <c r="AQ234" s="5">
        <f t="shared" si="199"/>
        <v>0.65968727272727268</v>
      </c>
      <c r="AR234" s="6">
        <f>(AO234-AVERAGE(AO203:AO248))/_xlfn.STDEV.P(AO203:AO248)</f>
        <v>-1.1229435371698833</v>
      </c>
      <c r="AS234" s="6">
        <f t="shared" ref="AS234:AT234" si="230">(AP234-AVERAGE(AP203:AP248))/_xlfn.STDEV.P(AP203:AP248)</f>
        <v>-0.73071516748040577</v>
      </c>
      <c r="AT234" s="6">
        <f t="shared" si="230"/>
        <v>-0.34612638060323686</v>
      </c>
    </row>
    <row r="235" spans="1:46" ht="13.5" thickBot="1">
      <c r="A235" s="4" t="s">
        <v>109</v>
      </c>
      <c r="B235" s="4" t="s">
        <v>110</v>
      </c>
      <c r="C235" s="5">
        <v>0.58425000000000005</v>
      </c>
      <c r="D235" s="5">
        <v>0.58028999999999997</v>
      </c>
      <c r="E235" s="5">
        <v>0.57984000000000002</v>
      </c>
      <c r="F235" s="5">
        <v>0.57896000000000003</v>
      </c>
      <c r="G235" s="5">
        <v>0.58213999999999999</v>
      </c>
      <c r="H235" s="5">
        <v>0.58469000000000004</v>
      </c>
      <c r="I235" s="5">
        <v>0.58931999999999995</v>
      </c>
      <c r="J235" s="5">
        <v>0.59045999999999998</v>
      </c>
      <c r="K235" s="5">
        <v>0.59636999999999996</v>
      </c>
      <c r="L235" s="5">
        <v>0.60036</v>
      </c>
      <c r="M235" s="5">
        <v>0.59960000000000002</v>
      </c>
      <c r="N235" s="5">
        <v>0.59848999999999997</v>
      </c>
      <c r="O235" s="5">
        <v>0.59906999999999999</v>
      </c>
      <c r="P235" s="5">
        <v>0.60304000000000002</v>
      </c>
      <c r="Q235" s="5">
        <v>0.60509000000000002</v>
      </c>
      <c r="R235" s="5">
        <v>0.61068999999999996</v>
      </c>
      <c r="S235" s="5">
        <v>0.61990000000000001</v>
      </c>
      <c r="T235" s="5">
        <v>0.61216999999999999</v>
      </c>
      <c r="U235" s="5">
        <v>0.60763999999999996</v>
      </c>
      <c r="V235" s="5">
        <v>0.61214999999999997</v>
      </c>
      <c r="W235" s="5">
        <v>0.61319000000000001</v>
      </c>
      <c r="X235" s="5">
        <v>0.61634</v>
      </c>
      <c r="Y235" s="5">
        <v>0.62043000000000004</v>
      </c>
      <c r="Z235" s="5">
        <v>0.63239999999999996</v>
      </c>
      <c r="AA235" s="5">
        <v>0.64419000000000004</v>
      </c>
      <c r="AB235" s="5">
        <v>0.65434999999999999</v>
      </c>
      <c r="AC235" s="5">
        <v>0.66066000000000003</v>
      </c>
      <c r="AD235" s="5">
        <v>0.66139999999999999</v>
      </c>
      <c r="AE235" s="5">
        <v>0.66715000000000002</v>
      </c>
      <c r="AF235" s="5">
        <v>0.68501999999999996</v>
      </c>
      <c r="AG235" s="5">
        <v>0.69501000000000002</v>
      </c>
      <c r="AH235" s="5">
        <v>0.70174999999999998</v>
      </c>
      <c r="AI235" s="5">
        <v>0.70786000000000004</v>
      </c>
      <c r="AJ235" s="5">
        <v>0.71018000000000003</v>
      </c>
      <c r="AK235" s="5">
        <v>0.65759999999999996</v>
      </c>
      <c r="AM235" s="4" t="s">
        <v>109</v>
      </c>
      <c r="AN235" s="4" t="s">
        <v>110</v>
      </c>
      <c r="AO235" s="5">
        <f t="shared" si="197"/>
        <v>0.58873083333333331</v>
      </c>
      <c r="AP235" s="5">
        <f t="shared" si="198"/>
        <v>0.61267583333333331</v>
      </c>
      <c r="AQ235" s="5">
        <f t="shared" si="199"/>
        <v>0.67683363636363625</v>
      </c>
      <c r="AR235" s="6">
        <f>(AO235-AVERAGE(AO203:AO248))/_xlfn.STDEV.P(AO203:AO248)</f>
        <v>0.10319992367581925</v>
      </c>
      <c r="AS235" s="6">
        <f t="shared" ref="AS235:AT235" si="231">(AP235-AVERAGE(AP203:AP248))/_xlfn.STDEV.P(AP203:AP248)</f>
        <v>-4.0338526154114936E-2</v>
      </c>
      <c r="AT235" s="6">
        <f t="shared" si="231"/>
        <v>-0.13436830656393489</v>
      </c>
    </row>
    <row r="236" spans="1:46" ht="13.5" thickBot="1">
      <c r="A236" s="4" t="s">
        <v>111</v>
      </c>
      <c r="B236" s="4" t="s">
        <v>112</v>
      </c>
      <c r="C236" s="5">
        <v>0.56320999999999999</v>
      </c>
      <c r="D236" s="5">
        <v>0.56555999999999995</v>
      </c>
      <c r="E236" s="5">
        <v>0.57416</v>
      </c>
      <c r="F236" s="5">
        <v>0.58653999999999995</v>
      </c>
      <c r="G236" s="5">
        <v>0.58906999999999998</v>
      </c>
      <c r="H236" s="5">
        <v>0.59897999999999996</v>
      </c>
      <c r="I236" s="5">
        <v>0.60284000000000004</v>
      </c>
      <c r="J236" s="5">
        <v>0.60238999999999998</v>
      </c>
      <c r="K236" s="5">
        <v>0.60104000000000002</v>
      </c>
      <c r="L236" s="5">
        <v>0.59677000000000002</v>
      </c>
      <c r="M236" s="5">
        <v>0.59897999999999996</v>
      </c>
      <c r="N236" s="5">
        <v>0.60036999999999996</v>
      </c>
      <c r="O236" s="5">
        <v>0.60443999999999998</v>
      </c>
      <c r="P236" s="5">
        <v>0.60279000000000005</v>
      </c>
      <c r="Q236" s="5">
        <v>0.60470000000000002</v>
      </c>
      <c r="R236" s="5">
        <v>0.60028000000000004</v>
      </c>
      <c r="S236" s="5">
        <v>0.59706000000000004</v>
      </c>
      <c r="T236" s="5">
        <v>0.57743</v>
      </c>
      <c r="U236" s="5">
        <v>0.56832000000000005</v>
      </c>
      <c r="V236" s="5">
        <v>0.56279000000000001</v>
      </c>
      <c r="W236" s="5">
        <v>0.56764999999999999</v>
      </c>
      <c r="X236" s="5">
        <v>0.57369999999999999</v>
      </c>
      <c r="Y236" s="5">
        <v>0.57157000000000002</v>
      </c>
      <c r="Z236" s="5">
        <v>0.57276000000000005</v>
      </c>
      <c r="AA236" s="5">
        <v>0.57496999999999998</v>
      </c>
      <c r="AB236" s="5">
        <v>0.58238999999999996</v>
      </c>
      <c r="AC236" s="5">
        <v>0.58775999999999995</v>
      </c>
      <c r="AD236" s="5">
        <v>0.59797</v>
      </c>
      <c r="AE236" s="5">
        <v>0.60502999999999996</v>
      </c>
      <c r="AF236" s="5">
        <v>0.62385999999999997</v>
      </c>
      <c r="AG236" s="5">
        <v>0.63929999999999998</v>
      </c>
      <c r="AH236" s="5">
        <v>0.65158000000000005</v>
      </c>
      <c r="AI236" s="5">
        <v>0.65834999999999999</v>
      </c>
      <c r="AJ236" s="5">
        <v>0.66096999999999995</v>
      </c>
      <c r="AK236" s="5">
        <v>0.61839999999999995</v>
      </c>
      <c r="AM236" s="4" t="s">
        <v>111</v>
      </c>
      <c r="AN236" s="4" t="s">
        <v>112</v>
      </c>
      <c r="AO236" s="5">
        <f t="shared" si="197"/>
        <v>0.58999250000000003</v>
      </c>
      <c r="AP236" s="5">
        <f t="shared" si="198"/>
        <v>0.58362416666666672</v>
      </c>
      <c r="AQ236" s="5">
        <f t="shared" si="199"/>
        <v>0.61823454545454548</v>
      </c>
      <c r="AR236" s="6">
        <f>(AO236-AVERAGE(AO203:AO248))/_xlfn.STDEV.P(AO203:AO248)</f>
        <v>0.12198939725065774</v>
      </c>
      <c r="AS236" s="6">
        <f t="shared" ref="AS236:AT236" si="232">(AP236-AVERAGE(AP203:AP248))/_xlfn.STDEV.P(AP203:AP248)</f>
        <v>-0.3949093134361476</v>
      </c>
      <c r="AT236" s="6">
        <f t="shared" si="232"/>
        <v>-0.85806873042796039</v>
      </c>
    </row>
    <row r="237" spans="1:46" ht="13.5" thickBot="1">
      <c r="A237" s="4" t="s">
        <v>113</v>
      </c>
      <c r="B237" s="4" t="s">
        <v>114</v>
      </c>
      <c r="C237" s="5">
        <v>0.53203999999999996</v>
      </c>
      <c r="D237" s="5">
        <v>0.53078000000000003</v>
      </c>
      <c r="E237" s="5">
        <v>0.53180000000000005</v>
      </c>
      <c r="F237" s="5">
        <v>0.53741000000000005</v>
      </c>
      <c r="G237" s="5">
        <v>0.54108000000000001</v>
      </c>
      <c r="H237" s="5">
        <v>0.54091</v>
      </c>
      <c r="I237" s="5">
        <v>0.54635999999999996</v>
      </c>
      <c r="J237" s="5">
        <v>0.54717000000000005</v>
      </c>
      <c r="K237" s="5">
        <v>0.54957</v>
      </c>
      <c r="L237" s="5">
        <v>0.55288000000000004</v>
      </c>
      <c r="M237" s="5">
        <v>0.55774000000000001</v>
      </c>
      <c r="N237" s="5">
        <v>0.55866000000000005</v>
      </c>
      <c r="O237" s="5">
        <v>0.56335999999999997</v>
      </c>
      <c r="P237" s="5">
        <v>0.56223999999999996</v>
      </c>
      <c r="Q237" s="5">
        <v>0.55896000000000001</v>
      </c>
      <c r="R237" s="5">
        <v>0.55150999999999994</v>
      </c>
      <c r="S237" s="5">
        <v>0.54401999999999995</v>
      </c>
      <c r="T237" s="5">
        <v>0.53434000000000004</v>
      </c>
      <c r="U237" s="5">
        <v>0.53464</v>
      </c>
      <c r="V237" s="5">
        <v>0.53408</v>
      </c>
      <c r="W237" s="5">
        <v>0.53827999999999998</v>
      </c>
      <c r="X237" s="5">
        <v>0.53727999999999998</v>
      </c>
      <c r="Y237" s="5">
        <v>0.54169</v>
      </c>
      <c r="Z237" s="5">
        <v>0.55535999999999996</v>
      </c>
      <c r="AA237" s="5">
        <v>0.56611999999999996</v>
      </c>
      <c r="AB237" s="5">
        <v>0.57908999999999999</v>
      </c>
      <c r="AC237" s="5">
        <v>0.59001999999999999</v>
      </c>
      <c r="AD237" s="5">
        <v>0.60182000000000002</v>
      </c>
      <c r="AE237" s="5">
        <v>0.62275999999999998</v>
      </c>
      <c r="AF237" s="5">
        <v>0.64305999999999996</v>
      </c>
      <c r="AG237" s="5">
        <v>0.65264</v>
      </c>
      <c r="AH237" s="5">
        <v>0.66571999999999998</v>
      </c>
      <c r="AI237" s="5">
        <v>0.67079999999999995</v>
      </c>
      <c r="AJ237" s="5">
        <v>0.67803000000000002</v>
      </c>
      <c r="AK237" s="5">
        <v>0.622</v>
      </c>
      <c r="AM237" s="4" t="s">
        <v>113</v>
      </c>
      <c r="AN237" s="4" t="s">
        <v>114</v>
      </c>
      <c r="AO237" s="5">
        <f t="shared" si="197"/>
        <v>0.54386666666666661</v>
      </c>
      <c r="AP237" s="5">
        <f t="shared" si="198"/>
        <v>0.54631333333333332</v>
      </c>
      <c r="AQ237" s="5">
        <f t="shared" si="199"/>
        <v>0.62655090909090905</v>
      </c>
      <c r="AR237" s="6">
        <f>(AO237-AVERAGE(AO203:AO248))/_xlfn.STDEV.P(AO203:AO248)</f>
        <v>-0.56494333183840872</v>
      </c>
      <c r="AS237" s="6">
        <f t="shared" ref="AS237:AT237" si="233">(AP237-AVERAGE(AP203:AP248))/_xlfn.STDEV.P(AP203:AP248)</f>
        <v>-0.85028186403503814</v>
      </c>
      <c r="AT237" s="6">
        <f t="shared" si="233"/>
        <v>-0.75536140519008721</v>
      </c>
    </row>
    <row r="238" spans="1:46" ht="13.5" thickBot="1">
      <c r="A238" s="4" t="s">
        <v>115</v>
      </c>
      <c r="B238" s="4" t="s">
        <v>116</v>
      </c>
      <c r="C238" s="5">
        <v>0.55984999999999996</v>
      </c>
      <c r="D238" s="5">
        <v>0.56237000000000004</v>
      </c>
      <c r="E238" s="5">
        <v>0.56523999999999996</v>
      </c>
      <c r="F238" s="5">
        <v>0.57094999999999996</v>
      </c>
      <c r="G238" s="5">
        <v>0.57042999999999999</v>
      </c>
      <c r="H238" s="5">
        <v>0.57532000000000005</v>
      </c>
      <c r="I238" s="5">
        <v>0.57479999999999998</v>
      </c>
      <c r="J238" s="5">
        <v>0.57706999999999997</v>
      </c>
      <c r="K238" s="5">
        <v>0.57291000000000003</v>
      </c>
      <c r="L238" s="5">
        <v>0.57149000000000005</v>
      </c>
      <c r="M238" s="5">
        <v>0.57221</v>
      </c>
      <c r="N238" s="5">
        <v>0.57693000000000005</v>
      </c>
      <c r="O238" s="5">
        <v>0.57794000000000001</v>
      </c>
      <c r="P238" s="5">
        <v>0.57794999999999996</v>
      </c>
      <c r="Q238" s="5">
        <v>0.57376000000000005</v>
      </c>
      <c r="R238" s="5">
        <v>0.56747000000000003</v>
      </c>
      <c r="S238" s="5">
        <v>0.56342000000000003</v>
      </c>
      <c r="T238" s="5">
        <v>0.5554</v>
      </c>
      <c r="U238" s="5">
        <v>0.55415000000000003</v>
      </c>
      <c r="V238" s="5">
        <v>0.55269999999999997</v>
      </c>
      <c r="W238" s="5">
        <v>0.55349999999999999</v>
      </c>
      <c r="X238" s="5">
        <v>0.55954999999999999</v>
      </c>
      <c r="Y238" s="5">
        <v>0.56720999999999999</v>
      </c>
      <c r="Z238" s="5">
        <v>0.56933999999999996</v>
      </c>
      <c r="AA238" s="5">
        <v>0.57825000000000004</v>
      </c>
      <c r="AB238" s="5">
        <v>0.58899999999999997</v>
      </c>
      <c r="AC238" s="5">
        <v>0.60241999999999996</v>
      </c>
      <c r="AD238" s="5">
        <v>0.62236999999999998</v>
      </c>
      <c r="AE238" s="5">
        <v>0.63576999999999995</v>
      </c>
      <c r="AF238" s="5">
        <v>0.65205000000000002</v>
      </c>
      <c r="AG238" s="5">
        <v>0.66493000000000002</v>
      </c>
      <c r="AH238" s="5">
        <v>0.67447999999999997</v>
      </c>
      <c r="AI238" s="5">
        <v>0.68220000000000003</v>
      </c>
      <c r="AJ238" s="5">
        <v>0.68586999999999998</v>
      </c>
      <c r="AK238" s="5">
        <v>0.63297000000000003</v>
      </c>
      <c r="AM238" s="4" t="s">
        <v>115</v>
      </c>
      <c r="AN238" s="4" t="s">
        <v>116</v>
      </c>
      <c r="AO238" s="5">
        <f t="shared" si="197"/>
        <v>0.57079749999999996</v>
      </c>
      <c r="AP238" s="5">
        <f t="shared" si="198"/>
        <v>0.56436583333333334</v>
      </c>
      <c r="AQ238" s="5">
        <f t="shared" si="199"/>
        <v>0.63821000000000006</v>
      </c>
      <c r="AR238" s="6">
        <f>(AO238-AVERAGE(AO203:AO248))/_xlfn.STDEV.P(AO203:AO248)</f>
        <v>-0.16387370335886309</v>
      </c>
      <c r="AS238" s="6">
        <f t="shared" ref="AS238:AT238" si="234">(AP238-AVERAGE(AP203:AP248))/_xlfn.STDEV.P(AP203:AP248)</f>
        <v>-0.62995408694563693</v>
      </c>
      <c r="AT238" s="6">
        <f t="shared" si="234"/>
        <v>-0.61137130394656458</v>
      </c>
    </row>
    <row r="239" spans="1:46" ht="13.5" thickBot="1">
      <c r="A239" s="4" t="s">
        <v>117</v>
      </c>
      <c r="B239" s="4" t="s">
        <v>118</v>
      </c>
      <c r="C239" s="5">
        <v>0.51568000000000003</v>
      </c>
      <c r="D239" s="5">
        <v>0.52324000000000004</v>
      </c>
      <c r="E239" s="5">
        <v>0.52344999999999997</v>
      </c>
      <c r="F239" s="5">
        <v>0.52805999999999997</v>
      </c>
      <c r="G239" s="5">
        <v>0.53151000000000004</v>
      </c>
      <c r="H239" s="5">
        <v>0.53449000000000002</v>
      </c>
      <c r="I239" s="5">
        <v>0.53681000000000001</v>
      </c>
      <c r="J239" s="5">
        <v>0.53847</v>
      </c>
      <c r="K239" s="5">
        <v>0.54171000000000002</v>
      </c>
      <c r="L239" s="5">
        <v>0.54693000000000003</v>
      </c>
      <c r="M239" s="5">
        <v>0.55074999999999996</v>
      </c>
      <c r="N239" s="5">
        <v>0.55647999999999997</v>
      </c>
      <c r="O239" s="5">
        <v>0.56011999999999995</v>
      </c>
      <c r="P239" s="5">
        <v>0.55608000000000002</v>
      </c>
      <c r="Q239" s="5">
        <v>0.55635000000000001</v>
      </c>
      <c r="R239" s="5">
        <v>0.56045999999999996</v>
      </c>
      <c r="S239" s="5">
        <v>0.55981999999999998</v>
      </c>
      <c r="T239" s="5">
        <v>0.55689999999999995</v>
      </c>
      <c r="U239" s="5">
        <v>0.56110000000000004</v>
      </c>
      <c r="V239" s="5">
        <v>0.55854000000000004</v>
      </c>
      <c r="W239" s="5">
        <v>0.55681000000000003</v>
      </c>
      <c r="X239" s="5">
        <v>0.55891999999999997</v>
      </c>
      <c r="Y239" s="5">
        <v>0.56052999999999997</v>
      </c>
      <c r="Z239" s="5">
        <v>0.56106</v>
      </c>
      <c r="AA239" s="5">
        <v>0.56386000000000003</v>
      </c>
      <c r="AB239" s="5">
        <v>0.57764000000000004</v>
      </c>
      <c r="AC239" s="5">
        <v>0.58352999999999999</v>
      </c>
      <c r="AD239" s="5">
        <v>0.59233000000000002</v>
      </c>
      <c r="AE239" s="5">
        <v>0.60370999999999997</v>
      </c>
      <c r="AF239" s="5">
        <v>0.61931000000000003</v>
      </c>
      <c r="AG239" s="5">
        <v>0.62809000000000004</v>
      </c>
      <c r="AH239" s="5">
        <v>0.63839999999999997</v>
      </c>
      <c r="AI239" s="5">
        <v>0.64536000000000004</v>
      </c>
      <c r="AJ239" s="5">
        <v>0.64707999999999999</v>
      </c>
      <c r="AK239" s="5">
        <v>0.60489999999999999</v>
      </c>
      <c r="AM239" s="4" t="s">
        <v>117</v>
      </c>
      <c r="AN239" s="4" t="s">
        <v>118</v>
      </c>
      <c r="AO239" s="5">
        <f t="shared" si="197"/>
        <v>0.53563166666666662</v>
      </c>
      <c r="AP239" s="5">
        <f t="shared" si="198"/>
        <v>0.55889083333333334</v>
      </c>
      <c r="AQ239" s="5">
        <f t="shared" si="199"/>
        <v>0.60947363636363638</v>
      </c>
      <c r="AR239" s="6">
        <f>(AO239-AVERAGE(AO203:AO248))/_xlfn.STDEV.P(AO203:AO248)</f>
        <v>-0.68758373994048705</v>
      </c>
      <c r="AS239" s="6">
        <f t="shared" ref="AS239:AT239" si="235">(AP239-AVERAGE(AP203:AP248))/_xlfn.STDEV.P(AP203:AP248)</f>
        <v>-0.69677555652405931</v>
      </c>
      <c r="AT239" s="6">
        <f t="shared" si="235"/>
        <v>-0.96626620455535361</v>
      </c>
    </row>
    <row r="240" spans="1:46" ht="13.5" thickBot="1">
      <c r="A240" s="4" t="s">
        <v>119</v>
      </c>
      <c r="B240" s="4" t="s">
        <v>120</v>
      </c>
      <c r="C240" s="5">
        <v>0.60504000000000002</v>
      </c>
      <c r="D240" s="5">
        <v>0.60390999999999995</v>
      </c>
      <c r="E240" s="5">
        <v>0.60429999999999995</v>
      </c>
      <c r="F240" s="5">
        <v>0.60906000000000005</v>
      </c>
      <c r="G240" s="5">
        <v>0.61131999999999997</v>
      </c>
      <c r="H240" s="5">
        <v>0.60521000000000003</v>
      </c>
      <c r="I240" s="5">
        <v>0.60460000000000003</v>
      </c>
      <c r="J240" s="5">
        <v>0.61761999999999995</v>
      </c>
      <c r="K240" s="5">
        <v>0.61868000000000001</v>
      </c>
      <c r="L240" s="5">
        <v>0.61928000000000005</v>
      </c>
      <c r="M240" s="5">
        <v>0.62309000000000003</v>
      </c>
      <c r="N240" s="5">
        <v>0.62880000000000003</v>
      </c>
      <c r="O240" s="5">
        <v>0.63675999999999999</v>
      </c>
      <c r="P240" s="5">
        <v>0.63319000000000003</v>
      </c>
      <c r="Q240" s="5">
        <v>0.63163000000000002</v>
      </c>
      <c r="R240" s="5">
        <v>0.63078000000000001</v>
      </c>
      <c r="S240" s="5">
        <v>0.63680999999999999</v>
      </c>
      <c r="T240" s="5">
        <v>0.63724999999999998</v>
      </c>
      <c r="U240" s="5">
        <v>0.64139999999999997</v>
      </c>
      <c r="V240" s="5">
        <v>0.63724000000000003</v>
      </c>
      <c r="W240" s="5">
        <v>0.64615999999999996</v>
      </c>
      <c r="X240" s="5">
        <v>0.65169999999999995</v>
      </c>
      <c r="Y240" s="5">
        <v>0.65542</v>
      </c>
      <c r="Z240" s="5">
        <v>0.66527999999999998</v>
      </c>
      <c r="AA240" s="5">
        <v>0.66759999999999997</v>
      </c>
      <c r="AB240" s="5">
        <v>0.67305000000000004</v>
      </c>
      <c r="AC240" s="5">
        <v>0.68345</v>
      </c>
      <c r="AD240" s="5">
        <v>0.69803999999999999</v>
      </c>
      <c r="AE240" s="5">
        <v>0.70311999999999997</v>
      </c>
      <c r="AF240" s="5">
        <v>0.71306000000000003</v>
      </c>
      <c r="AG240" s="5">
        <v>0.72021000000000002</v>
      </c>
      <c r="AH240" s="5">
        <v>0.72943000000000002</v>
      </c>
      <c r="AI240" s="5">
        <v>0.73289000000000004</v>
      </c>
      <c r="AJ240" s="5">
        <v>0.74046999999999996</v>
      </c>
      <c r="AK240" s="5">
        <v>0.68247999999999998</v>
      </c>
      <c r="AM240" s="4" t="s">
        <v>119</v>
      </c>
      <c r="AN240" s="4" t="s">
        <v>120</v>
      </c>
      <c r="AO240" s="5">
        <f t="shared" si="197"/>
        <v>0.61257583333333332</v>
      </c>
      <c r="AP240" s="5">
        <f t="shared" si="198"/>
        <v>0.64196833333333336</v>
      </c>
      <c r="AQ240" s="5">
        <f t="shared" si="199"/>
        <v>0.70398181818181815</v>
      </c>
      <c r="AR240" s="6">
        <f>(AO240-AVERAGE(AO203:AO248))/_xlfn.STDEV.P(AO203:AO248)</f>
        <v>0.45831352794953634</v>
      </c>
      <c r="AS240" s="6">
        <f t="shared" ref="AS240:AT240" si="236">(AP240-AVERAGE(AP203:AP248))/_xlfn.STDEV.P(AP203:AP248)</f>
        <v>0.3171715921337282</v>
      </c>
      <c r="AT240" s="6">
        <f t="shared" si="236"/>
        <v>0.20091250384037662</v>
      </c>
    </row>
    <row r="241" spans="1:46" ht="13.5" thickBot="1">
      <c r="A241" s="4" t="s">
        <v>121</v>
      </c>
      <c r="B241" s="4" t="s">
        <v>122</v>
      </c>
      <c r="C241" s="5">
        <v>0.49304999999999999</v>
      </c>
      <c r="D241" s="5">
        <v>0.49346000000000001</v>
      </c>
      <c r="E241" s="5">
        <v>0.49676999999999999</v>
      </c>
      <c r="F241" s="5">
        <v>0.51265000000000005</v>
      </c>
      <c r="G241" s="5">
        <v>0.52964</v>
      </c>
      <c r="H241" s="5">
        <v>0.53259000000000001</v>
      </c>
      <c r="I241" s="5">
        <v>0.52842</v>
      </c>
      <c r="J241" s="5">
        <v>0.52566000000000002</v>
      </c>
      <c r="K241" s="5">
        <v>0.53619000000000006</v>
      </c>
      <c r="L241" s="5">
        <v>0.53451000000000004</v>
      </c>
      <c r="M241" s="5">
        <v>0.52719000000000005</v>
      </c>
      <c r="N241" s="5">
        <v>0.53654000000000002</v>
      </c>
      <c r="O241" s="5">
        <v>0.53983999999999999</v>
      </c>
      <c r="P241" s="5">
        <v>0.54462999999999995</v>
      </c>
      <c r="Q241" s="5">
        <v>0.54073000000000004</v>
      </c>
      <c r="R241" s="5">
        <v>0.53790000000000004</v>
      </c>
      <c r="S241" s="5">
        <v>0.52669999999999995</v>
      </c>
      <c r="T241" s="5">
        <v>0.52390999999999999</v>
      </c>
      <c r="U241" s="5">
        <v>0.52292000000000005</v>
      </c>
      <c r="V241" s="5">
        <v>0.53091999999999995</v>
      </c>
      <c r="W241" s="5">
        <v>0.52651000000000003</v>
      </c>
      <c r="X241" s="5">
        <v>0.52181999999999995</v>
      </c>
      <c r="Y241" s="5">
        <v>0.53381999999999996</v>
      </c>
      <c r="Z241" s="5">
        <v>0.53815000000000002</v>
      </c>
      <c r="AA241" s="5">
        <v>0.54107000000000005</v>
      </c>
      <c r="AB241" s="5">
        <v>0.55030999999999997</v>
      </c>
      <c r="AC241" s="5">
        <v>0.55759999999999998</v>
      </c>
      <c r="AD241" s="5">
        <v>0.56413999999999997</v>
      </c>
      <c r="AE241" s="5">
        <v>0.57652999999999999</v>
      </c>
      <c r="AF241" s="5">
        <v>0.59984999999999999</v>
      </c>
      <c r="AG241" s="5">
        <v>0.61309000000000002</v>
      </c>
      <c r="AH241" s="5">
        <v>0.62219000000000002</v>
      </c>
      <c r="AI241" s="5">
        <v>0.63278000000000001</v>
      </c>
      <c r="AJ241" s="5">
        <v>0.64232999999999996</v>
      </c>
      <c r="AK241" s="5">
        <v>0.60131999999999997</v>
      </c>
      <c r="AM241" s="4" t="s">
        <v>121</v>
      </c>
      <c r="AN241" s="4" t="s">
        <v>122</v>
      </c>
      <c r="AO241" s="5">
        <f t="shared" si="197"/>
        <v>0.52055583333333333</v>
      </c>
      <c r="AP241" s="5">
        <f t="shared" si="198"/>
        <v>0.53232083333333335</v>
      </c>
      <c r="AQ241" s="5">
        <f t="shared" si="199"/>
        <v>0.59101909090909099</v>
      </c>
      <c r="AR241" s="6">
        <f>(AO241-AVERAGE(AO203:AO248))/_xlfn.STDEV.P(AO203:AO248)</f>
        <v>-0.91210181552991165</v>
      </c>
      <c r="AS241" s="6">
        <f t="shared" ref="AS241:AT241" si="237">(AP241-AVERAGE(AP203:AP248))/_xlfn.STDEV.P(AP203:AP248)</f>
        <v>-1.0210580125420834</v>
      </c>
      <c r="AT241" s="6">
        <f t="shared" si="237"/>
        <v>-1.1941803609096207</v>
      </c>
    </row>
    <row r="242" spans="1:46" ht="13.5" thickBot="1">
      <c r="A242" s="4" t="s">
        <v>123</v>
      </c>
      <c r="B242" s="4" t="s">
        <v>124</v>
      </c>
      <c r="C242" s="5">
        <v>0.50334000000000001</v>
      </c>
      <c r="D242" s="5">
        <v>0.50622999999999996</v>
      </c>
      <c r="E242" s="5">
        <v>0.51344999999999996</v>
      </c>
      <c r="F242" s="5">
        <v>0.52092000000000005</v>
      </c>
      <c r="G242" s="5">
        <v>0.52066999999999997</v>
      </c>
      <c r="H242" s="5">
        <v>0.51556999999999997</v>
      </c>
      <c r="I242" s="5">
        <v>0.51383000000000001</v>
      </c>
      <c r="J242" s="5">
        <v>0.51822999999999997</v>
      </c>
      <c r="K242" s="5">
        <v>0.52063999999999999</v>
      </c>
      <c r="L242" s="5">
        <v>0.52271000000000001</v>
      </c>
      <c r="M242" s="5">
        <v>0.52112000000000003</v>
      </c>
      <c r="N242" s="5">
        <v>0.52064999999999995</v>
      </c>
      <c r="O242" s="5">
        <v>0.52276</v>
      </c>
      <c r="P242" s="5">
        <v>0.52366000000000001</v>
      </c>
      <c r="Q242" s="5">
        <v>0.51558999999999999</v>
      </c>
      <c r="R242" s="5">
        <v>0.51787000000000005</v>
      </c>
      <c r="S242" s="5">
        <v>0.51831000000000005</v>
      </c>
      <c r="T242" s="5">
        <v>0.51014000000000004</v>
      </c>
      <c r="U242" s="5">
        <v>0.51548000000000005</v>
      </c>
      <c r="V242" s="5">
        <v>0.50949</v>
      </c>
      <c r="W242" s="5">
        <v>0.50873999999999997</v>
      </c>
      <c r="X242" s="5">
        <v>0.50993999999999995</v>
      </c>
      <c r="Y242" s="5">
        <v>0.51565000000000005</v>
      </c>
      <c r="Z242" s="5">
        <v>0.52305999999999997</v>
      </c>
      <c r="AA242" s="5">
        <v>0.53066999999999998</v>
      </c>
      <c r="AB242" s="5">
        <v>0.54085000000000005</v>
      </c>
      <c r="AC242" s="5">
        <v>0.55254000000000003</v>
      </c>
      <c r="AD242" s="5">
        <v>0.56357000000000002</v>
      </c>
      <c r="AE242" s="5">
        <v>0.57908000000000004</v>
      </c>
      <c r="AF242" s="5">
        <v>0.59638999999999998</v>
      </c>
      <c r="AG242" s="5">
        <v>0.60611000000000004</v>
      </c>
      <c r="AH242" s="5">
        <v>0.62192999999999998</v>
      </c>
      <c r="AI242" s="5">
        <v>0.62870999999999999</v>
      </c>
      <c r="AJ242" s="5">
        <v>0.63421000000000005</v>
      </c>
      <c r="AK242" s="5">
        <v>0.57786999999999999</v>
      </c>
      <c r="AM242" s="4" t="s">
        <v>123</v>
      </c>
      <c r="AN242" s="4" t="s">
        <v>124</v>
      </c>
      <c r="AO242" s="5">
        <f t="shared" si="197"/>
        <v>0.51644666666666661</v>
      </c>
      <c r="AP242" s="5">
        <f t="shared" si="198"/>
        <v>0.5158908333333333</v>
      </c>
      <c r="AQ242" s="5">
        <f t="shared" si="199"/>
        <v>0.58472090909090912</v>
      </c>
      <c r="AR242" s="6">
        <f>(AO242-AVERAGE(AO203:AO248))/_xlfn.STDEV.P(AO203:AO248)</f>
        <v>-0.97329791473567528</v>
      </c>
      <c r="AS242" s="6">
        <f t="shared" ref="AS242:AT242" si="238">(AP242-AVERAGE(AP203:AP248))/_xlfn.STDEV.P(AP203:AP248)</f>
        <v>-1.2215834454504821</v>
      </c>
      <c r="AT242" s="6">
        <f t="shared" si="238"/>
        <v>-1.2719630838269793</v>
      </c>
    </row>
    <row r="243" spans="1:46" ht="13.5" thickBot="1">
      <c r="A243" s="4" t="s">
        <v>125</v>
      </c>
      <c r="B243" s="4" t="s">
        <v>126</v>
      </c>
      <c r="C243" s="5">
        <v>0.55089999999999995</v>
      </c>
      <c r="D243" s="5">
        <v>0.55235000000000001</v>
      </c>
      <c r="E243" s="5">
        <v>0.55588000000000004</v>
      </c>
      <c r="F243" s="5">
        <v>0.55911999999999995</v>
      </c>
      <c r="G243" s="5">
        <v>0.56132000000000004</v>
      </c>
      <c r="H243" s="5">
        <v>0.56599999999999995</v>
      </c>
      <c r="I243" s="5">
        <v>0.56798999999999999</v>
      </c>
      <c r="J243" s="5">
        <v>0.56818000000000002</v>
      </c>
      <c r="K243" s="5">
        <v>0.57137000000000004</v>
      </c>
      <c r="L243" s="5">
        <v>0.57340999999999998</v>
      </c>
      <c r="M243" s="5">
        <v>0.57769000000000004</v>
      </c>
      <c r="N243" s="5">
        <v>0.58345999999999998</v>
      </c>
      <c r="O243" s="5">
        <v>0.58299999999999996</v>
      </c>
      <c r="P243" s="5">
        <v>0.58250999999999997</v>
      </c>
      <c r="Q243" s="5">
        <v>0.58289000000000002</v>
      </c>
      <c r="R243" s="5">
        <v>0.58569000000000004</v>
      </c>
      <c r="S243" s="5">
        <v>0.58431</v>
      </c>
      <c r="T243" s="5">
        <v>0.57530999999999999</v>
      </c>
      <c r="U243" s="5">
        <v>0.57730000000000004</v>
      </c>
      <c r="V243" s="5">
        <v>0.58109</v>
      </c>
      <c r="W243" s="5">
        <v>0.58328999999999998</v>
      </c>
      <c r="X243" s="5">
        <v>0.58447000000000005</v>
      </c>
      <c r="Y243" s="5">
        <v>0.58582999999999996</v>
      </c>
      <c r="Z243" s="5">
        <v>0.58584000000000003</v>
      </c>
      <c r="AA243" s="5">
        <v>0.59362999999999999</v>
      </c>
      <c r="AB243" s="5">
        <v>0.60265000000000002</v>
      </c>
      <c r="AC243" s="5">
        <v>0.61117999999999995</v>
      </c>
      <c r="AD243" s="5">
        <v>0.61675000000000002</v>
      </c>
      <c r="AE243" s="5">
        <v>0.62966</v>
      </c>
      <c r="AF243" s="5">
        <v>0.64383999999999997</v>
      </c>
      <c r="AG243" s="5">
        <v>0.64775000000000005</v>
      </c>
      <c r="AH243" s="5">
        <v>0.65024000000000004</v>
      </c>
      <c r="AI243" s="5">
        <v>0.65466000000000002</v>
      </c>
      <c r="AJ243" s="5">
        <v>0.66174999999999995</v>
      </c>
      <c r="AK243" s="5">
        <v>0.61373</v>
      </c>
      <c r="AM243" s="4" t="s">
        <v>125</v>
      </c>
      <c r="AN243" s="4" t="s">
        <v>126</v>
      </c>
      <c r="AO243" s="5">
        <f t="shared" si="197"/>
        <v>0.56563916666666658</v>
      </c>
      <c r="AP243" s="5">
        <f t="shared" si="198"/>
        <v>0.58262749999999985</v>
      </c>
      <c r="AQ243" s="5">
        <f t="shared" si="199"/>
        <v>0.62962181818181817</v>
      </c>
      <c r="AR243" s="6">
        <f>(AO243-AVERAGE(AO203:AO248))/_xlfn.STDEV.P(AO203:AO248)</f>
        <v>-0.24069460258491771</v>
      </c>
      <c r="AS243" s="6">
        <f t="shared" ref="AS243:AT243" si="239">(AP243-AVERAGE(AP203:AP248))/_xlfn.STDEV.P(AP203:AP248)</f>
        <v>-0.40707346528025856</v>
      </c>
      <c r="AT243" s="6">
        <f t="shared" si="239"/>
        <v>-0.71743559138886925</v>
      </c>
    </row>
    <row r="244" spans="1:46" ht="13.5" thickBot="1">
      <c r="A244" s="4" t="s">
        <v>127</v>
      </c>
      <c r="B244" s="4" t="s">
        <v>128</v>
      </c>
      <c r="C244" s="5">
        <v>0.51912000000000003</v>
      </c>
      <c r="D244" s="5">
        <v>0.52717999999999998</v>
      </c>
      <c r="E244" s="5">
        <v>0.52902000000000005</v>
      </c>
      <c r="F244" s="5">
        <v>0.53220999999999996</v>
      </c>
      <c r="G244" s="5">
        <v>0.53480000000000005</v>
      </c>
      <c r="H244" s="5">
        <v>0.53942000000000001</v>
      </c>
      <c r="I244" s="5">
        <v>0.54444000000000004</v>
      </c>
      <c r="J244" s="5">
        <v>0.53664000000000001</v>
      </c>
      <c r="K244" s="5">
        <v>0.54054000000000002</v>
      </c>
      <c r="L244" s="5">
        <v>0.54078000000000004</v>
      </c>
      <c r="M244" s="5">
        <v>0.54395000000000004</v>
      </c>
      <c r="N244" s="5">
        <v>0.54649999999999999</v>
      </c>
      <c r="O244" s="5">
        <v>0.54908999999999997</v>
      </c>
      <c r="P244" s="5">
        <v>0.54700000000000004</v>
      </c>
      <c r="Q244" s="5">
        <v>0.54634000000000005</v>
      </c>
      <c r="R244" s="5">
        <v>0.54769000000000001</v>
      </c>
      <c r="S244" s="5">
        <v>0.54857</v>
      </c>
      <c r="T244" s="5">
        <v>0.54105000000000003</v>
      </c>
      <c r="U244" s="5">
        <v>0.53474999999999995</v>
      </c>
      <c r="V244" s="5">
        <v>0.53652</v>
      </c>
      <c r="W244" s="5">
        <v>0.53159000000000001</v>
      </c>
      <c r="X244" s="5">
        <v>0.53529000000000004</v>
      </c>
      <c r="Y244" s="5">
        <v>0.53891</v>
      </c>
      <c r="Z244" s="5">
        <v>0.54190000000000005</v>
      </c>
      <c r="AA244" s="5">
        <v>0.54532999999999998</v>
      </c>
      <c r="AB244" s="5">
        <v>0.55293000000000003</v>
      </c>
      <c r="AC244" s="5">
        <v>0.55627000000000004</v>
      </c>
      <c r="AD244" s="5">
        <v>0.56664999999999999</v>
      </c>
      <c r="AE244" s="5">
        <v>0.57543</v>
      </c>
      <c r="AF244" s="5">
        <v>0.59031999999999996</v>
      </c>
      <c r="AG244" s="5">
        <v>0.60529999999999995</v>
      </c>
      <c r="AH244" s="5">
        <v>0.61170000000000002</v>
      </c>
      <c r="AI244" s="5">
        <v>0.61577000000000004</v>
      </c>
      <c r="AJ244" s="5">
        <v>0.61707000000000001</v>
      </c>
      <c r="AK244" s="5">
        <v>0.56803000000000003</v>
      </c>
      <c r="AM244" s="4" t="s">
        <v>127</v>
      </c>
      <c r="AN244" s="4" t="s">
        <v>128</v>
      </c>
      <c r="AO244" s="5">
        <f t="shared" si="197"/>
        <v>0.53621666666666667</v>
      </c>
      <c r="AP244" s="5">
        <f t="shared" si="198"/>
        <v>0.54155833333333325</v>
      </c>
      <c r="AQ244" s="5">
        <f t="shared" si="199"/>
        <v>0.58225454545454547</v>
      </c>
      <c r="AR244" s="6">
        <f>(AO244-AVERAGE(AO203:AO248))/_xlfn.STDEV.P(AO203:AO248)</f>
        <v>-0.67887157980208712</v>
      </c>
      <c r="AS244" s="6">
        <f t="shared" ref="AS244:AT244" si="240">(AP244-AVERAGE(AP203:AP248))/_xlfn.STDEV.P(AP203:AP248)</f>
        <v>-0.90831585268260029</v>
      </c>
      <c r="AT244" s="6">
        <f t="shared" si="240"/>
        <v>-1.3024227442303848</v>
      </c>
    </row>
    <row r="245" spans="1:46" ht="13.5" thickBot="1">
      <c r="A245" s="4" t="s">
        <v>129</v>
      </c>
      <c r="B245" s="4" t="s">
        <v>130</v>
      </c>
      <c r="C245" s="5">
        <v>0.41918</v>
      </c>
      <c r="D245" s="5">
        <v>0.42214000000000002</v>
      </c>
      <c r="E245" s="5">
        <v>0.41032999999999997</v>
      </c>
      <c r="F245" s="5">
        <v>0.41227999999999998</v>
      </c>
      <c r="G245" s="5">
        <v>0.41224</v>
      </c>
      <c r="H245" s="5">
        <v>0.41382000000000002</v>
      </c>
      <c r="I245" s="5">
        <v>0.41581000000000001</v>
      </c>
      <c r="J245" s="5">
        <v>0.42235</v>
      </c>
      <c r="K245" s="5">
        <v>0.43733</v>
      </c>
      <c r="L245" s="5">
        <v>0.44069000000000003</v>
      </c>
      <c r="M245" s="5">
        <v>0.44745000000000001</v>
      </c>
      <c r="N245" s="5">
        <v>0.44814999999999999</v>
      </c>
      <c r="O245" s="5">
        <v>0.44762000000000002</v>
      </c>
      <c r="P245" s="5">
        <v>0.44836999999999999</v>
      </c>
      <c r="Q245" s="5">
        <v>0.46</v>
      </c>
      <c r="R245" s="5">
        <v>0.46400000000000002</v>
      </c>
      <c r="S245" s="5">
        <v>0.45995000000000003</v>
      </c>
      <c r="T245" s="5">
        <v>0.45639999999999997</v>
      </c>
      <c r="U245" s="5">
        <v>0.44857999999999998</v>
      </c>
      <c r="V245" s="5">
        <v>0.44183</v>
      </c>
      <c r="W245" s="5">
        <v>0.44268000000000002</v>
      </c>
      <c r="X245" s="5">
        <v>0.44600000000000001</v>
      </c>
      <c r="Y245" s="5">
        <v>0.45084000000000002</v>
      </c>
      <c r="Z245" s="5">
        <v>0.46489000000000003</v>
      </c>
      <c r="AA245" s="5">
        <v>0.47688999999999998</v>
      </c>
      <c r="AB245" s="5">
        <v>0.49152000000000001</v>
      </c>
      <c r="AC245" s="5">
        <v>0.50195000000000001</v>
      </c>
      <c r="AD245" s="5">
        <v>0.50699000000000005</v>
      </c>
      <c r="AE245" s="5">
        <v>0.52563000000000004</v>
      </c>
      <c r="AF245" s="5">
        <v>0.54730999999999996</v>
      </c>
      <c r="AG245" s="5">
        <v>0.56196000000000002</v>
      </c>
      <c r="AH245" s="5">
        <v>0.57025000000000003</v>
      </c>
      <c r="AI245" s="5">
        <v>0.56642999999999999</v>
      </c>
      <c r="AJ245" s="5">
        <v>0.56637000000000004</v>
      </c>
      <c r="AK245" s="5">
        <v>0.52537</v>
      </c>
      <c r="AM245" s="4" t="s">
        <v>129</v>
      </c>
      <c r="AN245" s="4" t="s">
        <v>130</v>
      </c>
      <c r="AO245" s="5">
        <f t="shared" si="197"/>
        <v>0.42514750000000001</v>
      </c>
      <c r="AP245" s="5">
        <f t="shared" si="198"/>
        <v>0.4525966666666667</v>
      </c>
      <c r="AQ245" s="5">
        <f t="shared" si="199"/>
        <v>0.53096999999999994</v>
      </c>
      <c r="AR245" s="6">
        <f>(AO245-AVERAGE(AO203:AO248))/_xlfn.STDEV.P(AO203:AO248)</f>
        <v>-2.3329781890987191</v>
      </c>
      <c r="AS245" s="6">
        <f t="shared" ref="AS245:AT245" si="241">(AP245-AVERAGE(AP203:AP248))/_xlfn.STDEV.P(AP203:AP248)</f>
        <v>-1.9940782824200269</v>
      </c>
      <c r="AT245" s="6">
        <f t="shared" si="241"/>
        <v>-1.9357883256300565</v>
      </c>
    </row>
    <row r="246" spans="1:46" ht="13.5" thickBot="1">
      <c r="A246" s="4" t="s">
        <v>131</v>
      </c>
      <c r="B246" s="4" t="s">
        <v>132</v>
      </c>
      <c r="C246" s="5">
        <v>0.54961000000000004</v>
      </c>
      <c r="D246" s="5">
        <v>0.54334000000000005</v>
      </c>
      <c r="E246" s="5">
        <v>0.54237000000000002</v>
      </c>
      <c r="F246" s="5">
        <v>0.54762999999999995</v>
      </c>
      <c r="G246" s="5">
        <v>0.55062999999999995</v>
      </c>
      <c r="H246" s="5">
        <v>0.5393</v>
      </c>
      <c r="I246" s="5">
        <v>0.52771000000000001</v>
      </c>
      <c r="J246" s="5">
        <v>0.51944000000000001</v>
      </c>
      <c r="K246" s="5">
        <v>0.51663999999999999</v>
      </c>
      <c r="L246" s="5">
        <v>0.51039000000000001</v>
      </c>
      <c r="M246" s="5">
        <v>0.50166999999999995</v>
      </c>
      <c r="N246" s="5">
        <v>0.50651000000000002</v>
      </c>
      <c r="O246" s="5">
        <v>0.50722999999999996</v>
      </c>
      <c r="P246" s="5">
        <v>0.51226000000000005</v>
      </c>
      <c r="Q246" s="5">
        <v>0.51066</v>
      </c>
      <c r="R246" s="5">
        <v>0.51576999999999995</v>
      </c>
      <c r="S246" s="5">
        <v>0.51224000000000003</v>
      </c>
      <c r="T246" s="5">
        <v>0.51295000000000002</v>
      </c>
      <c r="U246" s="5">
        <v>0.52015</v>
      </c>
      <c r="V246" s="5">
        <v>0.52495999999999998</v>
      </c>
      <c r="W246" s="5">
        <v>0.53117999999999999</v>
      </c>
      <c r="X246" s="5">
        <v>0.54513999999999996</v>
      </c>
      <c r="Y246" s="5">
        <v>0.55784</v>
      </c>
      <c r="Z246" s="5">
        <v>0.55988000000000004</v>
      </c>
      <c r="AA246" s="5">
        <v>0.56757000000000002</v>
      </c>
      <c r="AB246" s="5">
        <v>0.57365999999999995</v>
      </c>
      <c r="AC246" s="5">
        <v>0.58311999999999997</v>
      </c>
      <c r="AD246" s="5">
        <v>0.59138000000000002</v>
      </c>
      <c r="AE246" s="5">
        <v>0.59952000000000005</v>
      </c>
      <c r="AF246" s="5">
        <v>0.61555000000000004</v>
      </c>
      <c r="AG246" s="5">
        <v>0.62146000000000001</v>
      </c>
      <c r="AH246" s="5">
        <v>0.63434999999999997</v>
      </c>
      <c r="AI246" s="5">
        <v>0.63417000000000001</v>
      </c>
      <c r="AJ246" s="5">
        <v>0.63199000000000005</v>
      </c>
      <c r="AK246" s="5">
        <v>0.59424999999999994</v>
      </c>
      <c r="AM246" s="4" t="s">
        <v>131</v>
      </c>
      <c r="AN246" s="4" t="s">
        <v>132</v>
      </c>
      <c r="AO246" s="5">
        <f t="shared" si="197"/>
        <v>0.52960333333333331</v>
      </c>
      <c r="AP246" s="5">
        <f t="shared" si="198"/>
        <v>0.52585499999999996</v>
      </c>
      <c r="AQ246" s="5">
        <f t="shared" si="199"/>
        <v>0.6042745454545454</v>
      </c>
      <c r="AR246" s="6">
        <f>(AO246-AVERAGE(AO203:AO248))/_xlfn.STDEV.P(AO203:AO248)</f>
        <v>-0.77736118501339035</v>
      </c>
      <c r="AS246" s="6">
        <f t="shared" ref="AS246:AT246" si="242">(AP246-AVERAGE(AP203:AP248))/_xlfn.STDEV.P(AP203:AP248)</f>
        <v>-1.0999724390959622</v>
      </c>
      <c r="AT246" s="6">
        <f t="shared" si="242"/>
        <v>-1.0304751237765397</v>
      </c>
    </row>
    <row r="247" spans="1:46" ht="13.5" thickBot="1">
      <c r="A247" s="4" t="s">
        <v>133</v>
      </c>
      <c r="B247" s="4" t="s">
        <v>134</v>
      </c>
      <c r="C247" s="5">
        <v>0.46461000000000002</v>
      </c>
      <c r="D247" s="5">
        <v>0.46151999999999999</v>
      </c>
      <c r="E247" s="5">
        <v>0.45744000000000001</v>
      </c>
      <c r="F247" s="5">
        <v>0.46464</v>
      </c>
      <c r="G247" s="5">
        <v>0.46501999999999999</v>
      </c>
      <c r="H247" s="5">
        <v>0.46178999999999998</v>
      </c>
      <c r="I247" s="5">
        <v>0.45548</v>
      </c>
      <c r="J247" s="5">
        <v>0.46188000000000001</v>
      </c>
      <c r="K247" s="5">
        <v>0.46523999999999999</v>
      </c>
      <c r="L247" s="5">
        <v>0.46355000000000002</v>
      </c>
      <c r="M247" s="5">
        <v>0.47005000000000002</v>
      </c>
      <c r="N247" s="5">
        <v>0.46982000000000002</v>
      </c>
      <c r="O247" s="5">
        <v>0.47114</v>
      </c>
      <c r="P247" s="5">
        <v>0.46989999999999998</v>
      </c>
      <c r="Q247" s="5">
        <v>0.47364000000000001</v>
      </c>
      <c r="R247" s="5">
        <v>0.47233000000000003</v>
      </c>
      <c r="S247" s="5">
        <v>0.46875</v>
      </c>
      <c r="T247" s="5">
        <v>0.46228999999999998</v>
      </c>
      <c r="U247" s="5">
        <v>0.46708</v>
      </c>
      <c r="V247" s="5">
        <v>0.46455000000000002</v>
      </c>
      <c r="W247" s="5">
        <v>0.46539999999999998</v>
      </c>
      <c r="X247" s="5">
        <v>0.46627000000000002</v>
      </c>
      <c r="Y247" s="5">
        <v>0.47371000000000002</v>
      </c>
      <c r="Z247" s="5">
        <v>0.47791</v>
      </c>
      <c r="AA247" s="5">
        <v>0.49331000000000003</v>
      </c>
      <c r="AB247" s="5">
        <v>0.50631000000000004</v>
      </c>
      <c r="AC247" s="5">
        <v>0.51642999999999994</v>
      </c>
      <c r="AD247" s="5">
        <v>0.52449000000000001</v>
      </c>
      <c r="AE247" s="5">
        <v>0.53554999999999997</v>
      </c>
      <c r="AF247" s="5">
        <v>0.55728</v>
      </c>
      <c r="AG247" s="5">
        <v>0.56477999999999995</v>
      </c>
      <c r="AH247" s="5">
        <v>0.58018999999999998</v>
      </c>
      <c r="AI247" s="5">
        <v>0.58845999999999998</v>
      </c>
      <c r="AJ247" s="5">
        <v>0.59782000000000002</v>
      </c>
      <c r="AK247" s="5">
        <v>0.55823</v>
      </c>
      <c r="AM247" s="4" t="s">
        <v>133</v>
      </c>
      <c r="AN247" s="4" t="s">
        <v>134</v>
      </c>
      <c r="AO247" s="5">
        <f t="shared" si="197"/>
        <v>0.46341999999999994</v>
      </c>
      <c r="AP247" s="5">
        <f t="shared" si="198"/>
        <v>0.46941416666666663</v>
      </c>
      <c r="AQ247" s="5">
        <f t="shared" si="199"/>
        <v>0.54753181818181818</v>
      </c>
      <c r="AR247" s="6">
        <f>(AO247-AVERAGE(AO203:AO248))/_xlfn.STDEV.P(AO203:AO248)</f>
        <v>-1.7630018661980769</v>
      </c>
      <c r="AS247" s="6">
        <f t="shared" ref="AS247:AT247" si="243">(AP247-AVERAGE(AP203:AP248))/_xlfn.STDEV.P(AP203:AP248)</f>
        <v>-1.7888234760939787</v>
      </c>
      <c r="AT247" s="6">
        <f t="shared" si="243"/>
        <v>-1.7312494044250286</v>
      </c>
    </row>
    <row r="248" spans="1:46" ht="13.5" thickBot="1">
      <c r="A248" s="4" t="s">
        <v>135</v>
      </c>
      <c r="B248" s="4" t="s">
        <v>136</v>
      </c>
      <c r="C248" s="5">
        <v>0.54140999999999995</v>
      </c>
      <c r="D248" s="5">
        <v>0.54293000000000002</v>
      </c>
      <c r="E248" s="5">
        <v>0.54373000000000005</v>
      </c>
      <c r="F248" s="5">
        <v>0.55320999999999998</v>
      </c>
      <c r="G248" s="5">
        <v>0.55084999999999995</v>
      </c>
      <c r="H248" s="5">
        <v>0.55095000000000005</v>
      </c>
      <c r="I248" s="5">
        <v>0.54808999999999997</v>
      </c>
      <c r="J248" s="5">
        <v>0.54118999999999995</v>
      </c>
      <c r="K248" s="5">
        <v>0.53827999999999998</v>
      </c>
      <c r="L248" s="5">
        <v>0.54303000000000001</v>
      </c>
      <c r="M248" s="5">
        <v>0.55227000000000004</v>
      </c>
      <c r="N248" s="5">
        <v>0.56145</v>
      </c>
      <c r="O248" s="5">
        <v>0.55893000000000004</v>
      </c>
      <c r="P248" s="5">
        <v>0.55350999999999995</v>
      </c>
      <c r="Q248" s="5">
        <v>0.55361000000000005</v>
      </c>
      <c r="R248" s="5">
        <v>0.54296999999999995</v>
      </c>
      <c r="S248" s="5">
        <v>0.54739000000000004</v>
      </c>
      <c r="T248" s="5">
        <v>0.53691999999999995</v>
      </c>
      <c r="U248" s="5">
        <v>0.53681000000000001</v>
      </c>
      <c r="V248" s="5">
        <v>0.54352999999999996</v>
      </c>
      <c r="W248" s="5">
        <v>0.54696999999999996</v>
      </c>
      <c r="X248" s="5">
        <v>0.55135999999999996</v>
      </c>
      <c r="Y248" s="5">
        <v>0.54940999999999995</v>
      </c>
      <c r="Z248" s="5">
        <v>0.54791999999999996</v>
      </c>
      <c r="AA248" s="5">
        <v>0.54915000000000003</v>
      </c>
      <c r="AB248" s="5">
        <v>0.56096999999999997</v>
      </c>
      <c r="AC248" s="5">
        <v>0.57537000000000005</v>
      </c>
      <c r="AD248" s="5">
        <v>0.58926999999999996</v>
      </c>
      <c r="AE248" s="5">
        <v>0.59404999999999997</v>
      </c>
      <c r="AF248" s="5">
        <v>0.61377000000000004</v>
      </c>
      <c r="AG248" s="5">
        <v>0.62941000000000003</v>
      </c>
      <c r="AH248" s="5">
        <v>0.63632</v>
      </c>
      <c r="AI248" s="5">
        <v>0.64824000000000004</v>
      </c>
      <c r="AJ248" s="5">
        <v>0.65908</v>
      </c>
      <c r="AK248" s="5">
        <v>0.61692999999999998</v>
      </c>
      <c r="AM248" s="4" t="s">
        <v>135</v>
      </c>
      <c r="AN248" s="4" t="s">
        <v>136</v>
      </c>
      <c r="AO248" s="5">
        <f t="shared" si="197"/>
        <v>0.54728250000000001</v>
      </c>
      <c r="AP248" s="5">
        <f t="shared" si="198"/>
        <v>0.54744416666666662</v>
      </c>
      <c r="AQ248" s="5">
        <f t="shared" si="199"/>
        <v>0.60659636363636371</v>
      </c>
      <c r="AR248" s="6">
        <f>(AO248-AVERAGE(AO203:AO248))/_xlfn.STDEV.P(AO203:AO248)</f>
        <v>-0.5140727557596364</v>
      </c>
      <c r="AS248" s="6">
        <f t="shared" ref="AS248:AT248" si="244">(AP248-AVERAGE(AP203:AP248))/_xlfn.STDEV.P(AP203:AP248)</f>
        <v>-0.83648023021191531</v>
      </c>
      <c r="AT248" s="6">
        <f t="shared" si="244"/>
        <v>-1.0018006038096021</v>
      </c>
    </row>
    <row r="249" spans="1:46" ht="13.5" thickBot="1">
      <c r="A249" s="268" t="s">
        <v>157</v>
      </c>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M249"/>
      <c r="AN249"/>
    </row>
    <row r="250" spans="1:46" ht="13.5" thickBot="1">
      <c r="A250" s="267"/>
      <c r="B250" s="267"/>
      <c r="C250" s="4" t="s">
        <v>10</v>
      </c>
      <c r="D250" s="4" t="s">
        <v>11</v>
      </c>
      <c r="E250" s="4" t="s">
        <v>12</v>
      </c>
      <c r="F250" s="4" t="s">
        <v>13</v>
      </c>
      <c r="G250" s="4" t="s">
        <v>14</v>
      </c>
      <c r="H250" s="4" t="s">
        <v>15</v>
      </c>
      <c r="I250" s="4" t="s">
        <v>16</v>
      </c>
      <c r="J250" s="4" t="s">
        <v>17</v>
      </c>
      <c r="K250" s="4" t="s">
        <v>18</v>
      </c>
      <c r="L250" s="4" t="s">
        <v>19</v>
      </c>
      <c r="M250" s="4" t="s">
        <v>20</v>
      </c>
      <c r="N250" s="4" t="s">
        <v>21</v>
      </c>
      <c r="O250" s="4" t="s">
        <v>22</v>
      </c>
      <c r="P250" s="4" t="s">
        <v>23</v>
      </c>
      <c r="Q250" s="4" t="s">
        <v>24</v>
      </c>
      <c r="R250" s="4" t="s">
        <v>25</v>
      </c>
      <c r="S250" s="4" t="s">
        <v>26</v>
      </c>
      <c r="T250" s="4" t="s">
        <v>27</v>
      </c>
      <c r="U250" s="4" t="s">
        <v>28</v>
      </c>
      <c r="V250" s="4" t="s">
        <v>29</v>
      </c>
      <c r="W250" s="4" t="s">
        <v>30</v>
      </c>
      <c r="X250" s="4" t="s">
        <v>31</v>
      </c>
      <c r="Y250" s="4" t="s">
        <v>32</v>
      </c>
      <c r="Z250" s="4" t="s">
        <v>33</v>
      </c>
      <c r="AA250" s="4" t="s">
        <v>34</v>
      </c>
      <c r="AB250" s="4" t="s">
        <v>35</v>
      </c>
      <c r="AC250" s="4" t="s">
        <v>36</v>
      </c>
      <c r="AD250" s="4" t="s">
        <v>37</v>
      </c>
      <c r="AE250" s="4" t="s">
        <v>38</v>
      </c>
      <c r="AF250" s="4" t="s">
        <v>39</v>
      </c>
      <c r="AG250" s="4" t="s">
        <v>40</v>
      </c>
      <c r="AH250" s="4" t="s">
        <v>41</v>
      </c>
      <c r="AI250" s="4" t="s">
        <v>42</v>
      </c>
      <c r="AJ250" s="4" t="s">
        <v>43</v>
      </c>
      <c r="AK250" s="4" t="s">
        <v>44</v>
      </c>
      <c r="AM250" s="267"/>
      <c r="AN250" s="267"/>
      <c r="AO250" s="4">
        <v>2016</v>
      </c>
      <c r="AP250" s="4">
        <v>2017</v>
      </c>
      <c r="AQ250" s="4">
        <v>2018</v>
      </c>
      <c r="AR250" s="4">
        <v>2016</v>
      </c>
      <c r="AS250" s="4">
        <v>2017</v>
      </c>
      <c r="AT250" s="4">
        <v>2018</v>
      </c>
    </row>
    <row r="251" spans="1:46" ht="13.5" thickBot="1">
      <c r="A251" s="4" t="s">
        <v>45</v>
      </c>
      <c r="B251" s="4" t="s">
        <v>46</v>
      </c>
      <c r="C251" s="5">
        <v>0.65198999999999996</v>
      </c>
      <c r="D251" s="5">
        <v>0.65151999999999999</v>
      </c>
      <c r="E251" s="5">
        <v>0.65215999999999996</v>
      </c>
      <c r="F251" s="5">
        <v>0.65451999999999999</v>
      </c>
      <c r="G251" s="5">
        <v>0.65608</v>
      </c>
      <c r="H251" s="5">
        <v>0.65697000000000005</v>
      </c>
      <c r="I251" s="5">
        <v>0.65893999999999997</v>
      </c>
      <c r="J251" s="5">
        <v>0.66274</v>
      </c>
      <c r="K251" s="5">
        <v>0.66407000000000005</v>
      </c>
      <c r="L251" s="5">
        <v>0.66432000000000002</v>
      </c>
      <c r="M251" s="5">
        <v>0.66574</v>
      </c>
      <c r="N251" s="5">
        <v>0.66405000000000003</v>
      </c>
      <c r="O251" s="5">
        <v>0.66313</v>
      </c>
      <c r="P251" s="5">
        <v>0.66339999999999999</v>
      </c>
      <c r="Q251" s="5">
        <v>0.66671000000000002</v>
      </c>
      <c r="R251" s="5">
        <v>0.66322999999999999</v>
      </c>
      <c r="S251" s="5">
        <v>0.66164999999999996</v>
      </c>
      <c r="T251" s="5">
        <v>0.65520999999999996</v>
      </c>
      <c r="U251" s="5">
        <v>0.65852999999999995</v>
      </c>
      <c r="V251" s="5">
        <v>0.66029000000000004</v>
      </c>
      <c r="W251" s="5">
        <v>0.66296999999999995</v>
      </c>
      <c r="X251" s="5">
        <v>0.66512000000000004</v>
      </c>
      <c r="Y251" s="5">
        <v>0.66969000000000001</v>
      </c>
      <c r="Z251" s="5">
        <v>0.67827999999999999</v>
      </c>
      <c r="AA251" s="5">
        <v>0.68428999999999995</v>
      </c>
      <c r="AB251" s="5">
        <v>0.68986999999999998</v>
      </c>
      <c r="AC251" s="5">
        <v>0.69338</v>
      </c>
      <c r="AD251" s="5">
        <v>0.70369000000000004</v>
      </c>
      <c r="AE251" s="5">
        <v>0.71318999999999999</v>
      </c>
      <c r="AF251" s="5">
        <v>0.72794000000000003</v>
      </c>
      <c r="AG251" s="5">
        <v>0.73458999999999997</v>
      </c>
      <c r="AH251" s="5">
        <v>0.73692000000000002</v>
      </c>
      <c r="AI251" s="5">
        <v>0.73909999999999998</v>
      </c>
      <c r="AJ251" s="5">
        <v>0.74197999999999997</v>
      </c>
      <c r="AK251" s="5">
        <v>0.68093999999999999</v>
      </c>
      <c r="AM251" s="4" t="s">
        <v>45</v>
      </c>
      <c r="AN251" s="4" t="s">
        <v>46</v>
      </c>
      <c r="AO251" s="5">
        <f>AVERAGE(C251:N251)</f>
        <v>0.65859166666666669</v>
      </c>
      <c r="AP251" s="5">
        <f>AVERAGE(O251:Z251)</f>
        <v>0.66401749999999993</v>
      </c>
      <c r="AQ251" s="5">
        <f>AVERAGE(AA251:AK251)</f>
        <v>0.7132627272727271</v>
      </c>
      <c r="AR251" s="6">
        <f>(AO251-AVERAGE(AO251:AO296))/_xlfn.STDEV.P(AO251:AO296)</f>
        <v>1.5367022849945025</v>
      </c>
      <c r="AS251" s="6">
        <f t="shared" ref="AS251:AT251" si="245">(AP251-AVERAGE(AP251:AP296))/_xlfn.STDEV.P(AP251:AP296)</f>
        <v>1.1338681736449403</v>
      </c>
      <c r="AT251" s="6">
        <f t="shared" si="245"/>
        <v>0.87040272430621834</v>
      </c>
    </row>
    <row r="252" spans="1:46" ht="13.5" thickBot="1">
      <c r="A252" s="4" t="s">
        <v>47</v>
      </c>
      <c r="B252" s="4" t="s">
        <v>48</v>
      </c>
      <c r="C252" s="5">
        <v>0.63639000000000001</v>
      </c>
      <c r="D252" s="5">
        <v>0.63217999999999996</v>
      </c>
      <c r="E252" s="5">
        <v>0.63324999999999998</v>
      </c>
      <c r="F252" s="5">
        <v>0.63763000000000003</v>
      </c>
      <c r="G252" s="5">
        <v>0.63283</v>
      </c>
      <c r="H252" s="5">
        <v>0.63414999999999999</v>
      </c>
      <c r="I252" s="5">
        <v>0.63348000000000004</v>
      </c>
      <c r="J252" s="5">
        <v>0.63727</v>
      </c>
      <c r="K252" s="5">
        <v>0.63853000000000004</v>
      </c>
      <c r="L252" s="5">
        <v>0.63541000000000003</v>
      </c>
      <c r="M252" s="5">
        <v>0.64498</v>
      </c>
      <c r="N252" s="5">
        <v>0.64949999999999997</v>
      </c>
      <c r="O252" s="5">
        <v>0.66124000000000005</v>
      </c>
      <c r="P252" s="5">
        <v>0.66386999999999996</v>
      </c>
      <c r="Q252" s="5">
        <v>0.66469999999999996</v>
      </c>
      <c r="R252" s="5">
        <v>0.66427000000000003</v>
      </c>
      <c r="S252" s="5">
        <v>0.67071999999999998</v>
      </c>
      <c r="T252" s="5">
        <v>0.67168000000000005</v>
      </c>
      <c r="U252" s="5">
        <v>0.68084</v>
      </c>
      <c r="V252" s="5">
        <v>0.68176000000000003</v>
      </c>
      <c r="W252" s="5">
        <v>0.68637999999999999</v>
      </c>
      <c r="X252" s="5">
        <v>0.69494999999999996</v>
      </c>
      <c r="Y252" s="5">
        <v>0.7056</v>
      </c>
      <c r="Z252" s="5">
        <v>0.72284000000000004</v>
      </c>
      <c r="AA252" s="5">
        <v>0.72426999999999997</v>
      </c>
      <c r="AB252" s="5">
        <v>0.73238999999999999</v>
      </c>
      <c r="AC252" s="5">
        <v>0.74317999999999995</v>
      </c>
      <c r="AD252" s="5">
        <v>0.75016000000000005</v>
      </c>
      <c r="AE252" s="5">
        <v>0.75153999999999999</v>
      </c>
      <c r="AF252" s="5">
        <v>0.75634000000000001</v>
      </c>
      <c r="AG252" s="5">
        <v>0.75251000000000001</v>
      </c>
      <c r="AH252" s="5">
        <v>0.75760000000000005</v>
      </c>
      <c r="AI252" s="5">
        <v>0.76476999999999995</v>
      </c>
      <c r="AJ252" s="5">
        <v>0.76388999999999996</v>
      </c>
      <c r="AK252" s="5">
        <v>0.68623000000000001</v>
      </c>
      <c r="AM252" s="4" t="s">
        <v>47</v>
      </c>
      <c r="AN252" s="4" t="s">
        <v>48</v>
      </c>
      <c r="AO252" s="5">
        <f t="shared" ref="AO252:AO296" si="246">AVERAGE(C252:N252)</f>
        <v>0.63713333333333333</v>
      </c>
      <c r="AP252" s="5">
        <f t="shared" ref="AP252:AP296" si="247">AVERAGE(O252:Z252)</f>
        <v>0.68073749999999988</v>
      </c>
      <c r="AQ252" s="5">
        <f t="shared" ref="AQ252:AQ296" si="248">AVERAGE(AA252:AK252)</f>
        <v>0.7438981818181819</v>
      </c>
      <c r="AR252" s="6">
        <f>(AO252-AVERAGE(AO251:AO296))/_xlfn.STDEV.P(AO251:AO296)</f>
        <v>1.243135832130398</v>
      </c>
      <c r="AS252" s="6">
        <f t="shared" ref="AS252:AT252" si="249">(AP252-AVERAGE(AP251:AP296))/_xlfn.STDEV.P(AP251:AP296)</f>
        <v>1.33474609394781</v>
      </c>
      <c r="AT252" s="6">
        <f t="shared" si="249"/>
        <v>1.2117250977892047</v>
      </c>
    </row>
    <row r="253" spans="1:46" ht="13.5" thickBot="1">
      <c r="A253" s="4" t="s">
        <v>49</v>
      </c>
      <c r="B253" s="4" t="s">
        <v>50</v>
      </c>
      <c r="C253" s="5">
        <v>0.63483000000000001</v>
      </c>
      <c r="D253" s="5">
        <v>0.63705000000000001</v>
      </c>
      <c r="E253" s="5">
        <v>0.63383999999999996</v>
      </c>
      <c r="F253" s="5">
        <v>0.63587000000000005</v>
      </c>
      <c r="G253" s="5">
        <v>0.63554999999999995</v>
      </c>
      <c r="H253" s="5">
        <v>0.63441000000000003</v>
      </c>
      <c r="I253" s="5">
        <v>0.64180000000000004</v>
      </c>
      <c r="J253" s="5">
        <v>0.63910999999999996</v>
      </c>
      <c r="K253" s="5">
        <v>0.64029000000000003</v>
      </c>
      <c r="L253" s="5">
        <v>0.64254</v>
      </c>
      <c r="M253" s="5">
        <v>0.65010999999999997</v>
      </c>
      <c r="N253" s="5">
        <v>0.65205999999999997</v>
      </c>
      <c r="O253" s="5">
        <v>0.65998999999999997</v>
      </c>
      <c r="P253" s="5">
        <v>0.66407000000000005</v>
      </c>
      <c r="Q253" s="5">
        <v>0.67022000000000004</v>
      </c>
      <c r="R253" s="5">
        <v>0.67520000000000002</v>
      </c>
      <c r="S253" s="5">
        <v>0.68267</v>
      </c>
      <c r="T253" s="5">
        <v>0.68603000000000003</v>
      </c>
      <c r="U253" s="5">
        <v>0.68684999999999996</v>
      </c>
      <c r="V253" s="5">
        <v>0.69216999999999995</v>
      </c>
      <c r="W253" s="5">
        <v>0.69791999999999998</v>
      </c>
      <c r="X253" s="5">
        <v>0.70038</v>
      </c>
      <c r="Y253" s="5">
        <v>0.70303000000000004</v>
      </c>
      <c r="Z253" s="5">
        <v>0.70294000000000001</v>
      </c>
      <c r="AA253" s="5">
        <v>0.70598000000000005</v>
      </c>
      <c r="AB253" s="5">
        <v>0.70979000000000003</v>
      </c>
      <c r="AC253" s="5">
        <v>0.71636999999999995</v>
      </c>
      <c r="AD253" s="5">
        <v>0.72377000000000002</v>
      </c>
      <c r="AE253" s="5">
        <v>0.73170999999999997</v>
      </c>
      <c r="AF253" s="5">
        <v>0.74111000000000005</v>
      </c>
      <c r="AG253" s="5">
        <v>0.74629999999999996</v>
      </c>
      <c r="AH253" s="5">
        <v>0.74907000000000001</v>
      </c>
      <c r="AI253" s="5">
        <v>0.75075999999999998</v>
      </c>
      <c r="AJ253" s="5">
        <v>0.75512000000000001</v>
      </c>
      <c r="AK253" s="5">
        <v>0.69828000000000001</v>
      </c>
      <c r="AM253" s="4" t="s">
        <v>49</v>
      </c>
      <c r="AN253" s="4" t="s">
        <v>50</v>
      </c>
      <c r="AO253" s="5">
        <f t="shared" si="246"/>
        <v>0.63978833333333329</v>
      </c>
      <c r="AP253" s="5">
        <f t="shared" si="247"/>
        <v>0.68512249999999997</v>
      </c>
      <c r="AQ253" s="5">
        <f t="shared" si="248"/>
        <v>0.72984181818181815</v>
      </c>
      <c r="AR253" s="6">
        <f>(AO253-AVERAGE(AO251:AO296))/_xlfn.STDEV.P(AO251:AO296)</f>
        <v>1.2794582678129232</v>
      </c>
      <c r="AS253" s="6">
        <f t="shared" ref="AS253:AT253" si="250">(AP253-AVERAGE(AP251:AP296))/_xlfn.STDEV.P(AP251:AP296)</f>
        <v>1.3874284911085817</v>
      </c>
      <c r="AT253" s="6">
        <f t="shared" si="250"/>
        <v>1.0551172892846812</v>
      </c>
    </row>
    <row r="254" spans="1:46" ht="13.5" thickBot="1">
      <c r="A254" s="4" t="s">
        <v>51</v>
      </c>
      <c r="B254" s="4" t="s">
        <v>52</v>
      </c>
      <c r="C254" s="5">
        <v>0.51866000000000001</v>
      </c>
      <c r="D254" s="5">
        <v>0.52370000000000005</v>
      </c>
      <c r="E254" s="5">
        <v>0.52817000000000003</v>
      </c>
      <c r="F254" s="5">
        <v>0.53364999999999996</v>
      </c>
      <c r="G254" s="5">
        <v>0.53405999999999998</v>
      </c>
      <c r="H254" s="5">
        <v>0.52425999999999995</v>
      </c>
      <c r="I254" s="5">
        <v>0.52561000000000002</v>
      </c>
      <c r="J254" s="5">
        <v>0.53491</v>
      </c>
      <c r="K254" s="5">
        <v>0.53595000000000004</v>
      </c>
      <c r="L254" s="5">
        <v>0.54425000000000001</v>
      </c>
      <c r="M254" s="5">
        <v>0.54171000000000002</v>
      </c>
      <c r="N254" s="5">
        <v>0.54007000000000005</v>
      </c>
      <c r="O254" s="5">
        <v>0.53961000000000003</v>
      </c>
      <c r="P254" s="5">
        <v>0.53813</v>
      </c>
      <c r="Q254" s="5">
        <v>0.54090000000000005</v>
      </c>
      <c r="R254" s="5">
        <v>0.54752000000000001</v>
      </c>
      <c r="S254" s="5">
        <v>0.55215000000000003</v>
      </c>
      <c r="T254" s="5">
        <v>0.57096000000000002</v>
      </c>
      <c r="U254" s="5">
        <v>0.56784000000000001</v>
      </c>
      <c r="V254" s="5">
        <v>0.56857999999999997</v>
      </c>
      <c r="W254" s="5">
        <v>0.57608000000000004</v>
      </c>
      <c r="X254" s="5">
        <v>0.58296999999999999</v>
      </c>
      <c r="Y254" s="5">
        <v>0.59326000000000001</v>
      </c>
      <c r="Z254" s="5">
        <v>0.61604000000000003</v>
      </c>
      <c r="AA254" s="5">
        <v>0.63175999999999999</v>
      </c>
      <c r="AB254" s="5">
        <v>0.64980000000000004</v>
      </c>
      <c r="AC254" s="5">
        <v>0.66234000000000004</v>
      </c>
      <c r="AD254" s="5">
        <v>0.67117000000000004</v>
      </c>
      <c r="AE254" s="5">
        <v>0.68233999999999995</v>
      </c>
      <c r="AF254" s="5">
        <v>0.68489999999999995</v>
      </c>
      <c r="AG254" s="5">
        <v>0.70718999999999999</v>
      </c>
      <c r="AH254" s="5">
        <v>0.71413000000000004</v>
      </c>
      <c r="AI254" s="5">
        <v>0.71904999999999997</v>
      </c>
      <c r="AJ254" s="5">
        <v>0.72099999999999997</v>
      </c>
      <c r="AK254" s="5">
        <v>0.66174999999999995</v>
      </c>
      <c r="AM254" s="4" t="s">
        <v>51</v>
      </c>
      <c r="AN254" s="4" t="s">
        <v>52</v>
      </c>
      <c r="AO254" s="5">
        <f t="shared" si="246"/>
        <v>0.53208333333333335</v>
      </c>
      <c r="AP254" s="5">
        <f t="shared" si="247"/>
        <v>0.56616999999999995</v>
      </c>
      <c r="AQ254" s="5">
        <f t="shared" si="248"/>
        <v>0.68231181818181819</v>
      </c>
      <c r="AR254" s="6">
        <f>(AO254-AVERAGE(AO251:AO296))/_xlfn.STDEV.P(AO251:AO296)</f>
        <v>-0.19402871342490119</v>
      </c>
      <c r="AS254" s="6">
        <f t="shared" ref="AS254:AT254" si="251">(AP254-AVERAGE(AP251:AP296))/_xlfn.STDEV.P(AP251:AP296)</f>
        <v>-4.1694165280602762E-2</v>
      </c>
      <c r="AT254" s="6">
        <f t="shared" si="251"/>
        <v>0.52556574019388291</v>
      </c>
    </row>
    <row r="255" spans="1:46" ht="13.5" thickBot="1">
      <c r="A255" s="4" t="s">
        <v>53</v>
      </c>
      <c r="B255" s="4" t="s">
        <v>54</v>
      </c>
      <c r="C255" s="5">
        <v>0.61470999999999998</v>
      </c>
      <c r="D255" s="5">
        <v>0.61538999999999999</v>
      </c>
      <c r="E255" s="5">
        <v>0.62187999999999999</v>
      </c>
      <c r="F255" s="5">
        <v>0.62365999999999999</v>
      </c>
      <c r="G255" s="5">
        <v>0.62356999999999996</v>
      </c>
      <c r="H255" s="5">
        <v>0.61909999999999998</v>
      </c>
      <c r="I255" s="5">
        <v>0.61860999999999999</v>
      </c>
      <c r="J255" s="5">
        <v>0.62427999999999995</v>
      </c>
      <c r="K255" s="5">
        <v>0.62241999999999997</v>
      </c>
      <c r="L255" s="5">
        <v>0.63551000000000002</v>
      </c>
      <c r="M255" s="5">
        <v>0.64083000000000001</v>
      </c>
      <c r="N255" s="5">
        <v>0.63997999999999999</v>
      </c>
      <c r="O255" s="5">
        <v>0.64205000000000001</v>
      </c>
      <c r="P255" s="5">
        <v>0.64751000000000003</v>
      </c>
      <c r="Q255" s="5">
        <v>0.64664999999999995</v>
      </c>
      <c r="R255" s="5">
        <v>0.65012000000000003</v>
      </c>
      <c r="S255" s="5">
        <v>0.66110999999999998</v>
      </c>
      <c r="T255" s="5">
        <v>0.66449000000000003</v>
      </c>
      <c r="U255" s="5">
        <v>0.67234000000000005</v>
      </c>
      <c r="V255" s="5">
        <v>0.67715999999999998</v>
      </c>
      <c r="W255" s="5">
        <v>0.68913000000000002</v>
      </c>
      <c r="X255" s="5">
        <v>0.69223000000000001</v>
      </c>
      <c r="Y255" s="5">
        <v>0.70174000000000003</v>
      </c>
      <c r="Z255" s="5">
        <v>0.70987999999999996</v>
      </c>
      <c r="AA255" s="5">
        <v>0.72052000000000005</v>
      </c>
      <c r="AB255" s="5">
        <v>0.72465999999999997</v>
      </c>
      <c r="AC255" s="5">
        <v>0.73855000000000004</v>
      </c>
      <c r="AD255" s="5">
        <v>0.74631999999999998</v>
      </c>
      <c r="AE255" s="5">
        <v>0.75170000000000003</v>
      </c>
      <c r="AF255" s="5">
        <v>0.75956999999999997</v>
      </c>
      <c r="AG255" s="5">
        <v>0.76851000000000003</v>
      </c>
      <c r="AH255" s="5">
        <v>0.77634999999999998</v>
      </c>
      <c r="AI255" s="5">
        <v>0.78171000000000002</v>
      </c>
      <c r="AJ255" s="5">
        <v>0.78347</v>
      </c>
      <c r="AK255" s="5">
        <v>0.72241999999999995</v>
      </c>
      <c r="AM255" s="4" t="s">
        <v>53</v>
      </c>
      <c r="AN255" s="4" t="s">
        <v>54</v>
      </c>
      <c r="AO255" s="5">
        <f t="shared" si="246"/>
        <v>0.62499500000000008</v>
      </c>
      <c r="AP255" s="5">
        <f t="shared" si="247"/>
        <v>0.67120083333333325</v>
      </c>
      <c r="AQ255" s="5">
        <f t="shared" si="248"/>
        <v>0.75216181818181826</v>
      </c>
      <c r="AR255" s="6">
        <f>(AO255-AVERAGE(AO251:AO296))/_xlfn.STDEV.P(AO251:AO296)</f>
        <v>1.0770741252403586</v>
      </c>
      <c r="AS255" s="6">
        <f t="shared" ref="AS255:AT255" si="252">(AP255-AVERAGE(AP251:AP296))/_xlfn.STDEV.P(AP251:AP296)</f>
        <v>1.220170390202493</v>
      </c>
      <c r="AT255" s="6">
        <f t="shared" si="252"/>
        <v>1.3037937162930273</v>
      </c>
    </row>
    <row r="256" spans="1:46" ht="13.5" thickBot="1">
      <c r="A256" s="4" t="s">
        <v>55</v>
      </c>
      <c r="B256" s="4" t="s">
        <v>56</v>
      </c>
      <c r="C256" s="5">
        <v>0.63532999999999995</v>
      </c>
      <c r="D256" s="5">
        <v>0.62822</v>
      </c>
      <c r="E256" s="5">
        <v>0.63231999999999999</v>
      </c>
      <c r="F256" s="5">
        <v>0.63182000000000005</v>
      </c>
      <c r="G256" s="5">
        <v>0.63073000000000001</v>
      </c>
      <c r="H256" s="5">
        <v>0.62773000000000001</v>
      </c>
      <c r="I256" s="5">
        <v>0.62446999999999997</v>
      </c>
      <c r="J256" s="5">
        <v>0.63109999999999999</v>
      </c>
      <c r="K256" s="5">
        <v>0.63283999999999996</v>
      </c>
      <c r="L256" s="5">
        <v>0.64587000000000006</v>
      </c>
      <c r="M256" s="5">
        <v>0.64795999999999998</v>
      </c>
      <c r="N256" s="5">
        <v>0.65349000000000002</v>
      </c>
      <c r="O256" s="5">
        <v>0.66407000000000005</v>
      </c>
      <c r="P256" s="5">
        <v>0.67427000000000004</v>
      </c>
      <c r="Q256" s="5">
        <v>0.68061000000000005</v>
      </c>
      <c r="R256" s="5">
        <v>0.68713000000000002</v>
      </c>
      <c r="S256" s="5">
        <v>0.69247999999999998</v>
      </c>
      <c r="T256" s="5">
        <v>0.70294000000000001</v>
      </c>
      <c r="U256" s="5">
        <v>0.71694999999999998</v>
      </c>
      <c r="V256" s="5">
        <v>0.72223999999999999</v>
      </c>
      <c r="W256" s="5">
        <v>0.73085</v>
      </c>
      <c r="X256" s="5">
        <v>0.73762000000000005</v>
      </c>
      <c r="Y256" s="5">
        <v>0.74431000000000003</v>
      </c>
      <c r="Z256" s="5">
        <v>0.74460999999999999</v>
      </c>
      <c r="AA256" s="5">
        <v>0.75234000000000001</v>
      </c>
      <c r="AB256" s="5">
        <v>0.76144000000000001</v>
      </c>
      <c r="AC256" s="5">
        <v>0.76676</v>
      </c>
      <c r="AD256" s="5">
        <v>0.77497000000000005</v>
      </c>
      <c r="AE256" s="5">
        <v>0.7853</v>
      </c>
      <c r="AF256" s="5">
        <v>0.78873000000000004</v>
      </c>
      <c r="AG256" s="5">
        <v>0.79281000000000001</v>
      </c>
      <c r="AH256" s="5">
        <v>0.79934000000000005</v>
      </c>
      <c r="AI256" s="5">
        <v>0.80356000000000005</v>
      </c>
      <c r="AJ256" s="5">
        <v>0.80303999999999998</v>
      </c>
      <c r="AK256" s="5">
        <v>0.74626000000000003</v>
      </c>
      <c r="AM256" s="4" t="s">
        <v>55</v>
      </c>
      <c r="AN256" s="4" t="s">
        <v>56</v>
      </c>
      <c r="AO256" s="5">
        <f t="shared" si="246"/>
        <v>0.6351566666666667</v>
      </c>
      <c r="AP256" s="5">
        <f t="shared" si="247"/>
        <v>0.70817333333333332</v>
      </c>
      <c r="AQ256" s="5">
        <f t="shared" si="248"/>
        <v>0.77950454545454551</v>
      </c>
      <c r="AR256" s="6">
        <f>(AO256-AVERAGE(AO251:AO296))/_xlfn.STDEV.P(AO251:AO296)</f>
        <v>1.2160935165500624</v>
      </c>
      <c r="AS256" s="6">
        <f t="shared" ref="AS256:AT256" si="253">(AP256-AVERAGE(AP251:AP296))/_xlfn.STDEV.P(AP251:AP296)</f>
        <v>1.6643664971640888</v>
      </c>
      <c r="AT256" s="6">
        <f t="shared" si="253"/>
        <v>1.6084304422269626</v>
      </c>
    </row>
    <row r="257" spans="1:46" ht="13.5" thickBot="1">
      <c r="A257" s="4" t="s">
        <v>57</v>
      </c>
      <c r="B257" s="4" t="s">
        <v>58</v>
      </c>
      <c r="C257" s="5">
        <v>0.57823000000000002</v>
      </c>
      <c r="D257" s="5">
        <v>0.57721</v>
      </c>
      <c r="E257" s="5">
        <v>0.57945000000000002</v>
      </c>
      <c r="F257" s="5">
        <v>0.58652000000000004</v>
      </c>
      <c r="G257" s="5">
        <v>0.59558999999999995</v>
      </c>
      <c r="H257" s="5">
        <v>0.60333999999999999</v>
      </c>
      <c r="I257" s="5">
        <v>0.60584000000000005</v>
      </c>
      <c r="J257" s="5">
        <v>0.60994000000000004</v>
      </c>
      <c r="K257" s="5">
        <v>0.60965000000000003</v>
      </c>
      <c r="L257" s="5">
        <v>0.61331000000000002</v>
      </c>
      <c r="M257" s="5">
        <v>0.61729000000000001</v>
      </c>
      <c r="N257" s="5">
        <v>0.61519999999999997</v>
      </c>
      <c r="O257" s="5">
        <v>0.61624000000000001</v>
      </c>
      <c r="P257" s="5">
        <v>0.61846000000000001</v>
      </c>
      <c r="Q257" s="5">
        <v>0.61631000000000002</v>
      </c>
      <c r="R257" s="5">
        <v>0.61872000000000005</v>
      </c>
      <c r="S257" s="5">
        <v>0.61914999999999998</v>
      </c>
      <c r="T257" s="5">
        <v>0.61802999999999997</v>
      </c>
      <c r="U257" s="5">
        <v>0.62217999999999996</v>
      </c>
      <c r="V257" s="5">
        <v>0.625</v>
      </c>
      <c r="W257" s="5">
        <v>0.63504000000000005</v>
      </c>
      <c r="X257" s="5">
        <v>0.63817999999999997</v>
      </c>
      <c r="Y257" s="5">
        <v>0.64544999999999997</v>
      </c>
      <c r="Z257" s="5">
        <v>0.65764999999999996</v>
      </c>
      <c r="AA257" s="5">
        <v>0.66466000000000003</v>
      </c>
      <c r="AB257" s="5">
        <v>0.67357999999999996</v>
      </c>
      <c r="AC257" s="5">
        <v>0.68294999999999995</v>
      </c>
      <c r="AD257" s="5">
        <v>0.69164999999999999</v>
      </c>
      <c r="AE257" s="5">
        <v>0.69928000000000001</v>
      </c>
      <c r="AF257" s="5">
        <v>0.70718999999999999</v>
      </c>
      <c r="AG257" s="5">
        <v>0.71106999999999998</v>
      </c>
      <c r="AH257" s="5">
        <v>0.71802999999999995</v>
      </c>
      <c r="AI257" s="5">
        <v>0.71940000000000004</v>
      </c>
      <c r="AJ257" s="5">
        <v>0.72326000000000001</v>
      </c>
      <c r="AK257" s="5">
        <v>0.66757</v>
      </c>
      <c r="AM257" s="4" t="s">
        <v>57</v>
      </c>
      <c r="AN257" s="4" t="s">
        <v>58</v>
      </c>
      <c r="AO257" s="5">
        <f t="shared" si="246"/>
        <v>0.59929749999999993</v>
      </c>
      <c r="AP257" s="5">
        <f t="shared" si="247"/>
        <v>0.62753416666666673</v>
      </c>
      <c r="AQ257" s="5">
        <f t="shared" si="248"/>
        <v>0.69623999999999997</v>
      </c>
      <c r="AR257" s="6">
        <f>(AO257-AVERAGE(AO251:AO296))/_xlfn.STDEV.P(AO251:AO296)</f>
        <v>0.72551262205704103</v>
      </c>
      <c r="AS257" s="6">
        <f t="shared" ref="AS257:AT257" si="254">(AP257-AVERAGE(AP251:AP296))/_xlfn.STDEV.P(AP251:AP296)</f>
        <v>0.69554902737003887</v>
      </c>
      <c r="AT257" s="6">
        <f t="shared" si="254"/>
        <v>0.6807454216127018</v>
      </c>
    </row>
    <row r="258" spans="1:46" ht="13.5" thickBot="1">
      <c r="A258" s="4" t="s">
        <v>59</v>
      </c>
      <c r="B258" s="4" t="s">
        <v>60</v>
      </c>
      <c r="C258" s="5">
        <v>0.63729999999999998</v>
      </c>
      <c r="D258" s="5">
        <v>0.63317000000000001</v>
      </c>
      <c r="E258" s="5">
        <v>0.63856999999999997</v>
      </c>
      <c r="F258" s="5">
        <v>0.64241000000000004</v>
      </c>
      <c r="G258" s="5">
        <v>0.64341000000000004</v>
      </c>
      <c r="H258" s="5">
        <v>0.64873000000000003</v>
      </c>
      <c r="I258" s="5">
        <v>0.65439000000000003</v>
      </c>
      <c r="J258" s="5">
        <v>0.65381</v>
      </c>
      <c r="K258" s="5">
        <v>0.65373000000000003</v>
      </c>
      <c r="L258" s="5">
        <v>0.65512999999999999</v>
      </c>
      <c r="M258" s="5">
        <v>0.65734999999999999</v>
      </c>
      <c r="N258" s="5">
        <v>0.66537999999999997</v>
      </c>
      <c r="O258" s="5">
        <v>0.66637000000000002</v>
      </c>
      <c r="P258" s="5">
        <v>0.67293999999999998</v>
      </c>
      <c r="Q258" s="5">
        <v>0.67803000000000002</v>
      </c>
      <c r="R258" s="5">
        <v>0.68015000000000003</v>
      </c>
      <c r="S258" s="5">
        <v>0.69006000000000001</v>
      </c>
      <c r="T258" s="5">
        <v>0.69206999999999996</v>
      </c>
      <c r="U258" s="5">
        <v>0.69974999999999998</v>
      </c>
      <c r="V258" s="5">
        <v>0.71040000000000003</v>
      </c>
      <c r="W258" s="5">
        <v>0.72416000000000003</v>
      </c>
      <c r="X258" s="5">
        <v>0.73821000000000003</v>
      </c>
      <c r="Y258" s="5">
        <v>0.74341000000000002</v>
      </c>
      <c r="Z258" s="5">
        <v>0.75133000000000005</v>
      </c>
      <c r="AA258" s="5">
        <v>0.76119999999999999</v>
      </c>
      <c r="AB258" s="5">
        <v>0.77476</v>
      </c>
      <c r="AC258" s="5">
        <v>0.77734999999999999</v>
      </c>
      <c r="AD258" s="5">
        <v>0.78203</v>
      </c>
      <c r="AE258" s="5">
        <v>0.78615999999999997</v>
      </c>
      <c r="AF258" s="5">
        <v>0.79498999999999997</v>
      </c>
      <c r="AG258" s="5">
        <v>0.79973000000000005</v>
      </c>
      <c r="AH258" s="5">
        <v>0.80379999999999996</v>
      </c>
      <c r="AI258" s="5">
        <v>0.80308000000000002</v>
      </c>
      <c r="AJ258" s="5">
        <v>0.80259999999999998</v>
      </c>
      <c r="AK258" s="5">
        <v>0.73372000000000004</v>
      </c>
      <c r="AM258" s="4" t="s">
        <v>59</v>
      </c>
      <c r="AN258" s="4" t="s">
        <v>60</v>
      </c>
      <c r="AO258" s="5">
        <f t="shared" si="246"/>
        <v>0.64861500000000005</v>
      </c>
      <c r="AP258" s="5">
        <f t="shared" si="247"/>
        <v>0.70390666666666668</v>
      </c>
      <c r="AQ258" s="5">
        <f t="shared" si="248"/>
        <v>0.78358363636363637</v>
      </c>
      <c r="AR258" s="6">
        <f>(AO258-AVERAGE(AO251:AO296))/_xlfn.STDEV.P(AO251:AO296)</f>
        <v>1.4002138355308502</v>
      </c>
      <c r="AS258" s="6">
        <f t="shared" ref="AS258:AT258" si="255">(AP258-AVERAGE(AP251:AP296))/_xlfn.STDEV.P(AP251:AP296)</f>
        <v>1.613105783849162</v>
      </c>
      <c r="AT258" s="6">
        <f t="shared" si="255"/>
        <v>1.6538772949471658</v>
      </c>
    </row>
    <row r="259" spans="1:46" ht="13.5" thickBot="1">
      <c r="A259" s="4" t="s">
        <v>61</v>
      </c>
      <c r="B259" s="4" t="s">
        <v>62</v>
      </c>
      <c r="C259" s="5">
        <v>0.57887999999999995</v>
      </c>
      <c r="D259" s="5">
        <v>0.57674000000000003</v>
      </c>
      <c r="E259" s="5">
        <v>0.57308999999999999</v>
      </c>
      <c r="F259" s="5">
        <v>0.57698000000000005</v>
      </c>
      <c r="G259" s="5">
        <v>0.56876000000000004</v>
      </c>
      <c r="H259" s="5">
        <v>0.56925999999999999</v>
      </c>
      <c r="I259" s="5">
        <v>0.56386999999999998</v>
      </c>
      <c r="J259" s="5">
        <v>0.56869000000000003</v>
      </c>
      <c r="K259" s="5">
        <v>0.57203999999999999</v>
      </c>
      <c r="L259" s="5">
        <v>0.57543999999999995</v>
      </c>
      <c r="M259" s="5">
        <v>0.57642000000000004</v>
      </c>
      <c r="N259" s="5">
        <v>0.57991000000000004</v>
      </c>
      <c r="O259" s="5">
        <v>0.58275999999999994</v>
      </c>
      <c r="P259" s="5">
        <v>0.58467000000000002</v>
      </c>
      <c r="Q259" s="5">
        <v>0.58801000000000003</v>
      </c>
      <c r="R259" s="5">
        <v>0.58113000000000004</v>
      </c>
      <c r="S259" s="5">
        <v>0.58857999999999999</v>
      </c>
      <c r="T259" s="5">
        <v>0.5887</v>
      </c>
      <c r="U259" s="5">
        <v>0.59667000000000003</v>
      </c>
      <c r="V259" s="5">
        <v>0.59413000000000005</v>
      </c>
      <c r="W259" s="5">
        <v>0.60204999999999997</v>
      </c>
      <c r="X259" s="5">
        <v>0.60841000000000001</v>
      </c>
      <c r="Y259" s="5">
        <v>0.61828000000000005</v>
      </c>
      <c r="Z259" s="5">
        <v>0.62860000000000005</v>
      </c>
      <c r="AA259" s="5">
        <v>0.63690999999999998</v>
      </c>
      <c r="AB259" s="5">
        <v>0.64907999999999999</v>
      </c>
      <c r="AC259" s="5">
        <v>0.65168000000000004</v>
      </c>
      <c r="AD259" s="5">
        <v>0.66669999999999996</v>
      </c>
      <c r="AE259" s="5">
        <v>0.67440999999999995</v>
      </c>
      <c r="AF259" s="5">
        <v>0.68972</v>
      </c>
      <c r="AG259" s="5">
        <v>0.69338999999999995</v>
      </c>
      <c r="AH259" s="5">
        <v>0.70243</v>
      </c>
      <c r="AI259" s="5">
        <v>0.70333000000000001</v>
      </c>
      <c r="AJ259" s="5">
        <v>0.71050999999999997</v>
      </c>
      <c r="AK259" s="5">
        <v>0.64622000000000002</v>
      </c>
      <c r="AM259" s="4" t="s">
        <v>61</v>
      </c>
      <c r="AN259" s="4" t="s">
        <v>62</v>
      </c>
      <c r="AO259" s="5">
        <f t="shared" si="246"/>
        <v>0.57334000000000007</v>
      </c>
      <c r="AP259" s="5">
        <f t="shared" si="247"/>
        <v>0.59683249999999999</v>
      </c>
      <c r="AQ259" s="5">
        <f t="shared" si="248"/>
        <v>0.6749436363636363</v>
      </c>
      <c r="AR259" s="6">
        <f>(AO259-AVERAGE(AO251:AO296))/_xlfn.STDEV.P(AO251:AO296)</f>
        <v>0.37039411952251955</v>
      </c>
      <c r="AS259" s="6">
        <f t="shared" ref="AS259:AT259" si="256">(AP259-AVERAGE(AP251:AP296))/_xlfn.STDEV.P(AP251:AP296)</f>
        <v>0.32669215238008881</v>
      </c>
      <c r="AT259" s="6">
        <f t="shared" si="256"/>
        <v>0.44347375416819657</v>
      </c>
    </row>
    <row r="260" spans="1:46" ht="13.5" thickBot="1">
      <c r="A260" s="4" t="s">
        <v>63</v>
      </c>
      <c r="B260" s="4" t="s">
        <v>64</v>
      </c>
      <c r="C260" s="5">
        <v>0.63690999999999998</v>
      </c>
      <c r="D260" s="5">
        <v>0.63241000000000003</v>
      </c>
      <c r="E260" s="5">
        <v>0.62660000000000005</v>
      </c>
      <c r="F260" s="5">
        <v>0.63685999999999998</v>
      </c>
      <c r="G260" s="5">
        <v>0.63290999999999997</v>
      </c>
      <c r="H260" s="5">
        <v>0.63905999999999996</v>
      </c>
      <c r="I260" s="5">
        <v>0.64224999999999999</v>
      </c>
      <c r="J260" s="5">
        <v>0.64570000000000005</v>
      </c>
      <c r="K260" s="5">
        <v>0.64564999999999995</v>
      </c>
      <c r="L260" s="5">
        <v>0.64934000000000003</v>
      </c>
      <c r="M260" s="5">
        <v>0.64112999999999998</v>
      </c>
      <c r="N260" s="5">
        <v>0.65115000000000001</v>
      </c>
      <c r="O260" s="5">
        <v>0.65034999999999998</v>
      </c>
      <c r="P260" s="5">
        <v>0.65002000000000004</v>
      </c>
      <c r="Q260" s="5">
        <v>0.65266000000000002</v>
      </c>
      <c r="R260" s="5">
        <v>0.65064</v>
      </c>
      <c r="S260" s="5">
        <v>0.65197000000000005</v>
      </c>
      <c r="T260" s="5">
        <v>0.65390999999999999</v>
      </c>
      <c r="U260" s="5">
        <v>0.65046000000000004</v>
      </c>
      <c r="V260" s="5">
        <v>0.65693000000000001</v>
      </c>
      <c r="W260" s="5">
        <v>0.65941000000000005</v>
      </c>
      <c r="X260" s="5">
        <v>0.66388000000000003</v>
      </c>
      <c r="Y260" s="5">
        <v>0.67386999999999997</v>
      </c>
      <c r="Z260" s="5">
        <v>0.67764999999999997</v>
      </c>
      <c r="AA260" s="5">
        <v>0.69169000000000003</v>
      </c>
      <c r="AB260" s="5">
        <v>0.70198000000000005</v>
      </c>
      <c r="AC260" s="5">
        <v>0.71016000000000001</v>
      </c>
      <c r="AD260" s="5">
        <v>0.71680999999999995</v>
      </c>
      <c r="AE260" s="5">
        <v>0.72189000000000003</v>
      </c>
      <c r="AF260" s="5">
        <v>0.72889999999999999</v>
      </c>
      <c r="AG260" s="5">
        <v>0.74683999999999995</v>
      </c>
      <c r="AH260" s="5">
        <v>0.75222</v>
      </c>
      <c r="AI260" s="5">
        <v>0.76261999999999996</v>
      </c>
      <c r="AJ260" s="5">
        <v>0.76527999999999996</v>
      </c>
      <c r="AK260" s="5">
        <v>0.70782</v>
      </c>
      <c r="AM260" s="4" t="s">
        <v>63</v>
      </c>
      <c r="AN260" s="4" t="s">
        <v>64</v>
      </c>
      <c r="AO260" s="5">
        <f t="shared" si="246"/>
        <v>0.6399975</v>
      </c>
      <c r="AP260" s="5">
        <f t="shared" si="247"/>
        <v>0.65764583333333337</v>
      </c>
      <c r="AQ260" s="5">
        <f t="shared" si="248"/>
        <v>0.72783727272727283</v>
      </c>
      <c r="AR260" s="6">
        <f>(AO260-AVERAGE(AO251:AO296))/_xlfn.STDEV.P(AO251:AO296)</f>
        <v>1.2823198281884145</v>
      </c>
      <c r="AS260" s="6">
        <f t="shared" ref="AS260:AT260" si="257">(AP260-AVERAGE(AP251:AP296))/_xlfn.STDEV.P(AP251:AP296)</f>
        <v>1.0573175068469081</v>
      </c>
      <c r="AT260" s="6">
        <f t="shared" si="257"/>
        <v>1.0327838125189039</v>
      </c>
    </row>
    <row r="261" spans="1:46" ht="13.5" thickBot="1">
      <c r="A261" s="4" t="s">
        <v>65</v>
      </c>
      <c r="B261" s="4" t="s">
        <v>66</v>
      </c>
      <c r="C261" s="5">
        <v>0.57489000000000001</v>
      </c>
      <c r="D261" s="5">
        <v>0.57611000000000001</v>
      </c>
      <c r="E261" s="5">
        <v>0.5756</v>
      </c>
      <c r="F261" s="5">
        <v>0.57950999999999997</v>
      </c>
      <c r="G261" s="5">
        <v>0.58077999999999996</v>
      </c>
      <c r="H261" s="5">
        <v>0.58552999999999999</v>
      </c>
      <c r="I261" s="5">
        <v>0.58875</v>
      </c>
      <c r="J261" s="5">
        <v>0.60007999999999995</v>
      </c>
      <c r="K261" s="5">
        <v>0.60365999999999997</v>
      </c>
      <c r="L261" s="5">
        <v>0.60923000000000005</v>
      </c>
      <c r="M261" s="5">
        <v>0.61795</v>
      </c>
      <c r="N261" s="5">
        <v>0.62939000000000001</v>
      </c>
      <c r="O261" s="5">
        <v>0.63266999999999995</v>
      </c>
      <c r="P261" s="5">
        <v>0.63873999999999997</v>
      </c>
      <c r="Q261" s="5">
        <v>0.63370000000000004</v>
      </c>
      <c r="R261" s="5">
        <v>0.63095999999999997</v>
      </c>
      <c r="S261" s="5">
        <v>0.63895000000000002</v>
      </c>
      <c r="T261" s="5">
        <v>0.63932</v>
      </c>
      <c r="U261" s="5">
        <v>0.65000999999999998</v>
      </c>
      <c r="V261" s="5">
        <v>0.65310999999999997</v>
      </c>
      <c r="W261" s="5">
        <v>0.66356000000000004</v>
      </c>
      <c r="X261" s="5">
        <v>0.67125000000000001</v>
      </c>
      <c r="Y261" s="5">
        <v>0.67288999999999999</v>
      </c>
      <c r="Z261" s="5">
        <v>0.67806999999999995</v>
      </c>
      <c r="AA261" s="5">
        <v>0.68440999999999996</v>
      </c>
      <c r="AB261" s="5">
        <v>0.69079000000000002</v>
      </c>
      <c r="AC261" s="5">
        <v>0.70667999999999997</v>
      </c>
      <c r="AD261" s="5">
        <v>0.71692</v>
      </c>
      <c r="AE261" s="5">
        <v>0.72365000000000002</v>
      </c>
      <c r="AF261" s="5">
        <v>0.73180000000000001</v>
      </c>
      <c r="AG261" s="5">
        <v>0.73295999999999994</v>
      </c>
      <c r="AH261" s="5">
        <v>0.73355000000000004</v>
      </c>
      <c r="AI261" s="5">
        <v>0.73326000000000002</v>
      </c>
      <c r="AJ261" s="5">
        <v>0.74031999999999998</v>
      </c>
      <c r="AK261" s="5">
        <v>0.67811999999999995</v>
      </c>
      <c r="AM261" s="4" t="s">
        <v>65</v>
      </c>
      <c r="AN261" s="4" t="s">
        <v>66</v>
      </c>
      <c r="AO261" s="5">
        <f t="shared" si="246"/>
        <v>0.59345666666666663</v>
      </c>
      <c r="AP261" s="5">
        <f t="shared" si="247"/>
        <v>0.65026916666666656</v>
      </c>
      <c r="AQ261" s="5">
        <f t="shared" si="248"/>
        <v>0.71567818181818177</v>
      </c>
      <c r="AR261" s="6">
        <f>(AO261-AVERAGE(AO251:AO296))/_xlfn.STDEV.P(AO251:AO296)</f>
        <v>0.64560554368327427</v>
      </c>
      <c r="AS261" s="6">
        <f t="shared" ref="AS261:AT261" si="258">(AP261-AVERAGE(AP251:AP296))/_xlfn.STDEV.P(AP251:AP296)</f>
        <v>0.96869253921727094</v>
      </c>
      <c r="AT261" s="6">
        <f t="shared" si="258"/>
        <v>0.89731431059496081</v>
      </c>
    </row>
    <row r="262" spans="1:46" ht="13.5" thickBot="1">
      <c r="A262" s="4" t="s">
        <v>67</v>
      </c>
      <c r="B262" s="4" t="s">
        <v>68</v>
      </c>
      <c r="C262" s="5">
        <v>0.53708</v>
      </c>
      <c r="D262" s="5">
        <v>0.53349000000000002</v>
      </c>
      <c r="E262" s="5">
        <v>0.52917999999999998</v>
      </c>
      <c r="F262" s="5">
        <v>0.53222000000000003</v>
      </c>
      <c r="G262" s="5">
        <v>0.53161999999999998</v>
      </c>
      <c r="H262" s="5">
        <v>0.53481000000000001</v>
      </c>
      <c r="I262" s="5">
        <v>0.53613</v>
      </c>
      <c r="J262" s="5">
        <v>0.54217000000000004</v>
      </c>
      <c r="K262" s="5">
        <v>0.54122000000000003</v>
      </c>
      <c r="L262" s="5">
        <v>0.54866999999999999</v>
      </c>
      <c r="M262" s="5">
        <v>0.54908999999999997</v>
      </c>
      <c r="N262" s="5">
        <v>0.54686999999999997</v>
      </c>
      <c r="O262" s="5">
        <v>0.54608999999999996</v>
      </c>
      <c r="P262" s="5">
        <v>0.54332999999999998</v>
      </c>
      <c r="Q262" s="5">
        <v>0.54259000000000002</v>
      </c>
      <c r="R262" s="5">
        <v>0.54154999999999998</v>
      </c>
      <c r="S262" s="5">
        <v>0.54017000000000004</v>
      </c>
      <c r="T262" s="5">
        <v>0.53871999999999998</v>
      </c>
      <c r="U262" s="5">
        <v>0.54559000000000002</v>
      </c>
      <c r="V262" s="5">
        <v>0.55296999999999996</v>
      </c>
      <c r="W262" s="5">
        <v>0.56003999999999998</v>
      </c>
      <c r="X262" s="5">
        <v>0.56847000000000003</v>
      </c>
      <c r="Y262" s="5">
        <v>0.58255000000000001</v>
      </c>
      <c r="Z262" s="5">
        <v>0.59674000000000005</v>
      </c>
      <c r="AA262" s="5">
        <v>0.6129</v>
      </c>
      <c r="AB262" s="5">
        <v>0.62834000000000001</v>
      </c>
      <c r="AC262" s="5">
        <v>0.64204000000000006</v>
      </c>
      <c r="AD262" s="5">
        <v>0.65622999999999998</v>
      </c>
      <c r="AE262" s="5">
        <v>0.66535999999999995</v>
      </c>
      <c r="AF262" s="5">
        <v>0.67988000000000004</v>
      </c>
      <c r="AG262" s="5">
        <v>0.68998999999999999</v>
      </c>
      <c r="AH262" s="5">
        <v>0.69288000000000005</v>
      </c>
      <c r="AI262" s="5">
        <v>0.69396000000000002</v>
      </c>
      <c r="AJ262" s="5">
        <v>0.69198000000000004</v>
      </c>
      <c r="AK262" s="5">
        <v>0.63602999999999998</v>
      </c>
      <c r="AM262" s="4" t="s">
        <v>67</v>
      </c>
      <c r="AN262" s="4" t="s">
        <v>68</v>
      </c>
      <c r="AO262" s="5">
        <f t="shared" si="246"/>
        <v>0.53854583333333339</v>
      </c>
      <c r="AP262" s="5">
        <f t="shared" si="247"/>
        <v>0.5549008333333334</v>
      </c>
      <c r="AQ262" s="5">
        <f t="shared" si="248"/>
        <v>0.66268999999999989</v>
      </c>
      <c r="AR262" s="6">
        <f>(AO262-AVERAGE(AO251:AO296))/_xlfn.STDEV.P(AO251:AO296)</f>
        <v>-0.10561675839728407</v>
      </c>
      <c r="AS262" s="6">
        <f t="shared" ref="AS262:AT262" si="259">(AP262-AVERAGE(AP251:AP296))/_xlfn.STDEV.P(AP251:AP296)</f>
        <v>-0.17708452195203842</v>
      </c>
      <c r="AT262" s="6">
        <f t="shared" si="259"/>
        <v>0.30695088191153752</v>
      </c>
    </row>
    <row r="263" spans="1:46" ht="13.5" thickBot="1">
      <c r="A263" s="4" t="s">
        <v>69</v>
      </c>
      <c r="B263" s="4" t="s">
        <v>70</v>
      </c>
      <c r="C263" s="5">
        <v>0.62151999999999996</v>
      </c>
      <c r="D263" s="5">
        <v>0.62661</v>
      </c>
      <c r="E263" s="5">
        <v>0.63141000000000003</v>
      </c>
      <c r="F263" s="5">
        <v>0.63170999999999999</v>
      </c>
      <c r="G263" s="5">
        <v>0.63722999999999996</v>
      </c>
      <c r="H263" s="5">
        <v>0.64156000000000002</v>
      </c>
      <c r="I263" s="5">
        <v>0.64627999999999997</v>
      </c>
      <c r="J263" s="5">
        <v>0.64809000000000005</v>
      </c>
      <c r="K263" s="5">
        <v>0.64995000000000003</v>
      </c>
      <c r="L263" s="5">
        <v>0.65302000000000004</v>
      </c>
      <c r="M263" s="5">
        <v>0.65522000000000002</v>
      </c>
      <c r="N263" s="5">
        <v>0.66193999999999997</v>
      </c>
      <c r="O263" s="5">
        <v>0.65954000000000002</v>
      </c>
      <c r="P263" s="5">
        <v>0.66317000000000004</v>
      </c>
      <c r="Q263" s="5">
        <v>0.66479999999999995</v>
      </c>
      <c r="R263" s="5">
        <v>0.66759999999999997</v>
      </c>
      <c r="S263" s="5">
        <v>0.66888000000000003</v>
      </c>
      <c r="T263" s="5">
        <v>0.66534000000000004</v>
      </c>
      <c r="U263" s="5">
        <v>0.67098999999999998</v>
      </c>
      <c r="V263" s="5">
        <v>0.67298000000000002</v>
      </c>
      <c r="W263" s="5">
        <v>0.68037000000000003</v>
      </c>
      <c r="X263" s="5">
        <v>0.68783000000000005</v>
      </c>
      <c r="Y263" s="5">
        <v>0.69684000000000001</v>
      </c>
      <c r="Z263" s="5">
        <v>0.70504</v>
      </c>
      <c r="AA263" s="5">
        <v>0.71616000000000002</v>
      </c>
      <c r="AB263" s="5">
        <v>0.72177999999999998</v>
      </c>
      <c r="AC263" s="5">
        <v>0.72955999999999999</v>
      </c>
      <c r="AD263" s="5">
        <v>0.74260000000000004</v>
      </c>
      <c r="AE263" s="5">
        <v>0.75441999999999998</v>
      </c>
      <c r="AF263" s="5">
        <v>0.76446000000000003</v>
      </c>
      <c r="AG263" s="5">
        <v>0.77015</v>
      </c>
      <c r="AH263" s="5">
        <v>0.78032999999999997</v>
      </c>
      <c r="AI263" s="5">
        <v>0.78644000000000003</v>
      </c>
      <c r="AJ263" s="5">
        <v>0.78903000000000001</v>
      </c>
      <c r="AK263" s="5">
        <v>0.72792999999999997</v>
      </c>
      <c r="AM263" s="4" t="s">
        <v>69</v>
      </c>
      <c r="AN263" s="4" t="s">
        <v>70</v>
      </c>
      <c r="AO263" s="5">
        <f t="shared" si="246"/>
        <v>0.64204499999999998</v>
      </c>
      <c r="AP263" s="5">
        <f t="shared" si="247"/>
        <v>0.67528166666666667</v>
      </c>
      <c r="AQ263" s="5">
        <f t="shared" si="248"/>
        <v>0.75298727272727284</v>
      </c>
      <c r="AR263" s="6">
        <f>(AO263-AVERAGE(AO251:AO296))/_xlfn.STDEV.P(AO251:AO296)</f>
        <v>1.3103311980791756</v>
      </c>
      <c r="AS263" s="6">
        <f t="shared" ref="AS263:AT263" si="260">(AP263-AVERAGE(AP251:AP296))/_xlfn.STDEV.P(AP251:AP296)</f>
        <v>1.2691984591679624</v>
      </c>
      <c r="AT263" s="6">
        <f t="shared" si="260"/>
        <v>1.3129904495825184</v>
      </c>
    </row>
    <row r="264" spans="1:46" ht="13.5" thickBot="1">
      <c r="A264" s="4" t="s">
        <v>71</v>
      </c>
      <c r="B264" s="4" t="s">
        <v>72</v>
      </c>
      <c r="C264" s="5">
        <v>0.52025999999999994</v>
      </c>
      <c r="D264" s="5">
        <v>0.51693</v>
      </c>
      <c r="E264" s="5">
        <v>0.51336000000000004</v>
      </c>
      <c r="F264" s="5">
        <v>0.51915</v>
      </c>
      <c r="G264" s="5">
        <v>0.50885000000000002</v>
      </c>
      <c r="H264" s="5">
        <v>0.50604000000000005</v>
      </c>
      <c r="I264" s="5">
        <v>0.50738000000000005</v>
      </c>
      <c r="J264" s="5">
        <v>0.50710999999999995</v>
      </c>
      <c r="K264" s="5">
        <v>0.50843000000000005</v>
      </c>
      <c r="L264" s="5">
        <v>0.50744999999999996</v>
      </c>
      <c r="M264" s="5">
        <v>0.50587000000000004</v>
      </c>
      <c r="N264" s="5">
        <v>0.50727999999999995</v>
      </c>
      <c r="O264" s="5">
        <v>0.50088999999999995</v>
      </c>
      <c r="P264" s="5">
        <v>0.50066999999999995</v>
      </c>
      <c r="Q264" s="5">
        <v>0.49820999999999999</v>
      </c>
      <c r="R264" s="5">
        <v>0.49160999999999999</v>
      </c>
      <c r="S264" s="5">
        <v>0.49378</v>
      </c>
      <c r="T264" s="5">
        <v>0.48549999999999999</v>
      </c>
      <c r="U264" s="5">
        <v>0.48741000000000001</v>
      </c>
      <c r="V264" s="5">
        <v>0.49302000000000001</v>
      </c>
      <c r="W264" s="5">
        <v>0.50183999999999995</v>
      </c>
      <c r="X264" s="5">
        <v>0.51183999999999996</v>
      </c>
      <c r="Y264" s="5">
        <v>0.52354000000000001</v>
      </c>
      <c r="Z264" s="5">
        <v>0.53580000000000005</v>
      </c>
      <c r="AA264" s="5">
        <v>0.55484999999999995</v>
      </c>
      <c r="AB264" s="5">
        <v>0.57076000000000005</v>
      </c>
      <c r="AC264" s="5">
        <v>0.58072000000000001</v>
      </c>
      <c r="AD264" s="5">
        <v>0.60153000000000001</v>
      </c>
      <c r="AE264" s="5">
        <v>0.61475000000000002</v>
      </c>
      <c r="AF264" s="5">
        <v>0.63568999999999998</v>
      </c>
      <c r="AG264" s="5">
        <v>0.64405999999999997</v>
      </c>
      <c r="AH264" s="5">
        <v>0.64922999999999997</v>
      </c>
      <c r="AI264" s="5">
        <v>0.65647</v>
      </c>
      <c r="AJ264" s="5">
        <v>0.66622000000000003</v>
      </c>
      <c r="AK264" s="5">
        <v>0.61509000000000003</v>
      </c>
      <c r="AM264" s="4" t="s">
        <v>71</v>
      </c>
      <c r="AN264" s="4" t="s">
        <v>72</v>
      </c>
      <c r="AO264" s="5">
        <f t="shared" si="246"/>
        <v>0.51067583333333333</v>
      </c>
      <c r="AP264" s="5">
        <f t="shared" si="247"/>
        <v>0.50200916666666673</v>
      </c>
      <c r="AQ264" s="5">
        <f t="shared" si="248"/>
        <v>0.61721545454545457</v>
      </c>
      <c r="AR264" s="6">
        <f>(AO264-AVERAGE(AO251:AO296))/_xlfn.STDEV.P(AO251:AO296)</f>
        <v>-0.48689972731328868</v>
      </c>
      <c r="AS264" s="6">
        <f t="shared" ref="AS264:AT264" si="261">(AP264-AVERAGE(AP251:AP296))/_xlfn.STDEV.P(AP251:AP296)</f>
        <v>-0.81253715361188528</v>
      </c>
      <c r="AT264" s="6">
        <f t="shared" si="261"/>
        <v>-0.19969999100355645</v>
      </c>
    </row>
    <row r="265" spans="1:46" ht="13.5" thickBot="1">
      <c r="A265" s="4" t="s">
        <v>73</v>
      </c>
      <c r="B265" s="4" t="s">
        <v>74</v>
      </c>
      <c r="C265" s="5">
        <v>0.49768000000000001</v>
      </c>
      <c r="D265" s="5">
        <v>0.50063000000000002</v>
      </c>
      <c r="E265" s="5">
        <v>0.50346000000000002</v>
      </c>
      <c r="F265" s="5">
        <v>0.51129000000000002</v>
      </c>
      <c r="G265" s="5">
        <v>0.51451000000000002</v>
      </c>
      <c r="H265" s="5">
        <v>0.51592000000000005</v>
      </c>
      <c r="I265" s="5">
        <v>0.51883999999999997</v>
      </c>
      <c r="J265" s="5">
        <v>0.52010000000000001</v>
      </c>
      <c r="K265" s="5">
        <v>0.52715000000000001</v>
      </c>
      <c r="L265" s="5">
        <v>0.52912000000000003</v>
      </c>
      <c r="M265" s="5">
        <v>0.53763000000000005</v>
      </c>
      <c r="N265" s="5">
        <v>0.54346000000000005</v>
      </c>
      <c r="O265" s="5">
        <v>0.55025000000000002</v>
      </c>
      <c r="P265" s="5">
        <v>0.54679999999999995</v>
      </c>
      <c r="Q265" s="5">
        <v>0.54069999999999996</v>
      </c>
      <c r="R265" s="5">
        <v>0.53320999999999996</v>
      </c>
      <c r="S265" s="5">
        <v>0.53320000000000001</v>
      </c>
      <c r="T265" s="5">
        <v>0.52880000000000005</v>
      </c>
      <c r="U265" s="5">
        <v>0.53081999999999996</v>
      </c>
      <c r="V265" s="5">
        <v>0.53117999999999999</v>
      </c>
      <c r="W265" s="5">
        <v>0.53832000000000002</v>
      </c>
      <c r="X265" s="5">
        <v>0.54273000000000005</v>
      </c>
      <c r="Y265" s="5">
        <v>0.54569999999999996</v>
      </c>
      <c r="Z265" s="5">
        <v>0.55362999999999996</v>
      </c>
      <c r="AA265" s="5">
        <v>0.56181999999999999</v>
      </c>
      <c r="AB265" s="5">
        <v>0.57384000000000002</v>
      </c>
      <c r="AC265" s="5">
        <v>0.59033999999999998</v>
      </c>
      <c r="AD265" s="5">
        <v>0.60880999999999996</v>
      </c>
      <c r="AE265" s="5">
        <v>0.62211000000000005</v>
      </c>
      <c r="AF265" s="5">
        <v>0.63427999999999995</v>
      </c>
      <c r="AG265" s="5">
        <v>0.64017999999999997</v>
      </c>
      <c r="AH265" s="5">
        <v>0.64834000000000003</v>
      </c>
      <c r="AI265" s="5">
        <v>0.65022999999999997</v>
      </c>
      <c r="AJ265" s="5">
        <v>0.65244999999999997</v>
      </c>
      <c r="AK265" s="5">
        <v>0.59953999999999996</v>
      </c>
      <c r="AM265" s="4" t="s">
        <v>73</v>
      </c>
      <c r="AN265" s="4" t="s">
        <v>74</v>
      </c>
      <c r="AO265" s="5">
        <f t="shared" si="246"/>
        <v>0.51831583333333331</v>
      </c>
      <c r="AP265" s="5">
        <f t="shared" si="247"/>
        <v>0.5396116666666666</v>
      </c>
      <c r="AQ265" s="5">
        <f t="shared" si="248"/>
        <v>0.61653999999999998</v>
      </c>
      <c r="AR265" s="6">
        <f>(AO265-AVERAGE(AO251:AO296))/_xlfn.STDEV.P(AO251:AO296)</f>
        <v>-0.38237866945472171</v>
      </c>
      <c r="AS265" s="6">
        <f t="shared" ref="AS265:AT265" si="262">(AP265-AVERAGE(AP251:AP296))/_xlfn.STDEV.P(AP251:AP296)</f>
        <v>-0.3607720819498848</v>
      </c>
      <c r="AT265" s="6">
        <f t="shared" si="262"/>
        <v>-0.20722551174594861</v>
      </c>
    </row>
    <row r="266" spans="1:46" ht="13.5" thickBot="1">
      <c r="A266" s="4" t="s">
        <v>75</v>
      </c>
      <c r="B266" s="4" t="s">
        <v>76</v>
      </c>
      <c r="C266" s="5">
        <v>0.60494999999999999</v>
      </c>
      <c r="D266" s="5">
        <v>0.60646</v>
      </c>
      <c r="E266" s="5">
        <v>0.60085999999999995</v>
      </c>
      <c r="F266" s="5">
        <v>0.60416999999999998</v>
      </c>
      <c r="G266" s="5">
        <v>0.60646</v>
      </c>
      <c r="H266" s="5">
        <v>0.60541</v>
      </c>
      <c r="I266" s="5">
        <v>0.60563999999999996</v>
      </c>
      <c r="J266" s="5">
        <v>0.60555000000000003</v>
      </c>
      <c r="K266" s="5">
        <v>0.60824</v>
      </c>
      <c r="L266" s="5">
        <v>0.60743000000000003</v>
      </c>
      <c r="M266" s="5">
        <v>0.61304000000000003</v>
      </c>
      <c r="N266" s="5">
        <v>0.61877000000000004</v>
      </c>
      <c r="O266" s="5">
        <v>0.62663000000000002</v>
      </c>
      <c r="P266" s="5">
        <v>0.62641999999999998</v>
      </c>
      <c r="Q266" s="5">
        <v>0.62934000000000001</v>
      </c>
      <c r="R266" s="5">
        <v>0.6331</v>
      </c>
      <c r="S266" s="5">
        <v>0.63566999999999996</v>
      </c>
      <c r="T266" s="5">
        <v>0.63653000000000004</v>
      </c>
      <c r="U266" s="5">
        <v>0.64790000000000003</v>
      </c>
      <c r="V266" s="5">
        <v>0.65273000000000003</v>
      </c>
      <c r="W266" s="5">
        <v>0.65480000000000005</v>
      </c>
      <c r="X266" s="5">
        <v>0.66310999999999998</v>
      </c>
      <c r="Y266" s="5">
        <v>0.66764999999999997</v>
      </c>
      <c r="Z266" s="5">
        <v>0.67508999999999997</v>
      </c>
      <c r="AA266" s="5">
        <v>0.68084999999999996</v>
      </c>
      <c r="AB266" s="5">
        <v>0.68933999999999995</v>
      </c>
      <c r="AC266" s="5">
        <v>0.70091999999999999</v>
      </c>
      <c r="AD266" s="5">
        <v>0.70977999999999997</v>
      </c>
      <c r="AE266" s="5">
        <v>0.72236999999999996</v>
      </c>
      <c r="AF266" s="5">
        <v>0.73338999999999999</v>
      </c>
      <c r="AG266" s="5">
        <v>0.73529</v>
      </c>
      <c r="AH266" s="5">
        <v>0.74131999999999998</v>
      </c>
      <c r="AI266" s="5">
        <v>0.74392000000000003</v>
      </c>
      <c r="AJ266" s="5">
        <v>0.74402000000000001</v>
      </c>
      <c r="AK266" s="5">
        <v>0.68500000000000005</v>
      </c>
      <c r="AM266" s="4" t="s">
        <v>75</v>
      </c>
      <c r="AN266" s="4" t="s">
        <v>76</v>
      </c>
      <c r="AO266" s="5">
        <f t="shared" si="246"/>
        <v>0.60724833333333328</v>
      </c>
      <c r="AP266" s="5">
        <f t="shared" si="247"/>
        <v>0.64574750000000003</v>
      </c>
      <c r="AQ266" s="5">
        <f t="shared" si="248"/>
        <v>0.71692727272727275</v>
      </c>
      <c r="AR266" s="6">
        <f>(AO266-AVERAGE(AO251:AO296))/_xlfn.STDEV.P(AO251:AO296)</f>
        <v>0.83428611824253318</v>
      </c>
      <c r="AS266" s="6">
        <f t="shared" ref="AS266:AT266" si="263">(AP266-AVERAGE(AP251:AP296))/_xlfn.STDEV.P(AP251:AP296)</f>
        <v>0.91436819733313313</v>
      </c>
      <c r="AT266" s="6">
        <f t="shared" si="263"/>
        <v>0.91123095325989589</v>
      </c>
    </row>
    <row r="267" spans="1:46" ht="13.5" thickBot="1">
      <c r="A267" s="4" t="s">
        <v>77</v>
      </c>
      <c r="B267" s="4" t="s">
        <v>78</v>
      </c>
      <c r="C267" s="5">
        <v>0.53983000000000003</v>
      </c>
      <c r="D267" s="5">
        <v>0.54551000000000005</v>
      </c>
      <c r="E267" s="5">
        <v>0.53920000000000001</v>
      </c>
      <c r="F267" s="5">
        <v>0.54384999999999994</v>
      </c>
      <c r="G267" s="5">
        <v>0.53996</v>
      </c>
      <c r="H267" s="5">
        <v>0.54083999999999999</v>
      </c>
      <c r="I267" s="5">
        <v>0.54166000000000003</v>
      </c>
      <c r="J267" s="5">
        <v>0.53985000000000005</v>
      </c>
      <c r="K267" s="5">
        <v>0.54474999999999996</v>
      </c>
      <c r="L267" s="5">
        <v>0.54320999999999997</v>
      </c>
      <c r="M267" s="5">
        <v>0.54383000000000004</v>
      </c>
      <c r="N267" s="5">
        <v>0.53898999999999997</v>
      </c>
      <c r="O267" s="5">
        <v>0.53303999999999996</v>
      </c>
      <c r="P267" s="5">
        <v>0.52890000000000004</v>
      </c>
      <c r="Q267" s="5">
        <v>0.52712000000000003</v>
      </c>
      <c r="R267" s="5">
        <v>0.52481</v>
      </c>
      <c r="S267" s="5">
        <v>0.52373000000000003</v>
      </c>
      <c r="T267" s="5">
        <v>0.52381999999999995</v>
      </c>
      <c r="U267" s="5">
        <v>0.52939000000000003</v>
      </c>
      <c r="V267" s="5">
        <v>0.5343</v>
      </c>
      <c r="W267" s="5">
        <v>0.54052</v>
      </c>
      <c r="X267" s="5">
        <v>0.55462</v>
      </c>
      <c r="Y267" s="5">
        <v>0.56645999999999996</v>
      </c>
      <c r="Z267" s="5">
        <v>0.58323999999999998</v>
      </c>
      <c r="AA267" s="5">
        <v>0.59958999999999996</v>
      </c>
      <c r="AB267" s="5">
        <v>0.61607999999999996</v>
      </c>
      <c r="AC267" s="5">
        <v>0.63063999999999998</v>
      </c>
      <c r="AD267" s="5">
        <v>0.64778000000000002</v>
      </c>
      <c r="AE267" s="5">
        <v>0.66647000000000001</v>
      </c>
      <c r="AF267" s="5">
        <v>0.68342000000000003</v>
      </c>
      <c r="AG267" s="5">
        <v>0.69679000000000002</v>
      </c>
      <c r="AH267" s="5">
        <v>0.70872000000000002</v>
      </c>
      <c r="AI267" s="5">
        <v>0.71218999999999999</v>
      </c>
      <c r="AJ267" s="5">
        <v>0.71709999999999996</v>
      </c>
      <c r="AK267" s="5">
        <v>0.65854999999999997</v>
      </c>
      <c r="AM267" s="4" t="s">
        <v>77</v>
      </c>
      <c r="AN267" s="4" t="s">
        <v>78</v>
      </c>
      <c r="AO267" s="5">
        <f t="shared" si="246"/>
        <v>0.5417900000000001</v>
      </c>
      <c r="AP267" s="5">
        <f t="shared" si="247"/>
        <v>0.53916249999999999</v>
      </c>
      <c r="AQ267" s="5">
        <f t="shared" si="248"/>
        <v>0.66703000000000001</v>
      </c>
      <c r="AR267" s="6">
        <f>(AO267-AVERAGE(AO251:AO296))/_xlfn.STDEV.P(AO251:AO296)</f>
        <v>-6.1234070979809353E-2</v>
      </c>
      <c r="AS267" s="6">
        <f t="shared" ref="AS267:AT267" si="264">(AP267-AVERAGE(AP251:AP296))/_xlfn.STDEV.P(AP251:AP296)</f>
        <v>-0.36616847344924852</v>
      </c>
      <c r="AT267" s="6">
        <f t="shared" si="264"/>
        <v>0.35530463160760589</v>
      </c>
    </row>
    <row r="268" spans="1:46" ht="13.5" thickBot="1">
      <c r="A268" s="4" t="s">
        <v>79</v>
      </c>
      <c r="B268" s="4" t="s">
        <v>80</v>
      </c>
      <c r="C268" s="5">
        <v>0.55091000000000001</v>
      </c>
      <c r="D268" s="5">
        <v>0.55820999999999998</v>
      </c>
      <c r="E268" s="5">
        <v>0.55818999999999996</v>
      </c>
      <c r="F268" s="5">
        <v>0.56272999999999995</v>
      </c>
      <c r="G268" s="5">
        <v>0.56376999999999999</v>
      </c>
      <c r="H268" s="5">
        <v>0.55854000000000004</v>
      </c>
      <c r="I268" s="5">
        <v>0.55994999999999995</v>
      </c>
      <c r="J268" s="5">
        <v>0.56076999999999999</v>
      </c>
      <c r="K268" s="5">
        <v>0.56396000000000002</v>
      </c>
      <c r="L268" s="5">
        <v>0.56254999999999999</v>
      </c>
      <c r="M268" s="5">
        <v>0.57006999999999997</v>
      </c>
      <c r="N268" s="5">
        <v>0.57028000000000001</v>
      </c>
      <c r="O268" s="5">
        <v>0.57238999999999995</v>
      </c>
      <c r="P268" s="5">
        <v>0.57333000000000001</v>
      </c>
      <c r="Q268" s="5">
        <v>0.56842999999999999</v>
      </c>
      <c r="R268" s="5">
        <v>0.56228999999999996</v>
      </c>
      <c r="S268" s="5">
        <v>0.55857000000000001</v>
      </c>
      <c r="T268" s="5">
        <v>0.55659999999999998</v>
      </c>
      <c r="U268" s="5">
        <v>0.55471000000000004</v>
      </c>
      <c r="V268" s="5">
        <v>0.56499999999999995</v>
      </c>
      <c r="W268" s="5">
        <v>0.57101000000000002</v>
      </c>
      <c r="X268" s="5">
        <v>0.58584999999999998</v>
      </c>
      <c r="Y268" s="5">
        <v>0.59086000000000005</v>
      </c>
      <c r="Z268" s="5">
        <v>0.60428000000000004</v>
      </c>
      <c r="AA268" s="5">
        <v>0.61392000000000002</v>
      </c>
      <c r="AB268" s="5">
        <v>0.62097999999999998</v>
      </c>
      <c r="AC268" s="5">
        <v>0.63297999999999999</v>
      </c>
      <c r="AD268" s="5">
        <v>0.64964999999999995</v>
      </c>
      <c r="AE268" s="5">
        <v>0.66649999999999998</v>
      </c>
      <c r="AF268" s="5">
        <v>0.68411</v>
      </c>
      <c r="AG268" s="5">
        <v>0.69542999999999999</v>
      </c>
      <c r="AH268" s="5">
        <v>0.69606999999999997</v>
      </c>
      <c r="AI268" s="5">
        <v>0.69784999999999997</v>
      </c>
      <c r="AJ268" s="5">
        <v>0.70233000000000001</v>
      </c>
      <c r="AK268" s="5">
        <v>0.63480000000000003</v>
      </c>
      <c r="AM268" s="4" t="s">
        <v>79</v>
      </c>
      <c r="AN268" s="4" t="s">
        <v>80</v>
      </c>
      <c r="AO268" s="5">
        <f t="shared" si="246"/>
        <v>0.56166083333333328</v>
      </c>
      <c r="AP268" s="5">
        <f t="shared" si="247"/>
        <v>0.57194333333333336</v>
      </c>
      <c r="AQ268" s="5">
        <f t="shared" si="248"/>
        <v>0.6631472727272727</v>
      </c>
      <c r="AR268" s="6">
        <f>(AO268-AVERAGE(AO251:AO296))/_xlfn.STDEV.P(AO251:AO296)</f>
        <v>0.2106141646918219</v>
      </c>
      <c r="AS268" s="6">
        <f t="shared" ref="AS268:AT268" si="265">(AP268-AVERAGE(AP251:AP296))/_xlfn.STDEV.P(AP251:AP296)</f>
        <v>2.7667987423658714E-2</v>
      </c>
      <c r="AT268" s="6">
        <f t="shared" si="265"/>
        <v>0.31204554803996776</v>
      </c>
    </row>
    <row r="269" spans="1:46" ht="13.5" thickBot="1">
      <c r="A269" s="4" t="s">
        <v>81</v>
      </c>
      <c r="B269" s="4" t="s">
        <v>82</v>
      </c>
      <c r="C269" s="5">
        <v>0.52227000000000001</v>
      </c>
      <c r="D269" s="5">
        <v>0.52522000000000002</v>
      </c>
      <c r="E269" s="5">
        <v>0.52183000000000002</v>
      </c>
      <c r="F269" s="5">
        <v>0.53191999999999995</v>
      </c>
      <c r="G269" s="5">
        <v>0.53188999999999997</v>
      </c>
      <c r="H269" s="5">
        <v>0.52637999999999996</v>
      </c>
      <c r="I269" s="5">
        <v>0.52322999999999997</v>
      </c>
      <c r="J269" s="5">
        <v>0.53064</v>
      </c>
      <c r="K269" s="5">
        <v>0.53591</v>
      </c>
      <c r="L269" s="5">
        <v>0.54359000000000002</v>
      </c>
      <c r="M269" s="5">
        <v>0.54240999999999995</v>
      </c>
      <c r="N269" s="5">
        <v>0.55015000000000003</v>
      </c>
      <c r="O269" s="5">
        <v>0.56011999999999995</v>
      </c>
      <c r="P269" s="5">
        <v>0.55984999999999996</v>
      </c>
      <c r="Q269" s="5">
        <v>0.56206</v>
      </c>
      <c r="R269" s="5">
        <v>0.56135999999999997</v>
      </c>
      <c r="S269" s="5">
        <v>0.56189999999999996</v>
      </c>
      <c r="T269" s="5">
        <v>0.56696999999999997</v>
      </c>
      <c r="U269" s="5">
        <v>0.57752999999999999</v>
      </c>
      <c r="V269" s="5">
        <v>0.57569999999999999</v>
      </c>
      <c r="W269" s="5">
        <v>0.58118000000000003</v>
      </c>
      <c r="X269" s="5">
        <v>0.58467000000000002</v>
      </c>
      <c r="Y269" s="5">
        <v>0.59333999999999998</v>
      </c>
      <c r="Z269" s="5">
        <v>0.60024</v>
      </c>
      <c r="AA269" s="5">
        <v>0.59694000000000003</v>
      </c>
      <c r="AB269" s="5">
        <v>0.60619999999999996</v>
      </c>
      <c r="AC269" s="5">
        <v>0.61007</v>
      </c>
      <c r="AD269" s="5">
        <v>0.62205999999999995</v>
      </c>
      <c r="AE269" s="5">
        <v>0.62975000000000003</v>
      </c>
      <c r="AF269" s="5">
        <v>0.63983000000000001</v>
      </c>
      <c r="AG269" s="5">
        <v>0.63785000000000003</v>
      </c>
      <c r="AH269" s="5">
        <v>0.64905000000000002</v>
      </c>
      <c r="AI269" s="5">
        <v>0.65015000000000001</v>
      </c>
      <c r="AJ269" s="5">
        <v>0.65076999999999996</v>
      </c>
      <c r="AK269" s="5">
        <v>0.59218999999999999</v>
      </c>
      <c r="AM269" s="4" t="s">
        <v>81</v>
      </c>
      <c r="AN269" s="4" t="s">
        <v>82</v>
      </c>
      <c r="AO269" s="5">
        <f t="shared" si="246"/>
        <v>0.53212000000000004</v>
      </c>
      <c r="AP269" s="5">
        <f t="shared" si="247"/>
        <v>0.57374333333333338</v>
      </c>
      <c r="AQ269" s="5">
        <f t="shared" si="248"/>
        <v>0.62589636363636358</v>
      </c>
      <c r="AR269" s="6">
        <f>(AO269-AVERAGE(AO251:AO296))/_xlfn.STDEV.P(AO251:AO296)</f>
        <v>-0.19352708531126905</v>
      </c>
      <c r="AS269" s="6">
        <f t="shared" ref="AS269:AT269" si="266">(AP269-AVERAGE(AP251:AP296))/_xlfn.STDEV.P(AP251:AP296)</f>
        <v>4.9293600853393821E-2</v>
      </c>
      <c r="AT269" s="6">
        <f t="shared" si="266"/>
        <v>-0.10298236305053167</v>
      </c>
    </row>
    <row r="270" spans="1:46" ht="13.5" thickBot="1">
      <c r="A270" s="4" t="s">
        <v>83</v>
      </c>
      <c r="B270" s="4" t="s">
        <v>84</v>
      </c>
      <c r="C270" s="5">
        <v>0.59750999999999999</v>
      </c>
      <c r="D270" s="5">
        <v>0.59963999999999995</v>
      </c>
      <c r="E270" s="5">
        <v>0.59547000000000005</v>
      </c>
      <c r="F270" s="5">
        <v>0.60075999999999996</v>
      </c>
      <c r="G270" s="5">
        <v>0.61053999999999997</v>
      </c>
      <c r="H270" s="5">
        <v>0.62009999999999998</v>
      </c>
      <c r="I270" s="5">
        <v>0.62051999999999996</v>
      </c>
      <c r="J270" s="5">
        <v>0.62497999999999998</v>
      </c>
      <c r="K270" s="5">
        <v>0.62975000000000003</v>
      </c>
      <c r="L270" s="5">
        <v>0.62846000000000002</v>
      </c>
      <c r="M270" s="5">
        <v>0.62958000000000003</v>
      </c>
      <c r="N270" s="5">
        <v>0.63207999999999998</v>
      </c>
      <c r="O270" s="5">
        <v>0.62822</v>
      </c>
      <c r="P270" s="5">
        <v>0.63031000000000004</v>
      </c>
      <c r="Q270" s="5">
        <v>0.64324000000000003</v>
      </c>
      <c r="R270" s="5">
        <v>0.64641000000000004</v>
      </c>
      <c r="S270" s="5">
        <v>0.64041000000000003</v>
      </c>
      <c r="T270" s="5">
        <v>0.62651999999999997</v>
      </c>
      <c r="U270" s="5">
        <v>0.63009999999999999</v>
      </c>
      <c r="V270" s="5">
        <v>0.62595999999999996</v>
      </c>
      <c r="W270" s="5">
        <v>0.62299000000000004</v>
      </c>
      <c r="X270" s="5">
        <v>0.63165000000000004</v>
      </c>
      <c r="Y270" s="5">
        <v>0.64517000000000002</v>
      </c>
      <c r="Z270" s="5">
        <v>0.64483000000000001</v>
      </c>
      <c r="AA270" s="5">
        <v>0.65934999999999999</v>
      </c>
      <c r="AB270" s="5">
        <v>0.67469000000000001</v>
      </c>
      <c r="AC270" s="5">
        <v>0.68340999999999996</v>
      </c>
      <c r="AD270" s="5">
        <v>0.68310999999999999</v>
      </c>
      <c r="AE270" s="5">
        <v>0.69911999999999996</v>
      </c>
      <c r="AF270" s="5">
        <v>0.72675000000000001</v>
      </c>
      <c r="AG270" s="5">
        <v>0.73279000000000005</v>
      </c>
      <c r="AH270" s="5">
        <v>0.73380999999999996</v>
      </c>
      <c r="AI270" s="5">
        <v>0.73563999999999996</v>
      </c>
      <c r="AJ270" s="5">
        <v>0.73353999999999997</v>
      </c>
      <c r="AK270" s="5">
        <v>0.67015999999999998</v>
      </c>
      <c r="AM270" s="4" t="s">
        <v>83</v>
      </c>
      <c r="AN270" s="4" t="s">
        <v>84</v>
      </c>
      <c r="AO270" s="5">
        <f t="shared" si="246"/>
        <v>0.61578250000000001</v>
      </c>
      <c r="AP270" s="5">
        <f t="shared" si="247"/>
        <v>0.63465083333333328</v>
      </c>
      <c r="AQ270" s="5">
        <f t="shared" si="248"/>
        <v>0.70294272727272733</v>
      </c>
      <c r="AR270" s="6">
        <f>(AO270-AVERAGE(AO251:AO296))/_xlfn.STDEV.P(AO251:AO296)</f>
        <v>0.95104006169035116</v>
      </c>
      <c r="AS270" s="6">
        <f t="shared" ref="AS270:AT270" si="267">(AP270-AVERAGE(AP251:AP296))/_xlfn.STDEV.P(AP251:AP296)</f>
        <v>0.78105029528204462</v>
      </c>
      <c r="AT270" s="6">
        <f t="shared" si="267"/>
        <v>0.75542330106580347</v>
      </c>
    </row>
    <row r="271" spans="1:46" ht="13.5" thickBot="1">
      <c r="A271" s="4" t="s">
        <v>85</v>
      </c>
      <c r="B271" s="4" t="s">
        <v>86</v>
      </c>
      <c r="C271" s="5">
        <v>0.55293999999999999</v>
      </c>
      <c r="D271" s="5">
        <v>0.55222000000000004</v>
      </c>
      <c r="E271" s="5">
        <v>0.55755999999999994</v>
      </c>
      <c r="F271" s="5">
        <v>0.56176999999999999</v>
      </c>
      <c r="G271" s="5">
        <v>0.56405000000000005</v>
      </c>
      <c r="H271" s="5">
        <v>0.57557000000000003</v>
      </c>
      <c r="I271" s="5">
        <v>0.57999000000000001</v>
      </c>
      <c r="J271" s="5">
        <v>0.58496999999999999</v>
      </c>
      <c r="K271" s="5">
        <v>0.59331</v>
      </c>
      <c r="L271" s="5">
        <v>0.60741000000000001</v>
      </c>
      <c r="M271" s="5">
        <v>0.61719000000000002</v>
      </c>
      <c r="N271" s="5">
        <v>0.62061999999999995</v>
      </c>
      <c r="O271" s="5">
        <v>0.62592000000000003</v>
      </c>
      <c r="P271" s="5">
        <v>0.63344999999999996</v>
      </c>
      <c r="Q271" s="5">
        <v>0.63810999999999996</v>
      </c>
      <c r="R271" s="5">
        <v>0.64676999999999996</v>
      </c>
      <c r="S271" s="5">
        <v>0.65381999999999996</v>
      </c>
      <c r="T271" s="5">
        <v>0.64978000000000002</v>
      </c>
      <c r="U271" s="5">
        <v>0.65500999999999998</v>
      </c>
      <c r="V271" s="5">
        <v>0.66073000000000004</v>
      </c>
      <c r="W271" s="5">
        <v>0.66074999999999995</v>
      </c>
      <c r="X271" s="5">
        <v>0.66669999999999996</v>
      </c>
      <c r="Y271" s="5">
        <v>0.67003000000000001</v>
      </c>
      <c r="Z271" s="5">
        <v>0.68269000000000002</v>
      </c>
      <c r="AA271" s="5">
        <v>0.68991999999999998</v>
      </c>
      <c r="AB271" s="5">
        <v>0.69811999999999996</v>
      </c>
      <c r="AC271" s="5">
        <v>0.69777</v>
      </c>
      <c r="AD271" s="5">
        <v>0.70418999999999998</v>
      </c>
      <c r="AE271" s="5">
        <v>0.71492</v>
      </c>
      <c r="AF271" s="5">
        <v>0.72494000000000003</v>
      </c>
      <c r="AG271" s="5">
        <v>0.72936999999999996</v>
      </c>
      <c r="AH271" s="5">
        <v>0.73348999999999998</v>
      </c>
      <c r="AI271" s="5">
        <v>0.73658999999999997</v>
      </c>
      <c r="AJ271" s="5">
        <v>0.73690999999999995</v>
      </c>
      <c r="AK271" s="5">
        <v>0.66934000000000005</v>
      </c>
      <c r="AM271" s="4" t="s">
        <v>85</v>
      </c>
      <c r="AN271" s="4" t="s">
        <v>86</v>
      </c>
      <c r="AO271" s="5">
        <f t="shared" si="246"/>
        <v>0.58063333333333322</v>
      </c>
      <c r="AP271" s="5">
        <f t="shared" si="247"/>
        <v>0.6536466666666666</v>
      </c>
      <c r="AQ271" s="5">
        <f t="shared" si="248"/>
        <v>0.71232363636363638</v>
      </c>
      <c r="AR271" s="6">
        <f>(AO271-AVERAGE(AO251:AO296))/_xlfn.STDEV.P(AO251:AO296)</f>
        <v>0.47017251157947393</v>
      </c>
      <c r="AS271" s="6">
        <f t="shared" ref="AS271:AT271" si="268">(AP271-AVERAGE(AP251:AP296))/_xlfn.STDEV.P(AP251:AP296)</f>
        <v>1.009270599972232</v>
      </c>
      <c r="AT271" s="6">
        <f t="shared" si="268"/>
        <v>0.85993992090529103</v>
      </c>
    </row>
    <row r="272" spans="1:46" ht="13.5" thickBot="1">
      <c r="A272" s="4" t="s">
        <v>87</v>
      </c>
      <c r="B272" s="4" t="s">
        <v>88</v>
      </c>
      <c r="C272" s="5">
        <v>0.59230000000000005</v>
      </c>
      <c r="D272" s="5">
        <v>0.59404000000000001</v>
      </c>
      <c r="E272" s="5">
        <v>0.60148000000000001</v>
      </c>
      <c r="F272" s="5">
        <v>0.60585999999999995</v>
      </c>
      <c r="G272" s="5">
        <v>0.60848000000000002</v>
      </c>
      <c r="H272" s="5">
        <v>0.60685</v>
      </c>
      <c r="I272" s="5">
        <v>0.60636000000000001</v>
      </c>
      <c r="J272" s="5">
        <v>0.62309000000000003</v>
      </c>
      <c r="K272" s="5">
        <v>0.61999000000000004</v>
      </c>
      <c r="L272" s="5">
        <v>0.62148000000000003</v>
      </c>
      <c r="M272" s="5">
        <v>0.62309000000000003</v>
      </c>
      <c r="N272" s="5">
        <v>0.62890000000000001</v>
      </c>
      <c r="O272" s="5">
        <v>0.63448000000000004</v>
      </c>
      <c r="P272" s="5">
        <v>0.63522000000000001</v>
      </c>
      <c r="Q272" s="5">
        <v>0.63280000000000003</v>
      </c>
      <c r="R272" s="5">
        <v>0.63468999999999998</v>
      </c>
      <c r="S272" s="5">
        <v>0.62541000000000002</v>
      </c>
      <c r="T272" s="5">
        <v>0.62453999999999998</v>
      </c>
      <c r="U272" s="5">
        <v>0.62804000000000004</v>
      </c>
      <c r="V272" s="5">
        <v>0.62429999999999997</v>
      </c>
      <c r="W272" s="5">
        <v>0.62853999999999999</v>
      </c>
      <c r="X272" s="5">
        <v>0.63619999999999999</v>
      </c>
      <c r="Y272" s="5">
        <v>0.63849</v>
      </c>
      <c r="Z272" s="5">
        <v>0.64500999999999997</v>
      </c>
      <c r="AA272" s="5">
        <v>0.64866000000000001</v>
      </c>
      <c r="AB272" s="5">
        <v>0.65593999999999997</v>
      </c>
      <c r="AC272" s="5">
        <v>0.6623</v>
      </c>
      <c r="AD272" s="5">
        <v>0.67217000000000005</v>
      </c>
      <c r="AE272" s="5">
        <v>0.68920000000000003</v>
      </c>
      <c r="AF272" s="5">
        <v>0.70448</v>
      </c>
      <c r="AG272" s="5">
        <v>0.70772000000000002</v>
      </c>
      <c r="AH272" s="5">
        <v>0.71453</v>
      </c>
      <c r="AI272" s="5">
        <v>0.72101999999999999</v>
      </c>
      <c r="AJ272" s="5">
        <v>0.72567999999999999</v>
      </c>
      <c r="AK272" s="5">
        <v>0.66588000000000003</v>
      </c>
      <c r="AM272" s="4" t="s">
        <v>87</v>
      </c>
      <c r="AN272" s="4" t="s">
        <v>88</v>
      </c>
      <c r="AO272" s="5">
        <f t="shared" si="246"/>
        <v>0.61099333333333339</v>
      </c>
      <c r="AP272" s="5">
        <f t="shared" si="247"/>
        <v>0.63231000000000004</v>
      </c>
      <c r="AQ272" s="5">
        <f t="shared" si="248"/>
        <v>0.68796181818181812</v>
      </c>
      <c r="AR272" s="6">
        <f>(AO272-AVERAGE(AO251:AO296))/_xlfn.STDEV.P(AO251:AO296)</f>
        <v>0.88552058966666214</v>
      </c>
      <c r="AS272" s="6">
        <f t="shared" ref="AS272:AT272" si="269">(AP272-AVERAGE(AP251:AP296))/_xlfn.STDEV.P(AP251:AP296)</f>
        <v>0.75292698596532115</v>
      </c>
      <c r="AT272" s="6">
        <f t="shared" si="269"/>
        <v>0.58851474613461463</v>
      </c>
    </row>
    <row r="273" spans="1:46" ht="13.5" thickBot="1">
      <c r="A273" s="4" t="s">
        <v>89</v>
      </c>
      <c r="B273" s="4" t="s">
        <v>90</v>
      </c>
      <c r="C273" s="5">
        <v>0.59984999999999999</v>
      </c>
      <c r="D273" s="5">
        <v>0.60450999999999999</v>
      </c>
      <c r="E273" s="5">
        <v>0.61028000000000004</v>
      </c>
      <c r="F273" s="5">
        <v>0.61482000000000003</v>
      </c>
      <c r="G273" s="5">
        <v>0.62556</v>
      </c>
      <c r="H273" s="5">
        <v>0.62939999999999996</v>
      </c>
      <c r="I273" s="5">
        <v>0.63595999999999997</v>
      </c>
      <c r="J273" s="5">
        <v>0.64283000000000001</v>
      </c>
      <c r="K273" s="5">
        <v>0.64478000000000002</v>
      </c>
      <c r="L273" s="5">
        <v>0.65625999999999995</v>
      </c>
      <c r="M273" s="5">
        <v>0.66513999999999995</v>
      </c>
      <c r="N273" s="5">
        <v>0.66776000000000002</v>
      </c>
      <c r="O273" s="5">
        <v>0.66657</v>
      </c>
      <c r="P273" s="5">
        <v>0.66757999999999995</v>
      </c>
      <c r="Q273" s="5">
        <v>0.66610999999999998</v>
      </c>
      <c r="R273" s="5">
        <v>0.66627999999999998</v>
      </c>
      <c r="S273" s="5">
        <v>0.66086</v>
      </c>
      <c r="T273" s="5">
        <v>0.66430999999999996</v>
      </c>
      <c r="U273" s="5">
        <v>0.66957999999999995</v>
      </c>
      <c r="V273" s="5">
        <v>0.67683000000000004</v>
      </c>
      <c r="W273" s="5">
        <v>0.68176000000000003</v>
      </c>
      <c r="X273" s="5">
        <v>0.68654999999999999</v>
      </c>
      <c r="Y273" s="5">
        <v>0.69508999999999999</v>
      </c>
      <c r="Z273" s="5">
        <v>0.70147000000000004</v>
      </c>
      <c r="AA273" s="5">
        <v>0.70801999999999998</v>
      </c>
      <c r="AB273" s="5">
        <v>0.71904999999999997</v>
      </c>
      <c r="AC273" s="5">
        <v>0.72911999999999999</v>
      </c>
      <c r="AD273" s="5">
        <v>0.73763999999999996</v>
      </c>
      <c r="AE273" s="5">
        <v>0.74541000000000002</v>
      </c>
      <c r="AF273" s="5">
        <v>0.75580000000000003</v>
      </c>
      <c r="AG273" s="5">
        <v>0.76036000000000004</v>
      </c>
      <c r="AH273" s="5">
        <v>0.76504000000000005</v>
      </c>
      <c r="AI273" s="5">
        <v>0.76780999999999999</v>
      </c>
      <c r="AJ273" s="5">
        <v>0.77239999999999998</v>
      </c>
      <c r="AK273" s="5">
        <v>0.70696000000000003</v>
      </c>
      <c r="AM273" s="4" t="s">
        <v>89</v>
      </c>
      <c r="AN273" s="4" t="s">
        <v>90</v>
      </c>
      <c r="AO273" s="5">
        <f t="shared" si="246"/>
        <v>0.6330958333333333</v>
      </c>
      <c r="AP273" s="5">
        <f t="shared" si="247"/>
        <v>0.67524916666666668</v>
      </c>
      <c r="AQ273" s="5">
        <f t="shared" si="248"/>
        <v>0.74251</v>
      </c>
      <c r="AR273" s="6">
        <f>(AO273-AVERAGE(AO251:AO296))/_xlfn.STDEV.P(AO251:AO296)</f>
        <v>1.1878997364361612</v>
      </c>
      <c r="AS273" s="6">
        <f t="shared" ref="AS273:AT273" si="270">(AP273-AVERAGE(AP251:AP296))/_xlfn.STDEV.P(AP251:AP296)</f>
        <v>1.2688079967032588</v>
      </c>
      <c r="AT273" s="6">
        <f t="shared" si="270"/>
        <v>1.1962587853078686</v>
      </c>
    </row>
    <row r="274" spans="1:46" ht="13.5" thickBot="1">
      <c r="A274" s="4" t="s">
        <v>91</v>
      </c>
      <c r="B274" s="4" t="s">
        <v>92</v>
      </c>
      <c r="C274" s="5">
        <v>0.54559999999999997</v>
      </c>
      <c r="D274" s="5">
        <v>0.55120999999999998</v>
      </c>
      <c r="E274" s="5">
        <v>0.55564000000000002</v>
      </c>
      <c r="F274" s="5">
        <v>0.56742999999999999</v>
      </c>
      <c r="G274" s="5">
        <v>0.57160999999999995</v>
      </c>
      <c r="H274" s="5">
        <v>0.57162999999999997</v>
      </c>
      <c r="I274" s="5">
        <v>0.57025000000000003</v>
      </c>
      <c r="J274" s="5">
        <v>0.57226999999999995</v>
      </c>
      <c r="K274" s="5">
        <v>0.57813999999999999</v>
      </c>
      <c r="L274" s="5">
        <v>0.58021999999999996</v>
      </c>
      <c r="M274" s="5">
        <v>0.57913000000000003</v>
      </c>
      <c r="N274" s="5">
        <v>0.58838000000000001</v>
      </c>
      <c r="O274" s="5">
        <v>0.59850000000000003</v>
      </c>
      <c r="P274" s="5">
        <v>0.58538999999999997</v>
      </c>
      <c r="Q274" s="5">
        <v>0.58399999999999996</v>
      </c>
      <c r="R274" s="5">
        <v>0.57938000000000001</v>
      </c>
      <c r="S274" s="5">
        <v>0.57459000000000005</v>
      </c>
      <c r="T274" s="5">
        <v>0.57321999999999995</v>
      </c>
      <c r="U274" s="5">
        <v>0.56379000000000001</v>
      </c>
      <c r="V274" s="5">
        <v>0.57304999999999995</v>
      </c>
      <c r="W274" s="5">
        <v>0.57555999999999996</v>
      </c>
      <c r="X274" s="5">
        <v>0.57882</v>
      </c>
      <c r="Y274" s="5">
        <v>0.58557999999999999</v>
      </c>
      <c r="Z274" s="5">
        <v>0.59336</v>
      </c>
      <c r="AA274" s="5">
        <v>0.59206999999999999</v>
      </c>
      <c r="AB274" s="5">
        <v>0.61607999999999996</v>
      </c>
      <c r="AC274" s="5">
        <v>0.62244999999999995</v>
      </c>
      <c r="AD274" s="5">
        <v>0.64234000000000002</v>
      </c>
      <c r="AE274" s="5">
        <v>0.65383999999999998</v>
      </c>
      <c r="AF274" s="5">
        <v>0.66717000000000004</v>
      </c>
      <c r="AG274" s="5">
        <v>0.69406999999999996</v>
      </c>
      <c r="AH274" s="5">
        <v>0.69774000000000003</v>
      </c>
      <c r="AI274" s="5">
        <v>0.70333999999999997</v>
      </c>
      <c r="AJ274" s="5">
        <v>0.70953999999999995</v>
      </c>
      <c r="AK274" s="5">
        <v>0.65283999999999998</v>
      </c>
      <c r="AM274" s="4" t="s">
        <v>91</v>
      </c>
      <c r="AN274" s="4" t="s">
        <v>92</v>
      </c>
      <c r="AO274" s="5">
        <f t="shared" si="246"/>
        <v>0.56929249999999998</v>
      </c>
      <c r="AP274" s="5">
        <f t="shared" si="247"/>
        <v>0.58043666666666682</v>
      </c>
      <c r="AQ274" s="5">
        <f t="shared" si="248"/>
        <v>0.65922545454545456</v>
      </c>
      <c r="AR274" s="6">
        <f>(AO274-AVERAGE(AO251:AO296))/_xlfn.STDEV.P(AO251:AO296)</f>
        <v>0.31502121616092782</v>
      </c>
      <c r="AS274" s="6">
        <f t="shared" ref="AS274:AT274" si="271">(AP274-AVERAGE(AP251:AP296))/_xlfn.STDEV.P(AP251:AP296)</f>
        <v>0.12970884486618681</v>
      </c>
      <c r="AT274" s="6">
        <f t="shared" si="271"/>
        <v>0.26835093635399565</v>
      </c>
    </row>
    <row r="275" spans="1:46" ht="13.5" thickBot="1">
      <c r="A275" s="4" t="s">
        <v>93</v>
      </c>
      <c r="B275" s="4" t="s">
        <v>94</v>
      </c>
      <c r="C275" s="5">
        <v>0.58391999999999999</v>
      </c>
      <c r="D275" s="5">
        <v>0.58831</v>
      </c>
      <c r="E275" s="5">
        <v>0.59064000000000005</v>
      </c>
      <c r="F275" s="5">
        <v>0.59997999999999996</v>
      </c>
      <c r="G275" s="5">
        <v>0.60812999999999995</v>
      </c>
      <c r="H275" s="5">
        <v>0.61895</v>
      </c>
      <c r="I275" s="5">
        <v>0.62126000000000003</v>
      </c>
      <c r="J275" s="5">
        <v>0.62616000000000005</v>
      </c>
      <c r="K275" s="5">
        <v>0.62656000000000001</v>
      </c>
      <c r="L275" s="5">
        <v>0.62748000000000004</v>
      </c>
      <c r="M275" s="5">
        <v>0.63307000000000002</v>
      </c>
      <c r="N275" s="5">
        <v>0.63793999999999995</v>
      </c>
      <c r="O275" s="5">
        <v>0.63568999999999998</v>
      </c>
      <c r="P275" s="5">
        <v>0.63351000000000002</v>
      </c>
      <c r="Q275" s="5">
        <v>0.63349</v>
      </c>
      <c r="R275" s="5">
        <v>0.62761999999999996</v>
      </c>
      <c r="S275" s="5">
        <v>0.61736000000000002</v>
      </c>
      <c r="T275" s="5">
        <v>0.60931999999999997</v>
      </c>
      <c r="U275" s="5">
        <v>0.61209000000000002</v>
      </c>
      <c r="V275" s="5">
        <v>0.61165999999999998</v>
      </c>
      <c r="W275" s="5">
        <v>0.61487000000000003</v>
      </c>
      <c r="X275" s="5">
        <v>0.61843999999999999</v>
      </c>
      <c r="Y275" s="5">
        <v>0.62194000000000005</v>
      </c>
      <c r="Z275" s="5">
        <v>0.63183999999999996</v>
      </c>
      <c r="AA275" s="5">
        <v>0.64188999999999996</v>
      </c>
      <c r="AB275" s="5">
        <v>0.65249000000000001</v>
      </c>
      <c r="AC275" s="5">
        <v>0.66044999999999998</v>
      </c>
      <c r="AD275" s="5">
        <v>0.67323</v>
      </c>
      <c r="AE275" s="5">
        <v>0.69040999999999997</v>
      </c>
      <c r="AF275" s="5">
        <v>0.70726</v>
      </c>
      <c r="AG275" s="5">
        <v>0.71557999999999999</v>
      </c>
      <c r="AH275" s="5">
        <v>0.72387000000000001</v>
      </c>
      <c r="AI275" s="5">
        <v>0.72950999999999999</v>
      </c>
      <c r="AJ275" s="5">
        <v>0.73804999999999998</v>
      </c>
      <c r="AK275" s="5">
        <v>0.67806</v>
      </c>
      <c r="AM275" s="4" t="s">
        <v>93</v>
      </c>
      <c r="AN275" s="4" t="s">
        <v>94</v>
      </c>
      <c r="AO275" s="5">
        <f t="shared" si="246"/>
        <v>0.61353333333333337</v>
      </c>
      <c r="AP275" s="5">
        <f t="shared" si="247"/>
        <v>0.62231916666666665</v>
      </c>
      <c r="AQ275" s="5">
        <f t="shared" si="248"/>
        <v>0.69189090909090911</v>
      </c>
      <c r="AR275" s="6">
        <f>(AO275-AVERAGE(AO251:AO296))/_xlfn.STDEV.P(AO251:AO296)</f>
        <v>0.92026973717461502</v>
      </c>
      <c r="AS275" s="6">
        <f t="shared" ref="AS275:AT275" si="272">(AP275-AVERAGE(AP251:AP296))/_xlfn.STDEV.P(AP251:AP296)</f>
        <v>0.63289481957222282</v>
      </c>
      <c r="AT275" s="6">
        <f t="shared" si="272"/>
        <v>0.63229038630772028</v>
      </c>
    </row>
    <row r="276" spans="1:46" ht="13.5" thickBot="1">
      <c r="A276" s="4" t="s">
        <v>95</v>
      </c>
      <c r="B276" s="4" t="s">
        <v>96</v>
      </c>
      <c r="C276" s="5">
        <v>0.59504999999999997</v>
      </c>
      <c r="D276" s="5">
        <v>0.59855999999999998</v>
      </c>
      <c r="E276" s="5">
        <v>0.59433999999999998</v>
      </c>
      <c r="F276" s="5">
        <v>0.60336000000000001</v>
      </c>
      <c r="G276" s="5">
        <v>0.60733999999999999</v>
      </c>
      <c r="H276" s="5">
        <v>0.60494999999999999</v>
      </c>
      <c r="I276" s="5">
        <v>0.60524999999999995</v>
      </c>
      <c r="J276" s="5">
        <v>0.60923000000000005</v>
      </c>
      <c r="K276" s="5">
        <v>0.61053000000000002</v>
      </c>
      <c r="L276" s="5">
        <v>0.60914999999999997</v>
      </c>
      <c r="M276" s="5">
        <v>0.60831999999999997</v>
      </c>
      <c r="N276" s="5">
        <v>0.60933999999999999</v>
      </c>
      <c r="O276" s="5">
        <v>0.61175000000000002</v>
      </c>
      <c r="P276" s="5">
        <v>0.61399000000000004</v>
      </c>
      <c r="Q276" s="5">
        <v>0.61639999999999995</v>
      </c>
      <c r="R276" s="5">
        <v>0.62117</v>
      </c>
      <c r="S276" s="5">
        <v>0.61863000000000001</v>
      </c>
      <c r="T276" s="5">
        <v>0.61745000000000005</v>
      </c>
      <c r="U276" s="5">
        <v>0.62519999999999998</v>
      </c>
      <c r="V276" s="5">
        <v>0.62202999999999997</v>
      </c>
      <c r="W276" s="5">
        <v>0.63192000000000004</v>
      </c>
      <c r="X276" s="5">
        <v>0.63993</v>
      </c>
      <c r="Y276" s="5">
        <v>0.64290000000000003</v>
      </c>
      <c r="Z276" s="5">
        <v>0.65337999999999996</v>
      </c>
      <c r="AA276" s="5">
        <v>0.65644999999999998</v>
      </c>
      <c r="AB276" s="5">
        <v>0.66213999999999995</v>
      </c>
      <c r="AC276" s="5">
        <v>0.66991000000000001</v>
      </c>
      <c r="AD276" s="5">
        <v>0.67212000000000005</v>
      </c>
      <c r="AE276" s="5">
        <v>0.68428</v>
      </c>
      <c r="AF276" s="5">
        <v>0.69804999999999995</v>
      </c>
      <c r="AG276" s="5">
        <v>0.70118000000000003</v>
      </c>
      <c r="AH276" s="5">
        <v>0.70445000000000002</v>
      </c>
      <c r="AI276" s="5">
        <v>0.70099</v>
      </c>
      <c r="AJ276" s="5">
        <v>0.70438000000000001</v>
      </c>
      <c r="AK276" s="5">
        <v>0.64751000000000003</v>
      </c>
      <c r="AM276" s="4" t="s">
        <v>95</v>
      </c>
      <c r="AN276" s="4" t="s">
        <v>96</v>
      </c>
      <c r="AO276" s="5">
        <f t="shared" si="246"/>
        <v>0.60461833333333326</v>
      </c>
      <c r="AP276" s="5">
        <f t="shared" si="247"/>
        <v>0.62622916666666673</v>
      </c>
      <c r="AQ276" s="5">
        <f t="shared" si="248"/>
        <v>0.68195090909090905</v>
      </c>
      <c r="AR276" s="6">
        <f>(AO276-AVERAGE(AO251:AO296))/_xlfn.STDEV.P(AO251:AO296)</f>
        <v>0.79830570172839255</v>
      </c>
      <c r="AS276" s="6">
        <f t="shared" ref="AS276:AT276" si="273">(AP276-AVERAGE(AP251:AP296))/_xlfn.STDEV.P(AP251:AP296)</f>
        <v>0.67987045763348108</v>
      </c>
      <c r="AT276" s="6">
        <f t="shared" si="273"/>
        <v>0.52154470151995314</v>
      </c>
    </row>
    <row r="277" spans="1:46" ht="13.5" thickBot="1">
      <c r="A277" s="4" t="s">
        <v>97</v>
      </c>
      <c r="B277" s="4" t="s">
        <v>98</v>
      </c>
      <c r="C277" s="5">
        <v>0.50339</v>
      </c>
      <c r="D277" s="5">
        <v>0.50588999999999995</v>
      </c>
      <c r="E277" s="5">
        <v>0.50971</v>
      </c>
      <c r="F277" s="5">
        <v>0.51283999999999996</v>
      </c>
      <c r="G277" s="5">
        <v>0.51407999999999998</v>
      </c>
      <c r="H277" s="5">
        <v>0.51575000000000004</v>
      </c>
      <c r="I277" s="5">
        <v>0.51666999999999996</v>
      </c>
      <c r="J277" s="5">
        <v>0.51783999999999997</v>
      </c>
      <c r="K277" s="5">
        <v>0.52166000000000001</v>
      </c>
      <c r="L277" s="5">
        <v>0.52542</v>
      </c>
      <c r="M277" s="5">
        <v>0.53422999999999998</v>
      </c>
      <c r="N277" s="5">
        <v>0.54515999999999998</v>
      </c>
      <c r="O277" s="5">
        <v>0.55249000000000004</v>
      </c>
      <c r="P277" s="5">
        <v>0.55659000000000003</v>
      </c>
      <c r="Q277" s="5">
        <v>0.55720999999999998</v>
      </c>
      <c r="R277" s="5">
        <v>0.56193000000000004</v>
      </c>
      <c r="S277" s="5">
        <v>0.56076000000000004</v>
      </c>
      <c r="T277" s="5">
        <v>0.55547000000000002</v>
      </c>
      <c r="U277" s="5">
        <v>0.55586999999999998</v>
      </c>
      <c r="V277" s="5">
        <v>0.55910000000000004</v>
      </c>
      <c r="W277" s="5">
        <v>0.56191999999999998</v>
      </c>
      <c r="X277" s="5">
        <v>0.56916999999999995</v>
      </c>
      <c r="Y277" s="5">
        <v>0.57132000000000005</v>
      </c>
      <c r="Z277" s="5">
        <v>0.57137000000000004</v>
      </c>
      <c r="AA277" s="5">
        <v>0.58199000000000001</v>
      </c>
      <c r="AB277" s="5">
        <v>0.59247000000000005</v>
      </c>
      <c r="AC277" s="5">
        <v>0.60113000000000005</v>
      </c>
      <c r="AD277" s="5">
        <v>0.61146</v>
      </c>
      <c r="AE277" s="5">
        <v>0.62677000000000005</v>
      </c>
      <c r="AF277" s="5">
        <v>0.64666000000000001</v>
      </c>
      <c r="AG277" s="5">
        <v>0.66039999999999999</v>
      </c>
      <c r="AH277" s="5">
        <v>0.66905999999999999</v>
      </c>
      <c r="AI277" s="5">
        <v>0.67142000000000002</v>
      </c>
      <c r="AJ277" s="5">
        <v>0.67695000000000005</v>
      </c>
      <c r="AK277" s="5">
        <v>0.62483</v>
      </c>
      <c r="AM277" s="4" t="s">
        <v>97</v>
      </c>
      <c r="AN277" s="4" t="s">
        <v>98</v>
      </c>
      <c r="AO277" s="5">
        <f t="shared" si="246"/>
        <v>0.51855333333333331</v>
      </c>
      <c r="AP277" s="5">
        <f t="shared" si="247"/>
        <v>0.56110000000000004</v>
      </c>
      <c r="AQ277" s="5">
        <f t="shared" si="248"/>
        <v>0.63301272727272739</v>
      </c>
      <c r="AR277" s="6">
        <f>(AO277-AVERAGE(AO251:AO296))/_xlfn.STDEV.P(AO251:AO296)</f>
        <v>-0.37912948735506075</v>
      </c>
      <c r="AS277" s="6">
        <f t="shared" ref="AS277:AT277" si="274">(AP277-AVERAGE(AP251:AP296))/_xlfn.STDEV.P(AP251:AP296)</f>
        <v>-0.10260630977435474</v>
      </c>
      <c r="AT277" s="6">
        <f t="shared" si="274"/>
        <v>-2.3695988391792249E-2</v>
      </c>
    </row>
    <row r="278" spans="1:46" ht="13.5" thickBot="1">
      <c r="A278" s="4" t="s">
        <v>99</v>
      </c>
      <c r="B278" s="4" t="s">
        <v>100</v>
      </c>
      <c r="C278" s="5">
        <v>0.53908</v>
      </c>
      <c r="D278" s="5">
        <v>0.52973999999999999</v>
      </c>
      <c r="E278" s="5">
        <v>0.52566000000000002</v>
      </c>
      <c r="F278" s="5">
        <v>0.52959000000000001</v>
      </c>
      <c r="G278" s="5">
        <v>0.52642</v>
      </c>
      <c r="H278" s="5">
        <v>0.53569999999999995</v>
      </c>
      <c r="I278" s="5">
        <v>0.52851000000000004</v>
      </c>
      <c r="J278" s="5">
        <v>0.53939999999999999</v>
      </c>
      <c r="K278" s="5">
        <v>0.53993000000000002</v>
      </c>
      <c r="L278" s="5">
        <v>0.53930999999999996</v>
      </c>
      <c r="M278" s="5">
        <v>0.53566999999999998</v>
      </c>
      <c r="N278" s="5">
        <v>0.54108999999999996</v>
      </c>
      <c r="O278" s="5">
        <v>0.54359000000000002</v>
      </c>
      <c r="P278" s="5">
        <v>0.54676999999999998</v>
      </c>
      <c r="Q278" s="5">
        <v>0.54059000000000001</v>
      </c>
      <c r="R278" s="5">
        <v>0.53100999999999998</v>
      </c>
      <c r="S278" s="5">
        <v>0.52351000000000003</v>
      </c>
      <c r="T278" s="5">
        <v>0.51514000000000004</v>
      </c>
      <c r="U278" s="5">
        <v>0.52885000000000004</v>
      </c>
      <c r="V278" s="5">
        <v>0.52281</v>
      </c>
      <c r="W278" s="5">
        <v>0.52295000000000003</v>
      </c>
      <c r="X278" s="5">
        <v>0.53290999999999999</v>
      </c>
      <c r="Y278" s="5">
        <v>0.54100999999999999</v>
      </c>
      <c r="Z278" s="5">
        <v>0.54498000000000002</v>
      </c>
      <c r="AA278" s="5">
        <v>0.54847999999999997</v>
      </c>
      <c r="AB278" s="5">
        <v>0.55881999999999998</v>
      </c>
      <c r="AC278" s="5">
        <v>0.56930999999999998</v>
      </c>
      <c r="AD278" s="5">
        <v>0.58457000000000003</v>
      </c>
      <c r="AE278" s="5">
        <v>0.60387999999999997</v>
      </c>
      <c r="AF278" s="5">
        <v>0.61514999999999997</v>
      </c>
      <c r="AG278" s="5">
        <v>0.62026000000000003</v>
      </c>
      <c r="AH278" s="5">
        <v>0.62926000000000004</v>
      </c>
      <c r="AI278" s="5">
        <v>0.63471999999999995</v>
      </c>
      <c r="AJ278" s="5">
        <v>0.63465000000000005</v>
      </c>
      <c r="AK278" s="5">
        <v>0.59855999999999998</v>
      </c>
      <c r="AM278" s="4" t="s">
        <v>99</v>
      </c>
      <c r="AN278" s="4" t="s">
        <v>100</v>
      </c>
      <c r="AO278" s="5">
        <f t="shared" si="246"/>
        <v>0.53417499999999996</v>
      </c>
      <c r="AP278" s="5">
        <f t="shared" si="247"/>
        <v>0.53284333333333322</v>
      </c>
      <c r="AQ278" s="5">
        <f t="shared" si="248"/>
        <v>0.59978727272727272</v>
      </c>
      <c r="AR278" s="6">
        <f>(AO278-AVERAGE(AO251:AO296))/_xlfn.STDEV.P(AO251:AO296)</f>
        <v>-0.16541310966999326</v>
      </c>
      <c r="AS278" s="6">
        <f t="shared" ref="AS278:AT278" si="275">(AP278-AVERAGE(AP251:AP296))/_xlfn.STDEV.P(AP251:AP296)</f>
        <v>-0.44208839318891596</v>
      </c>
      <c r="AT278" s="6">
        <f t="shared" si="275"/>
        <v>-0.39387463185468813</v>
      </c>
    </row>
    <row r="279" spans="1:46" ht="13.5" thickBot="1">
      <c r="A279" s="4" t="s">
        <v>101</v>
      </c>
      <c r="B279" s="4" t="s">
        <v>102</v>
      </c>
      <c r="C279" s="5">
        <v>0.45088</v>
      </c>
      <c r="D279" s="5">
        <v>0.45435999999999999</v>
      </c>
      <c r="E279" s="5">
        <v>0.45799000000000001</v>
      </c>
      <c r="F279" s="5">
        <v>0.46178999999999998</v>
      </c>
      <c r="G279" s="5">
        <v>0.46640999999999999</v>
      </c>
      <c r="H279" s="5">
        <v>0.47315000000000002</v>
      </c>
      <c r="I279" s="5">
        <v>0.47560000000000002</v>
      </c>
      <c r="J279" s="5">
        <v>0.47366999999999998</v>
      </c>
      <c r="K279" s="5">
        <v>0.47653000000000001</v>
      </c>
      <c r="L279" s="5">
        <v>0.47247</v>
      </c>
      <c r="M279" s="5">
        <v>0.47091</v>
      </c>
      <c r="N279" s="5">
        <v>0.48404999999999998</v>
      </c>
      <c r="O279" s="5">
        <v>0.49253000000000002</v>
      </c>
      <c r="P279" s="5">
        <v>0.49010999999999999</v>
      </c>
      <c r="Q279" s="5">
        <v>0.48970999999999998</v>
      </c>
      <c r="R279" s="5">
        <v>0.49115999999999999</v>
      </c>
      <c r="S279" s="5">
        <v>0.48091</v>
      </c>
      <c r="T279" s="5">
        <v>0.47170000000000001</v>
      </c>
      <c r="U279" s="5">
        <v>0.47309000000000001</v>
      </c>
      <c r="V279" s="5">
        <v>0.47122000000000003</v>
      </c>
      <c r="W279" s="5">
        <v>0.46915000000000001</v>
      </c>
      <c r="X279" s="5">
        <v>0.47725000000000001</v>
      </c>
      <c r="Y279" s="5">
        <v>0.48408000000000001</v>
      </c>
      <c r="Z279" s="5">
        <v>0.48792999999999997</v>
      </c>
      <c r="AA279" s="5">
        <v>0.49062</v>
      </c>
      <c r="AB279" s="5">
        <v>0.49797000000000002</v>
      </c>
      <c r="AC279" s="5">
        <v>0.50466999999999995</v>
      </c>
      <c r="AD279" s="5">
        <v>0.51673999999999998</v>
      </c>
      <c r="AE279" s="5">
        <v>0.53559999999999997</v>
      </c>
      <c r="AF279" s="5">
        <v>0.55484</v>
      </c>
      <c r="AG279" s="5">
        <v>0.56528</v>
      </c>
      <c r="AH279" s="5">
        <v>0.57723000000000002</v>
      </c>
      <c r="AI279" s="5">
        <v>0.58606000000000003</v>
      </c>
      <c r="AJ279" s="5">
        <v>0.59314999999999996</v>
      </c>
      <c r="AK279" s="5">
        <v>0.54762</v>
      </c>
      <c r="AM279" s="4" t="s">
        <v>101</v>
      </c>
      <c r="AN279" s="4" t="s">
        <v>102</v>
      </c>
      <c r="AO279" s="5">
        <f t="shared" si="246"/>
        <v>0.46815083333333335</v>
      </c>
      <c r="AP279" s="5">
        <f t="shared" si="247"/>
        <v>0.48157000000000005</v>
      </c>
      <c r="AQ279" s="5">
        <f t="shared" si="248"/>
        <v>0.5427072727272727</v>
      </c>
      <c r="AR279" s="6">
        <f>(AO279-AVERAGE(AO251:AO296))/_xlfn.STDEV.P(AO251:AO296)</f>
        <v>-1.0686743327367925</v>
      </c>
      <c r="AS279" s="6">
        <f t="shared" ref="AS279:AT279" si="276">(AP279-AVERAGE(AP251:AP296))/_xlfn.STDEV.P(AP251:AP296)</f>
        <v>-1.0580979964781383</v>
      </c>
      <c r="AT279" s="6">
        <f t="shared" si="276"/>
        <v>-1.0298267131107959</v>
      </c>
    </row>
    <row r="280" spans="1:46" ht="13.5" thickBot="1">
      <c r="A280" s="4" t="s">
        <v>103</v>
      </c>
      <c r="B280" s="4" t="s">
        <v>104</v>
      </c>
      <c r="C280" s="5">
        <v>0.35902000000000001</v>
      </c>
      <c r="D280" s="5">
        <v>0.36130000000000001</v>
      </c>
      <c r="E280" s="5">
        <v>0.36707000000000001</v>
      </c>
      <c r="F280" s="5">
        <v>0.37274000000000002</v>
      </c>
      <c r="G280" s="5">
        <v>0.36159999999999998</v>
      </c>
      <c r="H280" s="5">
        <v>0.36782999999999999</v>
      </c>
      <c r="I280" s="5">
        <v>0.37430000000000002</v>
      </c>
      <c r="J280" s="5">
        <v>0.38184000000000001</v>
      </c>
      <c r="K280" s="5">
        <v>0.39400000000000002</v>
      </c>
      <c r="L280" s="5">
        <v>0.39635999999999999</v>
      </c>
      <c r="M280" s="5">
        <v>0.40920000000000001</v>
      </c>
      <c r="N280" s="5">
        <v>0.40444000000000002</v>
      </c>
      <c r="O280" s="5">
        <v>0.40462999999999999</v>
      </c>
      <c r="P280" s="5">
        <v>0.40261999999999998</v>
      </c>
      <c r="Q280" s="5">
        <v>0.40444000000000002</v>
      </c>
      <c r="R280" s="5">
        <v>0.3987</v>
      </c>
      <c r="S280" s="5">
        <v>0.39717000000000002</v>
      </c>
      <c r="T280" s="5">
        <v>0.39817000000000002</v>
      </c>
      <c r="U280" s="5">
        <v>0.39979999999999999</v>
      </c>
      <c r="V280" s="5">
        <v>0.39833000000000002</v>
      </c>
      <c r="W280" s="5">
        <v>0.39480999999999999</v>
      </c>
      <c r="X280" s="5">
        <v>0.40325</v>
      </c>
      <c r="Y280" s="5">
        <v>0.40357999999999999</v>
      </c>
      <c r="Z280" s="5">
        <v>0.39932000000000001</v>
      </c>
      <c r="AA280" s="5">
        <v>0.40029999999999999</v>
      </c>
      <c r="AB280" s="5">
        <v>0.39928000000000002</v>
      </c>
      <c r="AC280" s="5">
        <v>0.40422999999999998</v>
      </c>
      <c r="AD280" s="5">
        <v>0.42232999999999998</v>
      </c>
      <c r="AE280" s="5">
        <v>0.43318000000000001</v>
      </c>
      <c r="AF280" s="5">
        <v>0.43913999999999997</v>
      </c>
      <c r="AG280" s="5">
        <v>0.45217000000000002</v>
      </c>
      <c r="AH280" s="5">
        <v>0.45848</v>
      </c>
      <c r="AI280" s="5">
        <v>0.45368999999999998</v>
      </c>
      <c r="AJ280" s="5">
        <v>0.45401999999999998</v>
      </c>
      <c r="AK280" s="5">
        <v>0.41838999999999998</v>
      </c>
      <c r="AM280" s="4" t="s">
        <v>103</v>
      </c>
      <c r="AN280" s="4" t="s">
        <v>104</v>
      </c>
      <c r="AO280" s="5">
        <f t="shared" si="246"/>
        <v>0.37914166666666671</v>
      </c>
      <c r="AP280" s="5">
        <f t="shared" si="247"/>
        <v>0.40040166666666671</v>
      </c>
      <c r="AQ280" s="5">
        <f t="shared" si="248"/>
        <v>0.43047363636363634</v>
      </c>
      <c r="AR280" s="6">
        <f>(AO280-AVERAGE(AO251:AO296))/_xlfn.STDEV.P(AO251:AO296)</f>
        <v>-2.2863879792170958</v>
      </c>
      <c r="AS280" s="6">
        <f t="shared" ref="AS280:AT280" si="277">(AP280-AVERAGE(AP251:AP296))/_xlfn.STDEV.P(AP251:AP296)</f>
        <v>-2.0332729961462084</v>
      </c>
      <c r="AT280" s="6">
        <f t="shared" si="277"/>
        <v>-2.2802684550939021</v>
      </c>
    </row>
    <row r="281" spans="1:46" ht="13.5" thickBot="1">
      <c r="A281" s="4" t="s">
        <v>105</v>
      </c>
      <c r="B281" s="4" t="s">
        <v>106</v>
      </c>
      <c r="C281" s="5">
        <v>0.36581999999999998</v>
      </c>
      <c r="D281" s="5">
        <v>0.37270999999999999</v>
      </c>
      <c r="E281" s="5">
        <v>0.37376999999999999</v>
      </c>
      <c r="F281" s="5">
        <v>0.37057000000000001</v>
      </c>
      <c r="G281" s="5">
        <v>0.36901</v>
      </c>
      <c r="H281" s="5">
        <v>0.36646000000000001</v>
      </c>
      <c r="I281" s="5">
        <v>0.36757000000000001</v>
      </c>
      <c r="J281" s="5">
        <v>0.37683</v>
      </c>
      <c r="K281" s="5">
        <v>0.37861</v>
      </c>
      <c r="L281" s="5">
        <v>0.38435000000000002</v>
      </c>
      <c r="M281" s="5">
        <v>0.37795000000000001</v>
      </c>
      <c r="N281" s="5">
        <v>0.38886999999999999</v>
      </c>
      <c r="O281" s="5">
        <v>0.39144000000000001</v>
      </c>
      <c r="P281" s="5">
        <v>0.39273999999999998</v>
      </c>
      <c r="Q281" s="5">
        <v>0.39206000000000002</v>
      </c>
      <c r="R281" s="5">
        <v>0.40017999999999998</v>
      </c>
      <c r="S281" s="5">
        <v>0.39983999999999997</v>
      </c>
      <c r="T281" s="5">
        <v>0.38983000000000001</v>
      </c>
      <c r="U281" s="5">
        <v>0.39128000000000002</v>
      </c>
      <c r="V281" s="5">
        <v>0.39515</v>
      </c>
      <c r="W281" s="5">
        <v>0.39411000000000002</v>
      </c>
      <c r="X281" s="5">
        <v>0.38863999999999999</v>
      </c>
      <c r="Y281" s="5">
        <v>0.40192</v>
      </c>
      <c r="Z281" s="5">
        <v>0.40619</v>
      </c>
      <c r="AA281" s="5">
        <v>0.41363</v>
      </c>
      <c r="AB281" s="5">
        <v>0.41077999999999998</v>
      </c>
      <c r="AC281" s="5">
        <v>0.41997000000000001</v>
      </c>
      <c r="AD281" s="5">
        <v>0.42526000000000003</v>
      </c>
      <c r="AE281" s="5">
        <v>0.43913000000000002</v>
      </c>
      <c r="AF281" s="5">
        <v>0.45911000000000002</v>
      </c>
      <c r="AG281" s="5">
        <v>0.46657999999999999</v>
      </c>
      <c r="AH281" s="5">
        <v>0.46501999999999999</v>
      </c>
      <c r="AI281" s="5">
        <v>0.47363</v>
      </c>
      <c r="AJ281" s="5">
        <v>0.47907</v>
      </c>
      <c r="AK281" s="5">
        <v>0.43293999999999999</v>
      </c>
      <c r="AM281" s="4" t="s">
        <v>105</v>
      </c>
      <c r="AN281" s="4" t="s">
        <v>106</v>
      </c>
      <c r="AO281" s="5">
        <f t="shared" si="246"/>
        <v>0.37437666666666664</v>
      </c>
      <c r="AP281" s="5">
        <f t="shared" si="247"/>
        <v>0.39528166666666659</v>
      </c>
      <c r="AQ281" s="5">
        <f t="shared" si="248"/>
        <v>0.44410181818181815</v>
      </c>
      <c r="AR281" s="6">
        <f>(AO281-AVERAGE(AO251:AO296))/_xlfn.STDEV.P(AO251:AO296)</f>
        <v>-2.3515768327113471</v>
      </c>
      <c r="AS281" s="6">
        <f t="shared" ref="AS281:AT281" si="278">(AP281-AVERAGE(AP251:AP296))/_xlfn.STDEV.P(AP251:AP296)</f>
        <v>-2.0947858521241223</v>
      </c>
      <c r="AT281" s="6">
        <f t="shared" si="278"/>
        <v>-2.128431198769281</v>
      </c>
    </row>
    <row r="282" spans="1:46" ht="13.5" thickBot="1">
      <c r="A282" s="4" t="s">
        <v>107</v>
      </c>
      <c r="B282" s="4" t="s">
        <v>108</v>
      </c>
      <c r="C282" s="5">
        <v>0.44844000000000001</v>
      </c>
      <c r="D282" s="5">
        <v>0.45462999999999998</v>
      </c>
      <c r="E282" s="5">
        <v>0.45350000000000001</v>
      </c>
      <c r="F282" s="5">
        <v>0.44739000000000001</v>
      </c>
      <c r="G282" s="5">
        <v>0.44901999999999997</v>
      </c>
      <c r="H282" s="5">
        <v>0.45730999999999999</v>
      </c>
      <c r="I282" s="5">
        <v>0.46200999999999998</v>
      </c>
      <c r="J282" s="5">
        <v>0.47700999999999999</v>
      </c>
      <c r="K282" s="5">
        <v>0.47077999999999998</v>
      </c>
      <c r="L282" s="5">
        <v>0.48372999999999999</v>
      </c>
      <c r="M282" s="5">
        <v>0.49458000000000002</v>
      </c>
      <c r="N282" s="5">
        <v>0.50377000000000005</v>
      </c>
      <c r="O282" s="5">
        <v>0.52968999999999999</v>
      </c>
      <c r="P282" s="5">
        <v>0.52800999999999998</v>
      </c>
      <c r="Q282" s="5">
        <v>0.53324000000000005</v>
      </c>
      <c r="R282" s="5">
        <v>0.54793000000000003</v>
      </c>
      <c r="S282" s="5">
        <v>0.55410000000000004</v>
      </c>
      <c r="T282" s="5">
        <v>0.54798000000000002</v>
      </c>
      <c r="U282" s="5">
        <v>0.5403</v>
      </c>
      <c r="V282" s="5">
        <v>0.53595000000000004</v>
      </c>
      <c r="W282" s="5">
        <v>0.53978999999999999</v>
      </c>
      <c r="X282" s="5">
        <v>0.53664999999999996</v>
      </c>
      <c r="Y282" s="5">
        <v>0.53791999999999995</v>
      </c>
      <c r="Z282" s="5">
        <v>0.54237999999999997</v>
      </c>
      <c r="AA282" s="5">
        <v>0.53613</v>
      </c>
      <c r="AB282" s="5">
        <v>0.55044999999999999</v>
      </c>
      <c r="AC282" s="5">
        <v>0.55667999999999995</v>
      </c>
      <c r="AD282" s="5">
        <v>0.54793999999999998</v>
      </c>
      <c r="AE282" s="5">
        <v>0.55284</v>
      </c>
      <c r="AF282" s="5">
        <v>0.56747000000000003</v>
      </c>
      <c r="AG282" s="5">
        <v>0.58174999999999999</v>
      </c>
      <c r="AH282" s="5">
        <v>0.59074000000000004</v>
      </c>
      <c r="AI282" s="5">
        <v>0.59821999999999997</v>
      </c>
      <c r="AJ282" s="5">
        <v>0.60160999999999998</v>
      </c>
      <c r="AK282" s="5">
        <v>0.55035000000000001</v>
      </c>
      <c r="AM282" s="4" t="s">
        <v>107</v>
      </c>
      <c r="AN282" s="4" t="s">
        <v>108</v>
      </c>
      <c r="AO282" s="5">
        <f t="shared" si="246"/>
        <v>0.46684749999999992</v>
      </c>
      <c r="AP282" s="5">
        <f t="shared" si="247"/>
        <v>0.53949499999999995</v>
      </c>
      <c r="AQ282" s="5">
        <f t="shared" si="248"/>
        <v>0.56674363636363634</v>
      </c>
      <c r="AR282" s="6">
        <f>(AO282-AVERAGE(AO251:AO296))/_xlfn.STDEV.P(AO251:AO296)</f>
        <v>-1.0865049320486175</v>
      </c>
      <c r="AS282" s="6">
        <f t="shared" ref="AS282:AT282" si="279">(AP282-AVERAGE(AP251:AP296))/_xlfn.STDEV.P(AP251:AP296)</f>
        <v>-0.36217374207958969</v>
      </c>
      <c r="AT282" s="6">
        <f t="shared" si="279"/>
        <v>-0.76202756313928088</v>
      </c>
    </row>
    <row r="283" spans="1:46" ht="13.5" thickBot="1">
      <c r="A283" s="4" t="s">
        <v>109</v>
      </c>
      <c r="B283" s="4" t="s">
        <v>110</v>
      </c>
      <c r="C283" s="5">
        <v>0.52009000000000005</v>
      </c>
      <c r="D283" s="5">
        <v>0.52414000000000005</v>
      </c>
      <c r="E283" s="5">
        <v>0.52532000000000001</v>
      </c>
      <c r="F283" s="5">
        <v>0.52817000000000003</v>
      </c>
      <c r="G283" s="5">
        <v>0.53136000000000005</v>
      </c>
      <c r="H283" s="5">
        <v>0.53803999999999996</v>
      </c>
      <c r="I283" s="5">
        <v>0.53586</v>
      </c>
      <c r="J283" s="5">
        <v>0.54571999999999998</v>
      </c>
      <c r="K283" s="5">
        <v>0.54839000000000004</v>
      </c>
      <c r="L283" s="5">
        <v>0.55379999999999996</v>
      </c>
      <c r="M283" s="5">
        <v>0.55945</v>
      </c>
      <c r="N283" s="5">
        <v>0.56305000000000005</v>
      </c>
      <c r="O283" s="5">
        <v>0.56888000000000005</v>
      </c>
      <c r="P283" s="5">
        <v>0.57050999999999996</v>
      </c>
      <c r="Q283" s="5">
        <v>0.57193000000000005</v>
      </c>
      <c r="R283" s="5">
        <v>0.57186000000000003</v>
      </c>
      <c r="S283" s="5">
        <v>0.56689000000000001</v>
      </c>
      <c r="T283" s="5">
        <v>0.56061000000000005</v>
      </c>
      <c r="U283" s="5">
        <v>0.56123999999999996</v>
      </c>
      <c r="V283" s="5">
        <v>0.56054000000000004</v>
      </c>
      <c r="W283" s="5">
        <v>0.56649000000000005</v>
      </c>
      <c r="X283" s="5">
        <v>0.57086999999999999</v>
      </c>
      <c r="Y283" s="5">
        <v>0.57162000000000002</v>
      </c>
      <c r="Z283" s="5">
        <v>0.57843</v>
      </c>
      <c r="AA283" s="5">
        <v>0.58340999999999998</v>
      </c>
      <c r="AB283" s="5">
        <v>0.58740000000000003</v>
      </c>
      <c r="AC283" s="5">
        <v>0.59869000000000006</v>
      </c>
      <c r="AD283" s="5">
        <v>0.60319</v>
      </c>
      <c r="AE283" s="5">
        <v>0.61682000000000003</v>
      </c>
      <c r="AF283" s="5">
        <v>0.63261000000000001</v>
      </c>
      <c r="AG283" s="5">
        <v>0.64373999999999998</v>
      </c>
      <c r="AH283" s="5">
        <v>0.64500999999999997</v>
      </c>
      <c r="AI283" s="5">
        <v>0.64629000000000003</v>
      </c>
      <c r="AJ283" s="5">
        <v>0.65015000000000001</v>
      </c>
      <c r="AK283" s="5">
        <v>0.59852000000000005</v>
      </c>
      <c r="AM283" s="4" t="s">
        <v>109</v>
      </c>
      <c r="AN283" s="4" t="s">
        <v>110</v>
      </c>
      <c r="AO283" s="5">
        <f t="shared" si="246"/>
        <v>0.53944916666666665</v>
      </c>
      <c r="AP283" s="5">
        <f t="shared" si="247"/>
        <v>0.56832250000000006</v>
      </c>
      <c r="AQ283" s="5">
        <f t="shared" si="248"/>
        <v>0.61871181818181809</v>
      </c>
      <c r="AR283" s="6">
        <f>(AO283-AVERAGE(AO251:AO296))/_xlfn.STDEV.P(AO251:AO296)</f>
        <v>-9.325846577962732E-2</v>
      </c>
      <c r="AS283" s="6">
        <f t="shared" ref="AS283:AT283" si="280">(AP283-AVERAGE(AP251:AP296))/_xlfn.STDEV.P(AP251:AP296)</f>
        <v>-1.5833535887543514E-2</v>
      </c>
      <c r="AT283" s="6">
        <f t="shared" si="280"/>
        <v>-0.1830283797761329</v>
      </c>
    </row>
    <row r="284" spans="1:46" ht="13.5" thickBot="1">
      <c r="A284" s="4" t="s">
        <v>111</v>
      </c>
      <c r="B284" s="4" t="s">
        <v>112</v>
      </c>
      <c r="C284" s="5">
        <v>0.47255999999999998</v>
      </c>
      <c r="D284" s="5">
        <v>0.47341</v>
      </c>
      <c r="E284" s="5">
        <v>0.47753000000000001</v>
      </c>
      <c r="F284" s="5">
        <v>0.48155999999999999</v>
      </c>
      <c r="G284" s="5">
        <v>0.47869</v>
      </c>
      <c r="H284" s="5">
        <v>0.47821999999999998</v>
      </c>
      <c r="I284" s="5">
        <v>0.48237999999999998</v>
      </c>
      <c r="J284" s="5">
        <v>0.48118</v>
      </c>
      <c r="K284" s="5">
        <v>0.48118</v>
      </c>
      <c r="L284" s="5">
        <v>0.48039999999999999</v>
      </c>
      <c r="M284" s="5">
        <v>0.47658</v>
      </c>
      <c r="N284" s="5">
        <v>0.47445999999999999</v>
      </c>
      <c r="O284" s="5">
        <v>0.47471000000000002</v>
      </c>
      <c r="P284" s="5">
        <v>0.47599000000000002</v>
      </c>
      <c r="Q284" s="5">
        <v>0.48016999999999999</v>
      </c>
      <c r="R284" s="5">
        <v>0.48459999999999998</v>
      </c>
      <c r="S284" s="5">
        <v>0.48705999999999999</v>
      </c>
      <c r="T284" s="5">
        <v>0.47599999999999998</v>
      </c>
      <c r="U284" s="5">
        <v>0.46661000000000002</v>
      </c>
      <c r="V284" s="5">
        <v>0.46059</v>
      </c>
      <c r="W284" s="5">
        <v>0.46732000000000001</v>
      </c>
      <c r="X284" s="5">
        <v>0.46637000000000001</v>
      </c>
      <c r="Y284" s="5">
        <v>0.47310999999999998</v>
      </c>
      <c r="Z284" s="5">
        <v>0.47871999999999998</v>
      </c>
      <c r="AA284" s="5">
        <v>0.49136000000000002</v>
      </c>
      <c r="AB284" s="5">
        <v>0.49496000000000001</v>
      </c>
      <c r="AC284" s="5">
        <v>0.50192999999999999</v>
      </c>
      <c r="AD284" s="5">
        <v>0.50570999999999999</v>
      </c>
      <c r="AE284" s="5">
        <v>0.52339999999999998</v>
      </c>
      <c r="AF284" s="5">
        <v>0.54274999999999995</v>
      </c>
      <c r="AG284" s="5">
        <v>0.56054000000000004</v>
      </c>
      <c r="AH284" s="5">
        <v>0.57876000000000005</v>
      </c>
      <c r="AI284" s="5">
        <v>0.58555000000000001</v>
      </c>
      <c r="AJ284" s="5">
        <v>0.58862000000000003</v>
      </c>
      <c r="AK284" s="5">
        <v>0.54620999999999997</v>
      </c>
      <c r="AM284" s="4" t="s">
        <v>111</v>
      </c>
      <c r="AN284" s="4" t="s">
        <v>112</v>
      </c>
      <c r="AO284" s="5">
        <f t="shared" si="246"/>
        <v>0.47817916666666666</v>
      </c>
      <c r="AP284" s="5">
        <f t="shared" si="247"/>
        <v>0.47427083333333342</v>
      </c>
      <c r="AQ284" s="5">
        <f t="shared" si="248"/>
        <v>0.53816272727272729</v>
      </c>
      <c r="AR284" s="6">
        <f>(AO284-AVERAGE(AO251:AO296))/_xlfn.STDEV.P(AO251:AO296)</f>
        <v>-0.93147904365847722</v>
      </c>
      <c r="AS284" s="6">
        <f t="shared" ref="AS284:AT284" si="281">(AP284-AVERAGE(AP251:AP296))/_xlfn.STDEV.P(AP251:AP296)</f>
        <v>-1.1457918613073264</v>
      </c>
      <c r="AT284" s="6">
        <f t="shared" si="281"/>
        <v>-1.0804593890074521</v>
      </c>
    </row>
    <row r="285" spans="1:46" ht="13.5" thickBot="1">
      <c r="A285" s="4" t="s">
        <v>113</v>
      </c>
      <c r="B285" s="4" t="s">
        <v>114</v>
      </c>
      <c r="C285" s="5">
        <v>0.47134999999999999</v>
      </c>
      <c r="D285" s="5">
        <v>0.47432000000000002</v>
      </c>
      <c r="E285" s="5">
        <v>0.47649000000000002</v>
      </c>
      <c r="F285" s="5">
        <v>0.48210999999999998</v>
      </c>
      <c r="G285" s="5">
        <v>0.48724000000000001</v>
      </c>
      <c r="H285" s="5">
        <v>0.47921999999999998</v>
      </c>
      <c r="I285" s="5">
        <v>0.47833999999999999</v>
      </c>
      <c r="J285" s="5">
        <v>0.48072999999999999</v>
      </c>
      <c r="K285" s="5">
        <v>0.47665000000000002</v>
      </c>
      <c r="L285" s="5">
        <v>0.48221000000000003</v>
      </c>
      <c r="M285" s="5">
        <v>0.48398000000000002</v>
      </c>
      <c r="N285" s="5">
        <v>0.48807</v>
      </c>
      <c r="O285" s="5">
        <v>0.49031000000000002</v>
      </c>
      <c r="P285" s="5">
        <v>0.48952000000000001</v>
      </c>
      <c r="Q285" s="5">
        <v>0.48820999999999998</v>
      </c>
      <c r="R285" s="5">
        <v>0.48054999999999998</v>
      </c>
      <c r="S285" s="5">
        <v>0.47543999999999997</v>
      </c>
      <c r="T285" s="5">
        <v>0.46960000000000002</v>
      </c>
      <c r="U285" s="5">
        <v>0.46312999999999999</v>
      </c>
      <c r="V285" s="5">
        <v>0.45793</v>
      </c>
      <c r="W285" s="5">
        <v>0.46566000000000002</v>
      </c>
      <c r="X285" s="5">
        <v>0.46582000000000001</v>
      </c>
      <c r="Y285" s="5">
        <v>0.47048000000000001</v>
      </c>
      <c r="Z285" s="5">
        <v>0.47782999999999998</v>
      </c>
      <c r="AA285" s="5">
        <v>0.49228</v>
      </c>
      <c r="AB285" s="5">
        <v>0.49337999999999999</v>
      </c>
      <c r="AC285" s="5">
        <v>0.50748000000000004</v>
      </c>
      <c r="AD285" s="5">
        <v>0.52378000000000002</v>
      </c>
      <c r="AE285" s="5">
        <v>0.54537999999999998</v>
      </c>
      <c r="AF285" s="5">
        <v>0.56674000000000002</v>
      </c>
      <c r="AG285" s="5">
        <v>0.57845000000000002</v>
      </c>
      <c r="AH285" s="5">
        <v>0.59699999999999998</v>
      </c>
      <c r="AI285" s="5">
        <v>0.60028000000000004</v>
      </c>
      <c r="AJ285" s="5">
        <v>0.60251999999999994</v>
      </c>
      <c r="AK285" s="5">
        <v>0.55571999999999999</v>
      </c>
      <c r="AM285" s="4" t="s">
        <v>113</v>
      </c>
      <c r="AN285" s="4" t="s">
        <v>114</v>
      </c>
      <c r="AO285" s="5">
        <f t="shared" si="246"/>
        <v>0.48005916666666665</v>
      </c>
      <c r="AP285" s="5">
        <f t="shared" si="247"/>
        <v>0.47454000000000002</v>
      </c>
      <c r="AQ285" s="5">
        <f t="shared" si="248"/>
        <v>0.55118272727272721</v>
      </c>
      <c r="AR285" s="6">
        <f>(AO285-AVERAGE(AO251:AO296))/_xlfn.STDEV.P(AO251:AO296)</f>
        <v>-0.90575920219589801</v>
      </c>
      <c r="AS285" s="6">
        <f t="shared" ref="AS285:AT285" si="282">(AP285-AVERAGE(AP251:AP296))/_xlfn.STDEV.P(AP251:AP296)</f>
        <v>-1.1425580311509362</v>
      </c>
      <c r="AT285" s="6">
        <f t="shared" si="282"/>
        <v>-0.93539813991925191</v>
      </c>
    </row>
    <row r="286" spans="1:46" ht="13.5" thickBot="1">
      <c r="A286" s="4" t="s">
        <v>115</v>
      </c>
      <c r="B286" s="4" t="s">
        <v>116</v>
      </c>
      <c r="C286" s="5">
        <v>0.55218</v>
      </c>
      <c r="D286" s="5">
        <v>0.5524</v>
      </c>
      <c r="E286" s="5">
        <v>0.55591999999999997</v>
      </c>
      <c r="F286" s="5">
        <v>0.56291999999999998</v>
      </c>
      <c r="G286" s="5">
        <v>0.57030999999999998</v>
      </c>
      <c r="H286" s="5">
        <v>0.57298000000000004</v>
      </c>
      <c r="I286" s="5">
        <v>0.57615000000000005</v>
      </c>
      <c r="J286" s="5">
        <v>0.58664000000000005</v>
      </c>
      <c r="K286" s="5">
        <v>0.58381000000000005</v>
      </c>
      <c r="L286" s="5">
        <v>0.58428000000000002</v>
      </c>
      <c r="M286" s="5">
        <v>0.58545999999999998</v>
      </c>
      <c r="N286" s="5">
        <v>0.58709</v>
      </c>
      <c r="O286" s="5">
        <v>0.58509999999999995</v>
      </c>
      <c r="P286" s="5">
        <v>0.58318000000000003</v>
      </c>
      <c r="Q286" s="5">
        <v>0.58155999999999997</v>
      </c>
      <c r="R286" s="5">
        <v>0.58469000000000004</v>
      </c>
      <c r="S286" s="5">
        <v>0.57862999999999998</v>
      </c>
      <c r="T286" s="5">
        <v>0.57672999999999996</v>
      </c>
      <c r="U286" s="5">
        <v>0.57889999999999997</v>
      </c>
      <c r="V286" s="5">
        <v>0.56764000000000003</v>
      </c>
      <c r="W286" s="5">
        <v>0.57543</v>
      </c>
      <c r="X286" s="5">
        <v>0.57896000000000003</v>
      </c>
      <c r="Y286" s="5">
        <v>0.58121999999999996</v>
      </c>
      <c r="Z286" s="5">
        <v>0.58255999999999997</v>
      </c>
      <c r="AA286" s="5">
        <v>0.59030000000000005</v>
      </c>
      <c r="AB286" s="5">
        <v>0.60021000000000002</v>
      </c>
      <c r="AC286" s="5">
        <v>0.60955000000000004</v>
      </c>
      <c r="AD286" s="5">
        <v>0.61219000000000001</v>
      </c>
      <c r="AE286" s="5">
        <v>0.62360000000000004</v>
      </c>
      <c r="AF286" s="5">
        <v>0.62992999999999999</v>
      </c>
      <c r="AG286" s="5">
        <v>0.63548000000000004</v>
      </c>
      <c r="AH286" s="5">
        <v>0.64461999999999997</v>
      </c>
      <c r="AI286" s="5">
        <v>0.64390999999999998</v>
      </c>
      <c r="AJ286" s="5">
        <v>0.64712999999999998</v>
      </c>
      <c r="AK286" s="5">
        <v>0.59504000000000001</v>
      </c>
      <c r="AM286" s="4" t="s">
        <v>115</v>
      </c>
      <c r="AN286" s="4" t="s">
        <v>116</v>
      </c>
      <c r="AO286" s="5">
        <f t="shared" si="246"/>
        <v>0.57251166666666664</v>
      </c>
      <c r="AP286" s="5">
        <f t="shared" si="247"/>
        <v>0.57955000000000001</v>
      </c>
      <c r="AQ286" s="5">
        <f t="shared" si="248"/>
        <v>0.62108727272727271</v>
      </c>
      <c r="AR286" s="6">
        <f>(AO286-AVERAGE(AO251:AO296))/_xlfn.STDEV.P(AO251:AO296)</f>
        <v>0.35906188441001646</v>
      </c>
      <c r="AS286" s="6">
        <f t="shared" ref="AS286:AT286" si="283">(AP286-AVERAGE(AP251:AP296))/_xlfn.STDEV.P(AP251:AP296)</f>
        <v>0.11905622788042679</v>
      </c>
      <c r="AT286" s="6">
        <f t="shared" si="283"/>
        <v>-0.1565624501666173</v>
      </c>
    </row>
    <row r="287" spans="1:46" ht="13.5" thickBot="1">
      <c r="A287" s="4" t="s">
        <v>117</v>
      </c>
      <c r="B287" s="4" t="s">
        <v>118</v>
      </c>
      <c r="C287" s="5">
        <v>0.49386000000000002</v>
      </c>
      <c r="D287" s="5">
        <v>0.49758000000000002</v>
      </c>
      <c r="E287" s="5">
        <v>0.50188999999999995</v>
      </c>
      <c r="F287" s="5">
        <v>0.50988</v>
      </c>
      <c r="G287" s="5">
        <v>0.51619999999999999</v>
      </c>
      <c r="H287" s="5">
        <v>0.51949999999999996</v>
      </c>
      <c r="I287" s="5">
        <v>0.52483999999999997</v>
      </c>
      <c r="J287" s="5">
        <v>0.52251000000000003</v>
      </c>
      <c r="K287" s="5">
        <v>0.52325999999999995</v>
      </c>
      <c r="L287" s="5">
        <v>0.52600000000000002</v>
      </c>
      <c r="M287" s="5">
        <v>0.52724000000000004</v>
      </c>
      <c r="N287" s="5">
        <v>0.53273000000000004</v>
      </c>
      <c r="O287" s="5">
        <v>0.53547999999999996</v>
      </c>
      <c r="P287" s="5">
        <v>0.53147</v>
      </c>
      <c r="Q287" s="5">
        <v>0.52766000000000002</v>
      </c>
      <c r="R287" s="5">
        <v>0.52922000000000002</v>
      </c>
      <c r="S287" s="5">
        <v>0.52797000000000005</v>
      </c>
      <c r="T287" s="5">
        <v>0.52607000000000004</v>
      </c>
      <c r="U287" s="5">
        <v>0.52137</v>
      </c>
      <c r="V287" s="5">
        <v>0.51971999999999996</v>
      </c>
      <c r="W287" s="5">
        <v>0.52258000000000004</v>
      </c>
      <c r="X287" s="5">
        <v>0.52780000000000005</v>
      </c>
      <c r="Y287" s="5">
        <v>0.53373000000000004</v>
      </c>
      <c r="Z287" s="5">
        <v>0.53808</v>
      </c>
      <c r="AA287" s="5">
        <v>0.54127000000000003</v>
      </c>
      <c r="AB287" s="5">
        <v>0.55071999999999999</v>
      </c>
      <c r="AC287" s="5">
        <v>0.55925000000000002</v>
      </c>
      <c r="AD287" s="5">
        <v>0.56886000000000003</v>
      </c>
      <c r="AE287" s="5">
        <v>0.57977000000000001</v>
      </c>
      <c r="AF287" s="5">
        <v>0.59418000000000004</v>
      </c>
      <c r="AG287" s="5">
        <v>0.60079000000000005</v>
      </c>
      <c r="AH287" s="5">
        <v>0.61331999999999998</v>
      </c>
      <c r="AI287" s="5">
        <v>0.61736000000000002</v>
      </c>
      <c r="AJ287" s="5">
        <v>0.62114000000000003</v>
      </c>
      <c r="AK287" s="5">
        <v>0.57011000000000001</v>
      </c>
      <c r="AM287" s="4" t="s">
        <v>117</v>
      </c>
      <c r="AN287" s="4" t="s">
        <v>118</v>
      </c>
      <c r="AO287" s="5">
        <f t="shared" si="246"/>
        <v>0.51629083333333325</v>
      </c>
      <c r="AP287" s="5">
        <f t="shared" si="247"/>
        <v>0.52842916666666662</v>
      </c>
      <c r="AQ287" s="5">
        <f t="shared" si="248"/>
        <v>0.58334272727272729</v>
      </c>
      <c r="AR287" s="6">
        <f>(AO287-AVERAGE(AO251:AO296))/_xlfn.STDEV.P(AO251:AO296)</f>
        <v>-0.41008222209393697</v>
      </c>
      <c r="AS287" s="6">
        <f t="shared" ref="AS287:AT287" si="284">(AP287-AVERAGE(AP251:AP296))/_xlfn.STDEV.P(AP251:AP296)</f>
        <v>-0.49512120538211218</v>
      </c>
      <c r="AT287" s="6">
        <f t="shared" si="284"/>
        <v>-0.57709016982120587</v>
      </c>
    </row>
    <row r="288" spans="1:46" ht="13.5" thickBot="1">
      <c r="A288" s="4" t="s">
        <v>119</v>
      </c>
      <c r="B288" s="4" t="s">
        <v>120</v>
      </c>
      <c r="C288" s="5">
        <v>0.52981</v>
      </c>
      <c r="D288" s="5">
        <v>0.53685000000000005</v>
      </c>
      <c r="E288" s="5">
        <v>0.53920000000000001</v>
      </c>
      <c r="F288" s="5">
        <v>0.53307000000000004</v>
      </c>
      <c r="G288" s="5">
        <v>0.53764000000000001</v>
      </c>
      <c r="H288" s="5">
        <v>0.54454999999999998</v>
      </c>
      <c r="I288" s="5">
        <v>0.54920000000000002</v>
      </c>
      <c r="J288" s="5">
        <v>0.55584999999999996</v>
      </c>
      <c r="K288" s="5">
        <v>0.55749000000000004</v>
      </c>
      <c r="L288" s="5">
        <v>0.55908999999999998</v>
      </c>
      <c r="M288" s="5">
        <v>0.56908000000000003</v>
      </c>
      <c r="N288" s="5">
        <v>0.57260999999999995</v>
      </c>
      <c r="O288" s="5">
        <v>0.57672000000000001</v>
      </c>
      <c r="P288" s="5">
        <v>0.56843999999999995</v>
      </c>
      <c r="Q288" s="5">
        <v>0.56669999999999998</v>
      </c>
      <c r="R288" s="5">
        <v>0.56730000000000003</v>
      </c>
      <c r="S288" s="5">
        <v>0.56442999999999999</v>
      </c>
      <c r="T288" s="5">
        <v>0.55622000000000005</v>
      </c>
      <c r="U288" s="5">
        <v>0.55840999999999996</v>
      </c>
      <c r="V288" s="5">
        <v>0.55652000000000001</v>
      </c>
      <c r="W288" s="5">
        <v>0.55830999999999997</v>
      </c>
      <c r="X288" s="5">
        <v>0.56172999999999995</v>
      </c>
      <c r="Y288" s="5">
        <v>0.55896000000000001</v>
      </c>
      <c r="Z288" s="5">
        <v>0.56366000000000005</v>
      </c>
      <c r="AA288" s="5">
        <v>0.57567999999999997</v>
      </c>
      <c r="AB288" s="5">
        <v>0.59311999999999998</v>
      </c>
      <c r="AC288" s="5">
        <v>0.59777999999999998</v>
      </c>
      <c r="AD288" s="5">
        <v>0.61833000000000005</v>
      </c>
      <c r="AE288" s="5">
        <v>0.62868000000000002</v>
      </c>
      <c r="AF288" s="5">
        <v>0.63873999999999997</v>
      </c>
      <c r="AG288" s="5">
        <v>0.64986999999999995</v>
      </c>
      <c r="AH288" s="5">
        <v>0.65791999999999995</v>
      </c>
      <c r="AI288" s="5">
        <v>0.66381000000000001</v>
      </c>
      <c r="AJ288" s="5">
        <v>0.67023999999999995</v>
      </c>
      <c r="AK288" s="5">
        <v>0.61767000000000005</v>
      </c>
      <c r="AM288" s="4" t="s">
        <v>119</v>
      </c>
      <c r="AN288" s="4" t="s">
        <v>120</v>
      </c>
      <c r="AO288" s="5">
        <f t="shared" si="246"/>
        <v>0.54870333333333343</v>
      </c>
      <c r="AP288" s="5">
        <f t="shared" si="247"/>
        <v>0.5631166666666666</v>
      </c>
      <c r="AQ288" s="5">
        <f t="shared" si="248"/>
        <v>0.62834909090909086</v>
      </c>
      <c r="AR288" s="6">
        <f>(AO288-AVERAGE(AO251:AO296))/_xlfn.STDEV.P(AO251:AO296)</f>
        <v>3.3345629717689881E-2</v>
      </c>
      <c r="AS288" s="6">
        <f t="shared" ref="AS288:AT288" si="285">(AP288-AVERAGE(AP251:AP296))/_xlfn.STDEV.P(AP251:AP296)</f>
        <v>-7.8377613246597616E-2</v>
      </c>
      <c r="AT288" s="6">
        <f t="shared" si="285"/>
        <v>-7.5655505765238648E-2</v>
      </c>
    </row>
    <row r="289" spans="1:46" ht="13.5" thickBot="1">
      <c r="A289" s="4" t="s">
        <v>121</v>
      </c>
      <c r="B289" s="4" t="s">
        <v>122</v>
      </c>
      <c r="C289" s="5">
        <v>0.44749</v>
      </c>
      <c r="D289" s="5">
        <v>0.44553999999999999</v>
      </c>
      <c r="E289" s="5">
        <v>0.45012000000000002</v>
      </c>
      <c r="F289" s="5">
        <v>0.47087000000000001</v>
      </c>
      <c r="G289" s="5">
        <v>0.47566999999999998</v>
      </c>
      <c r="H289" s="5">
        <v>0.48848999999999998</v>
      </c>
      <c r="I289" s="5">
        <v>0.49781999999999998</v>
      </c>
      <c r="J289" s="5">
        <v>0.49253999999999998</v>
      </c>
      <c r="K289" s="5">
        <v>0.50261</v>
      </c>
      <c r="L289" s="5">
        <v>0.49904999999999999</v>
      </c>
      <c r="M289" s="5">
        <v>0.50095999999999996</v>
      </c>
      <c r="N289" s="5">
        <v>0.50660000000000005</v>
      </c>
      <c r="O289" s="5">
        <v>0.50931000000000004</v>
      </c>
      <c r="P289" s="5">
        <v>0.50304000000000004</v>
      </c>
      <c r="Q289" s="5">
        <v>0.50039999999999996</v>
      </c>
      <c r="R289" s="5">
        <v>0.49419999999999997</v>
      </c>
      <c r="S289" s="5">
        <v>0.48332999999999998</v>
      </c>
      <c r="T289" s="5">
        <v>0.46998000000000001</v>
      </c>
      <c r="U289" s="5">
        <v>0.46904000000000001</v>
      </c>
      <c r="V289" s="5">
        <v>0.46309</v>
      </c>
      <c r="W289" s="5">
        <v>0.45700000000000002</v>
      </c>
      <c r="X289" s="5">
        <v>0.46714</v>
      </c>
      <c r="Y289" s="5">
        <v>0.46962999999999999</v>
      </c>
      <c r="Z289" s="5">
        <v>0.46654000000000001</v>
      </c>
      <c r="AA289" s="5">
        <v>0.47408</v>
      </c>
      <c r="AB289" s="5">
        <v>0.48530000000000001</v>
      </c>
      <c r="AC289" s="5">
        <v>0.48119000000000001</v>
      </c>
      <c r="AD289" s="5">
        <v>0.49568000000000001</v>
      </c>
      <c r="AE289" s="5">
        <v>0.50983999999999996</v>
      </c>
      <c r="AF289" s="5">
        <v>0.52544000000000002</v>
      </c>
      <c r="AG289" s="5">
        <v>0.53058000000000005</v>
      </c>
      <c r="AH289" s="5">
        <v>0.53332999999999997</v>
      </c>
      <c r="AI289" s="5">
        <v>0.53910999999999998</v>
      </c>
      <c r="AJ289" s="5">
        <v>0.53169</v>
      </c>
      <c r="AK289" s="5">
        <v>0.49784</v>
      </c>
      <c r="AM289" s="4" t="s">
        <v>121</v>
      </c>
      <c r="AN289" s="4" t="s">
        <v>122</v>
      </c>
      <c r="AO289" s="5">
        <f t="shared" si="246"/>
        <v>0.48148000000000007</v>
      </c>
      <c r="AP289" s="5">
        <f t="shared" si="247"/>
        <v>0.4793916666666666</v>
      </c>
      <c r="AQ289" s="5">
        <f t="shared" si="248"/>
        <v>0.50946181818181824</v>
      </c>
      <c r="AR289" s="6">
        <f>(AO289-AVERAGE(AO251:AO296))/_xlfn.STDEV.P(AO251:AO296)</f>
        <v>-0.88632111279266179</v>
      </c>
      <c r="AS289" s="6">
        <f t="shared" ref="AS289:AT289" si="286">(AP289-AVERAGE(AP251:AP296))/_xlfn.STDEV.P(AP251:AP296)</f>
        <v>-1.0842689934713465</v>
      </c>
      <c r="AT289" s="6">
        <f t="shared" si="286"/>
        <v>-1.4002281849133027</v>
      </c>
    </row>
    <row r="290" spans="1:46" ht="13.5" thickBot="1">
      <c r="A290" s="4" t="s">
        <v>123</v>
      </c>
      <c r="B290" s="4" t="s">
        <v>124</v>
      </c>
      <c r="C290" s="5">
        <v>0.43264000000000002</v>
      </c>
      <c r="D290" s="5">
        <v>0.43402000000000002</v>
      </c>
      <c r="E290" s="5">
        <v>0.44127</v>
      </c>
      <c r="F290" s="5">
        <v>0.44127</v>
      </c>
      <c r="G290" s="5">
        <v>0.44122</v>
      </c>
      <c r="H290" s="5">
        <v>0.44079000000000002</v>
      </c>
      <c r="I290" s="5">
        <v>0.43830000000000002</v>
      </c>
      <c r="J290" s="5">
        <v>0.43486000000000002</v>
      </c>
      <c r="K290" s="5">
        <v>0.43739</v>
      </c>
      <c r="L290" s="5">
        <v>0.44631999999999999</v>
      </c>
      <c r="M290" s="5">
        <v>0.44077</v>
      </c>
      <c r="N290" s="5">
        <v>0.44936999999999999</v>
      </c>
      <c r="O290" s="5">
        <v>0.4521</v>
      </c>
      <c r="P290" s="5">
        <v>0.45373000000000002</v>
      </c>
      <c r="Q290" s="5">
        <v>0.45085999999999998</v>
      </c>
      <c r="R290" s="5">
        <v>0.45545000000000002</v>
      </c>
      <c r="S290" s="5">
        <v>0.45330999999999999</v>
      </c>
      <c r="T290" s="5">
        <v>0.44391999999999998</v>
      </c>
      <c r="U290" s="5">
        <v>0.44742999999999999</v>
      </c>
      <c r="V290" s="5">
        <v>0.4521</v>
      </c>
      <c r="W290" s="5">
        <v>0.44716</v>
      </c>
      <c r="X290" s="5">
        <v>0.44358999999999998</v>
      </c>
      <c r="Y290" s="5">
        <v>0.45751999999999998</v>
      </c>
      <c r="Z290" s="5">
        <v>0.45297999999999999</v>
      </c>
      <c r="AA290" s="5">
        <v>0.47060000000000002</v>
      </c>
      <c r="AB290" s="5">
        <v>0.48086000000000001</v>
      </c>
      <c r="AC290" s="5">
        <v>0.48926999999999998</v>
      </c>
      <c r="AD290" s="5">
        <v>0.50351000000000001</v>
      </c>
      <c r="AE290" s="5">
        <v>0.51514000000000004</v>
      </c>
      <c r="AF290" s="5">
        <v>0.52883999999999998</v>
      </c>
      <c r="AG290" s="5">
        <v>0.53839999999999999</v>
      </c>
      <c r="AH290" s="5">
        <v>0.54779</v>
      </c>
      <c r="AI290" s="5">
        <v>0.56091000000000002</v>
      </c>
      <c r="AJ290" s="5">
        <v>0.56603999999999999</v>
      </c>
      <c r="AK290" s="5">
        <v>0.51681999999999995</v>
      </c>
      <c r="AM290" s="4" t="s">
        <v>123</v>
      </c>
      <c r="AN290" s="4" t="s">
        <v>124</v>
      </c>
      <c r="AO290" s="5">
        <f t="shared" si="246"/>
        <v>0.4398516666666667</v>
      </c>
      <c r="AP290" s="5">
        <f t="shared" si="247"/>
        <v>0.45084583333333333</v>
      </c>
      <c r="AQ290" s="5">
        <f t="shared" si="248"/>
        <v>0.51983454545454544</v>
      </c>
      <c r="AR290" s="6">
        <f>(AO290-AVERAGE(AO251:AO296))/_xlfn.STDEV.P(AO251:AO296)</f>
        <v>-1.4558286307100783</v>
      </c>
      <c r="AS290" s="6">
        <f t="shared" ref="AS290:AT290" si="287">(AP290-AVERAGE(AP251:AP296))/_xlfn.STDEV.P(AP251:AP296)</f>
        <v>-1.4272251916359597</v>
      </c>
      <c r="AT290" s="6">
        <f t="shared" si="287"/>
        <v>-1.2846613051411784</v>
      </c>
    </row>
    <row r="291" spans="1:46" ht="13.5" thickBot="1">
      <c r="A291" s="4" t="s">
        <v>125</v>
      </c>
      <c r="B291" s="4" t="s">
        <v>126</v>
      </c>
      <c r="C291" s="5">
        <v>0.50817999999999997</v>
      </c>
      <c r="D291" s="5">
        <v>0.50605999999999995</v>
      </c>
      <c r="E291" s="5">
        <v>0.50783999999999996</v>
      </c>
      <c r="F291" s="5">
        <v>0.51400999999999997</v>
      </c>
      <c r="G291" s="5">
        <v>0.51695000000000002</v>
      </c>
      <c r="H291" s="5">
        <v>0.52156999999999998</v>
      </c>
      <c r="I291" s="5">
        <v>0.5222</v>
      </c>
      <c r="J291" s="5">
        <v>0.52498</v>
      </c>
      <c r="K291" s="5">
        <v>0.52947</v>
      </c>
      <c r="L291" s="5">
        <v>0.52900000000000003</v>
      </c>
      <c r="M291" s="5">
        <v>0.53388999999999998</v>
      </c>
      <c r="N291" s="5">
        <v>0.54044999999999999</v>
      </c>
      <c r="O291" s="5">
        <v>0.54152999999999996</v>
      </c>
      <c r="P291" s="5">
        <v>0.54376999999999998</v>
      </c>
      <c r="Q291" s="5">
        <v>0.54420000000000002</v>
      </c>
      <c r="R291" s="5">
        <v>0.54296</v>
      </c>
      <c r="S291" s="5">
        <v>0.54491999999999996</v>
      </c>
      <c r="T291" s="5">
        <v>0.53774999999999995</v>
      </c>
      <c r="U291" s="5">
        <v>0.53959000000000001</v>
      </c>
      <c r="V291" s="5">
        <v>0.54056000000000004</v>
      </c>
      <c r="W291" s="5">
        <v>0.54271999999999998</v>
      </c>
      <c r="X291" s="5">
        <v>0.54830999999999996</v>
      </c>
      <c r="Y291" s="5">
        <v>0.55256000000000005</v>
      </c>
      <c r="Z291" s="5">
        <v>0.55286999999999997</v>
      </c>
      <c r="AA291" s="5">
        <v>0.56176000000000004</v>
      </c>
      <c r="AB291" s="5">
        <v>0.57098000000000004</v>
      </c>
      <c r="AC291" s="5">
        <v>0.57801999999999998</v>
      </c>
      <c r="AD291" s="5">
        <v>0.58689999999999998</v>
      </c>
      <c r="AE291" s="5">
        <v>0.59328999999999998</v>
      </c>
      <c r="AF291" s="5">
        <v>0.60533000000000003</v>
      </c>
      <c r="AG291" s="5">
        <v>0.61338000000000004</v>
      </c>
      <c r="AH291" s="5">
        <v>0.61955000000000005</v>
      </c>
      <c r="AI291" s="5">
        <v>0.62436000000000003</v>
      </c>
      <c r="AJ291" s="5">
        <v>0.62892999999999999</v>
      </c>
      <c r="AK291" s="5">
        <v>0.57838000000000001</v>
      </c>
      <c r="AM291" s="4" t="s">
        <v>125</v>
      </c>
      <c r="AN291" s="4" t="s">
        <v>126</v>
      </c>
      <c r="AO291" s="5">
        <f t="shared" si="246"/>
        <v>0.52121666666666666</v>
      </c>
      <c r="AP291" s="5">
        <f t="shared" si="247"/>
        <v>0.54431166666666664</v>
      </c>
      <c r="AQ291" s="5">
        <f t="shared" si="248"/>
        <v>0.5964436363636364</v>
      </c>
      <c r="AR291" s="6">
        <f>(AO291-AVERAGE(AO251:AO296))/_xlfn.STDEV.P(AO251:AO296)</f>
        <v>-0.34269304528307304</v>
      </c>
      <c r="AS291" s="6">
        <f t="shared" ref="AS291:AT291" si="288">(AP291-AVERAGE(AP251:AP296))/_xlfn.STDEV.P(AP251:AP296)</f>
        <v>-0.30430520243891013</v>
      </c>
      <c r="AT291" s="6">
        <f t="shared" si="288"/>
        <v>-0.43112747881366015</v>
      </c>
    </row>
    <row r="292" spans="1:46" ht="13.5" thickBot="1">
      <c r="A292" s="4" t="s">
        <v>127</v>
      </c>
      <c r="B292" s="4" t="s">
        <v>128</v>
      </c>
      <c r="C292" s="5">
        <v>0.47778999999999999</v>
      </c>
      <c r="D292" s="5">
        <v>0.47748000000000002</v>
      </c>
      <c r="E292" s="5">
        <v>0.47610999999999998</v>
      </c>
      <c r="F292" s="5">
        <v>0.48174</v>
      </c>
      <c r="G292" s="5">
        <v>0.48536000000000001</v>
      </c>
      <c r="H292" s="5">
        <v>0.48510999999999999</v>
      </c>
      <c r="I292" s="5">
        <v>0.48126999999999998</v>
      </c>
      <c r="J292" s="5">
        <v>0.47160000000000002</v>
      </c>
      <c r="K292" s="5">
        <v>0.47456999999999999</v>
      </c>
      <c r="L292" s="5">
        <v>0.47521999999999998</v>
      </c>
      <c r="M292" s="5">
        <v>0.48024</v>
      </c>
      <c r="N292" s="5">
        <v>0.47854999999999998</v>
      </c>
      <c r="O292" s="5">
        <v>0.47306999999999999</v>
      </c>
      <c r="P292" s="5">
        <v>0.47238999999999998</v>
      </c>
      <c r="Q292" s="5">
        <v>0.47436</v>
      </c>
      <c r="R292" s="5">
        <v>0.47198000000000001</v>
      </c>
      <c r="S292" s="5">
        <v>0.47028999999999999</v>
      </c>
      <c r="T292" s="5">
        <v>0.46264</v>
      </c>
      <c r="U292" s="5">
        <v>0.46409</v>
      </c>
      <c r="V292" s="5">
        <v>0.47050999999999998</v>
      </c>
      <c r="W292" s="5">
        <v>0.46994999999999998</v>
      </c>
      <c r="X292" s="5">
        <v>0.47454000000000002</v>
      </c>
      <c r="Y292" s="5">
        <v>0.48298000000000002</v>
      </c>
      <c r="Z292" s="5">
        <v>0.49057000000000001</v>
      </c>
      <c r="AA292" s="5">
        <v>0.49769999999999998</v>
      </c>
      <c r="AB292" s="5">
        <v>0.50812999999999997</v>
      </c>
      <c r="AC292" s="5">
        <v>0.50888</v>
      </c>
      <c r="AD292" s="5">
        <v>0.52373000000000003</v>
      </c>
      <c r="AE292" s="5">
        <v>0.53520000000000001</v>
      </c>
      <c r="AF292" s="5">
        <v>0.54510999999999998</v>
      </c>
      <c r="AG292" s="5">
        <v>0.55454999999999999</v>
      </c>
      <c r="AH292" s="5">
        <v>0.55793000000000004</v>
      </c>
      <c r="AI292" s="5">
        <v>0.56355999999999995</v>
      </c>
      <c r="AJ292" s="5">
        <v>0.56269000000000002</v>
      </c>
      <c r="AK292" s="5">
        <v>0.51031000000000004</v>
      </c>
      <c r="AM292" s="4" t="s">
        <v>127</v>
      </c>
      <c r="AN292" s="4" t="s">
        <v>128</v>
      </c>
      <c r="AO292" s="5">
        <f t="shared" si="246"/>
        <v>0.47875333333333342</v>
      </c>
      <c r="AP292" s="5">
        <f t="shared" si="247"/>
        <v>0.47311416666666672</v>
      </c>
      <c r="AQ292" s="5">
        <f t="shared" si="248"/>
        <v>0.53343545454545449</v>
      </c>
      <c r="AR292" s="6">
        <f>(AO292-AVERAGE(AO251:AO296))/_xlfn.STDEV.P(AO251:AO296)</f>
        <v>-0.92362400342455875</v>
      </c>
      <c r="AS292" s="6">
        <f t="shared" ref="AS292:AT292" si="289">(AP292-AVERAGE(AP251:AP296))/_xlfn.STDEV.P(AP251:AP296)</f>
        <v>-1.1596883203075452</v>
      </c>
      <c r="AT292" s="6">
        <f t="shared" si="289"/>
        <v>-1.133127905643303</v>
      </c>
    </row>
    <row r="293" spans="1:46" ht="13.5" thickBot="1">
      <c r="A293" s="4" t="s">
        <v>129</v>
      </c>
      <c r="B293" s="4" t="s">
        <v>130</v>
      </c>
      <c r="C293" s="5">
        <v>0.42897999999999997</v>
      </c>
      <c r="D293" s="5">
        <v>0.43567</v>
      </c>
      <c r="E293" s="5">
        <v>0.42871999999999999</v>
      </c>
      <c r="F293" s="5">
        <v>0.42992999999999998</v>
      </c>
      <c r="G293" s="5">
        <v>0.43226999999999999</v>
      </c>
      <c r="H293" s="5">
        <v>0.43223</v>
      </c>
      <c r="I293" s="5">
        <v>0.43058999999999997</v>
      </c>
      <c r="J293" s="5">
        <v>0.43197000000000002</v>
      </c>
      <c r="K293" s="5">
        <v>0.43591999999999997</v>
      </c>
      <c r="L293" s="5">
        <v>0.43692999999999999</v>
      </c>
      <c r="M293" s="5">
        <v>0.43991000000000002</v>
      </c>
      <c r="N293" s="5">
        <v>0.44453999999999999</v>
      </c>
      <c r="O293" s="5">
        <v>0.44690999999999997</v>
      </c>
      <c r="P293" s="5">
        <v>0.44528000000000001</v>
      </c>
      <c r="Q293" s="5">
        <v>0.45216000000000001</v>
      </c>
      <c r="R293" s="5">
        <v>0.45727000000000001</v>
      </c>
      <c r="S293" s="5">
        <v>0.44655</v>
      </c>
      <c r="T293" s="5">
        <v>0.43986999999999998</v>
      </c>
      <c r="U293" s="5">
        <v>0.43396000000000001</v>
      </c>
      <c r="V293" s="5">
        <v>0.43905</v>
      </c>
      <c r="W293" s="5">
        <v>0.43865999999999999</v>
      </c>
      <c r="X293" s="5">
        <v>0.44217000000000001</v>
      </c>
      <c r="Y293" s="5">
        <v>0.44383</v>
      </c>
      <c r="Z293" s="5">
        <v>0.44762999999999997</v>
      </c>
      <c r="AA293" s="5">
        <v>0.46032000000000001</v>
      </c>
      <c r="AB293" s="5">
        <v>0.46537000000000001</v>
      </c>
      <c r="AC293" s="5">
        <v>0.46466000000000002</v>
      </c>
      <c r="AD293" s="5">
        <v>0.46672000000000002</v>
      </c>
      <c r="AE293" s="5">
        <v>0.48065999999999998</v>
      </c>
      <c r="AF293" s="5">
        <v>0.48842999999999998</v>
      </c>
      <c r="AG293" s="5">
        <v>0.49054999999999999</v>
      </c>
      <c r="AH293" s="5">
        <v>0.49974000000000002</v>
      </c>
      <c r="AI293" s="5">
        <v>0.50705999999999996</v>
      </c>
      <c r="AJ293" s="5">
        <v>0.51441000000000003</v>
      </c>
      <c r="AK293" s="5">
        <v>0.47058</v>
      </c>
      <c r="AM293" s="4" t="s">
        <v>129</v>
      </c>
      <c r="AN293" s="4" t="s">
        <v>130</v>
      </c>
      <c r="AO293" s="5">
        <f t="shared" si="246"/>
        <v>0.4339716666666667</v>
      </c>
      <c r="AP293" s="5">
        <f t="shared" si="247"/>
        <v>0.44444500000000003</v>
      </c>
      <c r="AQ293" s="5">
        <f t="shared" si="248"/>
        <v>0.48259090909090907</v>
      </c>
      <c r="AR293" s="6">
        <f>(AO293-AVERAGE(AO251:AO296))/_xlfn.STDEV.P(AO251:AO296)</f>
        <v>-1.5362715391143158</v>
      </c>
      <c r="AS293" s="6">
        <f t="shared" ref="AS293:AT293" si="290">(AP293-AVERAGE(AP251:AP296))/_xlfn.STDEV.P(AP251:AP296)</f>
        <v>-1.5041262734664191</v>
      </c>
      <c r="AT293" s="6">
        <f t="shared" si="290"/>
        <v>-1.6996081877445457</v>
      </c>
    </row>
    <row r="294" spans="1:46" ht="13.5" thickBot="1">
      <c r="A294" s="4" t="s">
        <v>131</v>
      </c>
      <c r="B294" s="4" t="s">
        <v>132</v>
      </c>
      <c r="C294" s="5">
        <v>0.51763999999999999</v>
      </c>
      <c r="D294" s="5">
        <v>0.51405999999999996</v>
      </c>
      <c r="E294" s="5">
        <v>0.50649</v>
      </c>
      <c r="F294" s="5">
        <v>0.51205999999999996</v>
      </c>
      <c r="G294" s="5">
        <v>0.50514000000000003</v>
      </c>
      <c r="H294" s="5">
        <v>0.50100999999999996</v>
      </c>
      <c r="I294" s="5">
        <v>0.48780000000000001</v>
      </c>
      <c r="J294" s="5">
        <v>0.48213</v>
      </c>
      <c r="K294" s="5">
        <v>0.48521999999999998</v>
      </c>
      <c r="L294" s="5">
        <v>0.47942000000000001</v>
      </c>
      <c r="M294" s="5">
        <v>0.47619</v>
      </c>
      <c r="N294" s="5">
        <v>0.48044999999999999</v>
      </c>
      <c r="O294" s="5">
        <v>0.47853000000000001</v>
      </c>
      <c r="P294" s="5">
        <v>0.47858000000000001</v>
      </c>
      <c r="Q294" s="5">
        <v>0.48662</v>
      </c>
      <c r="R294" s="5">
        <v>0.48448000000000002</v>
      </c>
      <c r="S294" s="5">
        <v>0.49381999999999998</v>
      </c>
      <c r="T294" s="5">
        <v>0.49621999999999999</v>
      </c>
      <c r="U294" s="5">
        <v>0.49901000000000001</v>
      </c>
      <c r="V294" s="5">
        <v>0.50573000000000001</v>
      </c>
      <c r="W294" s="5">
        <v>0.5091</v>
      </c>
      <c r="X294" s="5">
        <v>0.51690000000000003</v>
      </c>
      <c r="Y294" s="5">
        <v>0.53163000000000005</v>
      </c>
      <c r="Z294" s="5">
        <v>0.53190999999999999</v>
      </c>
      <c r="AA294" s="5">
        <v>0.54000999999999999</v>
      </c>
      <c r="AB294" s="5">
        <v>0.54559999999999997</v>
      </c>
      <c r="AC294" s="5">
        <v>0.54803999999999997</v>
      </c>
      <c r="AD294" s="5">
        <v>0.55342999999999998</v>
      </c>
      <c r="AE294" s="5">
        <v>0.55469000000000002</v>
      </c>
      <c r="AF294" s="5">
        <v>0.56733</v>
      </c>
      <c r="AG294" s="5">
        <v>0.57099</v>
      </c>
      <c r="AH294" s="5">
        <v>0.57789999999999997</v>
      </c>
      <c r="AI294" s="5">
        <v>0.58277000000000001</v>
      </c>
      <c r="AJ294" s="5">
        <v>0.58281000000000005</v>
      </c>
      <c r="AK294" s="5">
        <v>0.54171000000000002</v>
      </c>
      <c r="AM294" s="4" t="s">
        <v>131</v>
      </c>
      <c r="AN294" s="4" t="s">
        <v>132</v>
      </c>
      <c r="AO294" s="5">
        <f t="shared" si="246"/>
        <v>0.49563416666666665</v>
      </c>
      <c r="AP294" s="5">
        <f t="shared" si="247"/>
        <v>0.50104416666666662</v>
      </c>
      <c r="AQ294" s="5">
        <f t="shared" si="248"/>
        <v>0.56047999999999998</v>
      </c>
      <c r="AR294" s="6">
        <f>(AO294-AVERAGE(AO251:AO296))/_xlfn.STDEV.P(AO251:AO296)</f>
        <v>-0.69268126029181609</v>
      </c>
      <c r="AS294" s="6">
        <f t="shared" ref="AS294:AT294" si="291">(AP294-AVERAGE(AP251:AP296))/_xlfn.STDEV.P(AP251:AP296)</f>
        <v>-0.82413088525616107</v>
      </c>
      <c r="AT294" s="6">
        <f t="shared" si="291"/>
        <v>-0.83181334768178228</v>
      </c>
    </row>
    <row r="295" spans="1:46" ht="13.5" thickBot="1">
      <c r="A295" s="4" t="s">
        <v>133</v>
      </c>
      <c r="B295" s="4" t="s">
        <v>134</v>
      </c>
      <c r="C295" s="5">
        <v>0.40204000000000001</v>
      </c>
      <c r="D295" s="5">
        <v>0.40131</v>
      </c>
      <c r="E295" s="5">
        <v>0.40433000000000002</v>
      </c>
      <c r="F295" s="5">
        <v>0.41676999999999997</v>
      </c>
      <c r="G295" s="5">
        <v>0.41576000000000002</v>
      </c>
      <c r="H295" s="5">
        <v>0.41326000000000002</v>
      </c>
      <c r="I295" s="5">
        <v>0.41349000000000002</v>
      </c>
      <c r="J295" s="5">
        <v>0.42049999999999998</v>
      </c>
      <c r="K295" s="5">
        <v>0.41946</v>
      </c>
      <c r="L295" s="5">
        <v>0.41988999999999999</v>
      </c>
      <c r="M295" s="5">
        <v>0.42136000000000001</v>
      </c>
      <c r="N295" s="5">
        <v>0.42891000000000001</v>
      </c>
      <c r="O295" s="5">
        <v>0.42937999999999998</v>
      </c>
      <c r="P295" s="5">
        <v>0.43284</v>
      </c>
      <c r="Q295" s="5">
        <v>0.43733</v>
      </c>
      <c r="R295" s="5">
        <v>0.43451000000000001</v>
      </c>
      <c r="S295" s="5">
        <v>0.43420999999999998</v>
      </c>
      <c r="T295" s="5">
        <v>0.43045</v>
      </c>
      <c r="U295" s="5">
        <v>0.43120000000000003</v>
      </c>
      <c r="V295" s="5">
        <v>0.41985</v>
      </c>
      <c r="W295" s="5">
        <v>0.41705999999999999</v>
      </c>
      <c r="X295" s="5">
        <v>0.41947000000000001</v>
      </c>
      <c r="Y295" s="5">
        <v>0.4294</v>
      </c>
      <c r="Z295" s="5">
        <v>0.43260999999999999</v>
      </c>
      <c r="AA295" s="5">
        <v>0.43857000000000002</v>
      </c>
      <c r="AB295" s="5">
        <v>0.44778000000000001</v>
      </c>
      <c r="AC295" s="5">
        <v>0.45395999999999997</v>
      </c>
      <c r="AD295" s="5">
        <v>0.45979999999999999</v>
      </c>
      <c r="AE295" s="5">
        <v>0.46799000000000002</v>
      </c>
      <c r="AF295" s="5">
        <v>0.48659000000000002</v>
      </c>
      <c r="AG295" s="5">
        <v>0.49669999999999997</v>
      </c>
      <c r="AH295" s="5">
        <v>0.50814000000000004</v>
      </c>
      <c r="AI295" s="5">
        <v>0.51800000000000002</v>
      </c>
      <c r="AJ295" s="5">
        <v>0.52612999999999999</v>
      </c>
      <c r="AK295" s="5">
        <v>0.48348999999999998</v>
      </c>
      <c r="AM295" s="4" t="s">
        <v>133</v>
      </c>
      <c r="AN295" s="4" t="s">
        <v>134</v>
      </c>
      <c r="AO295" s="5">
        <f t="shared" si="246"/>
        <v>0.41475666666666666</v>
      </c>
      <c r="AP295" s="5">
        <f t="shared" si="247"/>
        <v>0.42902583333333327</v>
      </c>
      <c r="AQ295" s="5">
        <f t="shared" si="248"/>
        <v>0.48065000000000002</v>
      </c>
      <c r="AR295" s="6">
        <f>(AO295-AVERAGE(AO251:AO296))/_xlfn.STDEV.P(AO251:AO296)</f>
        <v>-1.7991474719353071</v>
      </c>
      <c r="AS295" s="6">
        <f t="shared" ref="AS295:AT295" si="292">(AP295-AVERAGE(AP251:AP296))/_xlfn.STDEV.P(AP251:AP296)</f>
        <v>-1.6893756833230793</v>
      </c>
      <c r="AT295" s="6">
        <f t="shared" si="292"/>
        <v>-1.7212326652479182</v>
      </c>
    </row>
    <row r="296" spans="1:46" ht="13.5" thickBot="1">
      <c r="A296" s="4" t="s">
        <v>135</v>
      </c>
      <c r="B296" s="4" t="s">
        <v>136</v>
      </c>
      <c r="C296" s="5">
        <v>0.51139999999999997</v>
      </c>
      <c r="D296" s="5">
        <v>0.51119000000000003</v>
      </c>
      <c r="E296" s="5">
        <v>0.50716000000000006</v>
      </c>
      <c r="F296" s="5">
        <v>0.51390000000000002</v>
      </c>
      <c r="G296" s="5">
        <v>0.52137</v>
      </c>
      <c r="H296" s="5">
        <v>0.52012000000000003</v>
      </c>
      <c r="I296" s="5">
        <v>0.51934000000000002</v>
      </c>
      <c r="J296" s="5">
        <v>0.52110999999999996</v>
      </c>
      <c r="K296" s="5">
        <v>0.52517000000000003</v>
      </c>
      <c r="L296" s="5">
        <v>0.53437999999999997</v>
      </c>
      <c r="M296" s="5">
        <v>0.54427000000000003</v>
      </c>
      <c r="N296" s="5">
        <v>0.55047999999999997</v>
      </c>
      <c r="O296" s="5">
        <v>0.55086000000000002</v>
      </c>
      <c r="P296" s="5">
        <v>0.54298999999999997</v>
      </c>
      <c r="Q296" s="5">
        <v>0.55030999999999997</v>
      </c>
      <c r="R296" s="5">
        <v>0.54735</v>
      </c>
      <c r="S296" s="5">
        <v>0.54691000000000001</v>
      </c>
      <c r="T296" s="5">
        <v>0.54288000000000003</v>
      </c>
      <c r="U296" s="5">
        <v>0.54210000000000003</v>
      </c>
      <c r="V296" s="5">
        <v>0.54185000000000005</v>
      </c>
      <c r="W296" s="5">
        <v>0.54288999999999998</v>
      </c>
      <c r="X296" s="5">
        <v>0.53847</v>
      </c>
      <c r="Y296" s="5">
        <v>0.53705000000000003</v>
      </c>
      <c r="Z296" s="5">
        <v>0.53842999999999996</v>
      </c>
      <c r="AA296" s="5">
        <v>0.54261999999999999</v>
      </c>
      <c r="AB296" s="5">
        <v>0.55023</v>
      </c>
      <c r="AC296" s="5">
        <v>0.54915999999999998</v>
      </c>
      <c r="AD296" s="5">
        <v>0.55522000000000005</v>
      </c>
      <c r="AE296" s="5">
        <v>0.55969000000000002</v>
      </c>
      <c r="AF296" s="5">
        <v>0.57799999999999996</v>
      </c>
      <c r="AG296" s="5">
        <v>0.58623999999999998</v>
      </c>
      <c r="AH296" s="5">
        <v>0.60116000000000003</v>
      </c>
      <c r="AI296" s="5">
        <v>0.60865000000000002</v>
      </c>
      <c r="AJ296" s="5">
        <v>0.62204999999999999</v>
      </c>
      <c r="AK296" s="5">
        <v>0.57591999999999999</v>
      </c>
      <c r="AM296" s="4" t="s">
        <v>135</v>
      </c>
      <c r="AN296" s="4" t="s">
        <v>136</v>
      </c>
      <c r="AO296" s="5">
        <f t="shared" si="246"/>
        <v>0.5233241666666667</v>
      </c>
      <c r="AP296" s="5">
        <f t="shared" si="247"/>
        <v>0.54350749999999992</v>
      </c>
      <c r="AQ296" s="5">
        <f t="shared" si="248"/>
        <v>0.57535818181818177</v>
      </c>
      <c r="AR296" s="6">
        <f>(AO296-AVERAGE(AO251:AO296))/_xlfn.STDEV.P(AO251:AO296)</f>
        <v>-0.31386082938818632</v>
      </c>
      <c r="AS296" s="6">
        <f t="shared" ref="AS296:AT296" si="293">(AP296-AVERAGE(AP251:AP296))/_xlfn.STDEV.P(AP251:AP296)</f>
        <v>-0.31396664547580611</v>
      </c>
      <c r="AT296" s="6">
        <f t="shared" si="293"/>
        <v>-0.66604932013133578</v>
      </c>
    </row>
    <row r="297" spans="1:46" ht="13.5" thickBot="1">
      <c r="A297" s="268" t="s">
        <v>158</v>
      </c>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M297"/>
      <c r="AN297"/>
    </row>
    <row r="298" spans="1:46" ht="13.5" thickBot="1">
      <c r="A298" s="267"/>
      <c r="B298" s="267"/>
      <c r="C298" s="4" t="s">
        <v>10</v>
      </c>
      <c r="D298" s="4" t="s">
        <v>11</v>
      </c>
      <c r="E298" s="4" t="s">
        <v>12</v>
      </c>
      <c r="F298" s="4" t="s">
        <v>13</v>
      </c>
      <c r="G298" s="4" t="s">
        <v>14</v>
      </c>
      <c r="H298" s="4" t="s">
        <v>15</v>
      </c>
      <c r="I298" s="4" t="s">
        <v>16</v>
      </c>
      <c r="J298" s="4" t="s">
        <v>17</v>
      </c>
      <c r="K298" s="4" t="s">
        <v>18</v>
      </c>
      <c r="L298" s="4" t="s">
        <v>19</v>
      </c>
      <c r="M298" s="4" t="s">
        <v>20</v>
      </c>
      <c r="N298" s="4" t="s">
        <v>21</v>
      </c>
      <c r="O298" s="4" t="s">
        <v>22</v>
      </c>
      <c r="P298" s="4" t="s">
        <v>23</v>
      </c>
      <c r="Q298" s="4" t="s">
        <v>24</v>
      </c>
      <c r="R298" s="4" t="s">
        <v>25</v>
      </c>
      <c r="S298" s="4" t="s">
        <v>26</v>
      </c>
      <c r="T298" s="4" t="s">
        <v>27</v>
      </c>
      <c r="U298" s="4" t="s">
        <v>28</v>
      </c>
      <c r="V298" s="4" t="s">
        <v>29</v>
      </c>
      <c r="W298" s="4" t="s">
        <v>30</v>
      </c>
      <c r="X298" s="4" t="s">
        <v>31</v>
      </c>
      <c r="Y298" s="4" t="s">
        <v>32</v>
      </c>
      <c r="Z298" s="4" t="s">
        <v>33</v>
      </c>
      <c r="AA298" s="4" t="s">
        <v>34</v>
      </c>
      <c r="AB298" s="4" t="s">
        <v>35</v>
      </c>
      <c r="AC298" s="4" t="s">
        <v>36</v>
      </c>
      <c r="AD298" s="4" t="s">
        <v>37</v>
      </c>
      <c r="AE298" s="4" t="s">
        <v>38</v>
      </c>
      <c r="AF298" s="4" t="s">
        <v>39</v>
      </c>
      <c r="AG298" s="4" t="s">
        <v>40</v>
      </c>
      <c r="AH298" s="4" t="s">
        <v>41</v>
      </c>
      <c r="AI298" s="4" t="s">
        <v>42</v>
      </c>
      <c r="AJ298" s="4" t="s">
        <v>43</v>
      </c>
      <c r="AK298" s="4" t="s">
        <v>44</v>
      </c>
      <c r="AM298" s="267"/>
      <c r="AN298" s="267"/>
      <c r="AO298" s="4">
        <v>2016</v>
      </c>
      <c r="AP298" s="4">
        <v>2017</v>
      </c>
      <c r="AQ298" s="4">
        <v>2018</v>
      </c>
      <c r="AR298" s="4">
        <v>2016</v>
      </c>
      <c r="AS298" s="4">
        <v>2017</v>
      </c>
      <c r="AT298" s="4">
        <v>2018</v>
      </c>
    </row>
    <row r="299" spans="1:46" ht="13.5" thickBot="1">
      <c r="A299" s="4" t="s">
        <v>45</v>
      </c>
      <c r="B299" s="4" t="s">
        <v>46</v>
      </c>
      <c r="C299" s="5">
        <v>0.54651000000000005</v>
      </c>
      <c r="D299" s="5">
        <v>0.54818</v>
      </c>
      <c r="E299" s="5">
        <v>0.54561999999999999</v>
      </c>
      <c r="F299" s="5">
        <v>0.5454</v>
      </c>
      <c r="G299" s="5">
        <v>0.55286999999999997</v>
      </c>
      <c r="H299" s="5">
        <v>0.55371999999999999</v>
      </c>
      <c r="I299" s="5">
        <v>0.53737999999999997</v>
      </c>
      <c r="J299" s="5">
        <v>0.54159000000000002</v>
      </c>
      <c r="K299" s="5">
        <v>0.54939000000000004</v>
      </c>
      <c r="L299" s="5">
        <v>0.54493000000000003</v>
      </c>
      <c r="M299" s="5">
        <v>0.54920000000000002</v>
      </c>
      <c r="N299" s="5">
        <v>0.54778000000000004</v>
      </c>
      <c r="O299" s="5">
        <v>0.54381000000000002</v>
      </c>
      <c r="P299" s="5">
        <v>0.54779999999999995</v>
      </c>
      <c r="Q299" s="5">
        <v>0.54991000000000001</v>
      </c>
      <c r="R299" s="5">
        <v>0.55083000000000004</v>
      </c>
      <c r="S299" s="5">
        <v>0.53447</v>
      </c>
      <c r="T299" s="5">
        <v>0.53054999999999997</v>
      </c>
      <c r="U299" s="5">
        <v>0.54491000000000001</v>
      </c>
      <c r="V299" s="5">
        <v>0.54122999999999999</v>
      </c>
      <c r="W299" s="5">
        <v>0.54681000000000002</v>
      </c>
      <c r="X299" s="5">
        <v>0.56805000000000005</v>
      </c>
      <c r="Y299" s="5">
        <v>0.5857</v>
      </c>
      <c r="Z299" s="5">
        <v>0.59528999999999999</v>
      </c>
      <c r="AA299" s="5">
        <v>0.60867000000000004</v>
      </c>
      <c r="AB299" s="5">
        <v>0.61460000000000004</v>
      </c>
      <c r="AC299" s="5">
        <v>0.62748999999999999</v>
      </c>
      <c r="AD299" s="5">
        <v>0.64054</v>
      </c>
      <c r="AE299" s="5">
        <v>0.66103999999999996</v>
      </c>
      <c r="AF299" s="5">
        <v>0.67835000000000001</v>
      </c>
      <c r="AG299" s="5">
        <v>0.68325999999999998</v>
      </c>
      <c r="AH299" s="5">
        <v>0.70716999999999997</v>
      </c>
      <c r="AI299" s="5">
        <v>0.71957000000000004</v>
      </c>
      <c r="AJ299" s="5">
        <v>0.71714</v>
      </c>
      <c r="AK299" s="5">
        <v>0.66256999999999999</v>
      </c>
      <c r="AM299" s="4" t="s">
        <v>45</v>
      </c>
      <c r="AN299" s="4" t="s">
        <v>46</v>
      </c>
      <c r="AO299" s="5">
        <f>AVERAGE(C299:N299)</f>
        <v>0.54688083333333337</v>
      </c>
      <c r="AP299" s="5">
        <f>AVERAGE(O299:Z299)</f>
        <v>0.55327999999999999</v>
      </c>
      <c r="AQ299" s="5">
        <f>AVERAGE(AA299:AK299)</f>
        <v>0.66549090909090902</v>
      </c>
      <c r="AR299" s="6">
        <f>(AO299-AVERAGE(AO299:AO344))/_xlfn.STDEV.P(AO299:AO344)</f>
        <v>1.5598919384789636</v>
      </c>
      <c r="AS299" s="6">
        <f t="shared" ref="AS299:AT299" si="294">(AP299-AVERAGE(AP299:AP344))/_xlfn.STDEV.P(AP299:AP344)</f>
        <v>0.93028663051462868</v>
      </c>
      <c r="AT299" s="6">
        <f t="shared" si="294"/>
        <v>1.023327974599181</v>
      </c>
    </row>
    <row r="300" spans="1:46" ht="13.5" thickBot="1">
      <c r="A300" s="4" t="s">
        <v>47</v>
      </c>
      <c r="B300" s="4" t="s">
        <v>48</v>
      </c>
      <c r="C300" s="5">
        <v>0.39099</v>
      </c>
      <c r="D300" s="5">
        <v>0.37561</v>
      </c>
      <c r="E300" s="5">
        <v>0.36075000000000002</v>
      </c>
      <c r="F300" s="5">
        <v>0.33033000000000001</v>
      </c>
      <c r="G300" s="5">
        <v>0.30810999999999999</v>
      </c>
      <c r="H300" s="5">
        <v>0.28310999999999997</v>
      </c>
      <c r="I300" s="5">
        <v>0.26108999999999999</v>
      </c>
      <c r="J300" s="5">
        <v>0.24303</v>
      </c>
      <c r="K300" s="5">
        <v>0.23291999999999999</v>
      </c>
      <c r="L300" s="5">
        <v>0.25185000000000002</v>
      </c>
      <c r="M300" s="5">
        <v>0.26889999999999997</v>
      </c>
      <c r="N300" s="5">
        <v>0.27306999999999998</v>
      </c>
      <c r="O300" s="5">
        <v>0.27367999999999998</v>
      </c>
      <c r="P300" s="5">
        <v>0.30176999999999998</v>
      </c>
      <c r="Q300" s="5">
        <v>0.32223000000000002</v>
      </c>
      <c r="R300" s="5">
        <v>0.33706000000000003</v>
      </c>
      <c r="S300" s="5">
        <v>0.36327999999999999</v>
      </c>
      <c r="T300" s="5">
        <v>0.39046999999999998</v>
      </c>
      <c r="U300" s="5">
        <v>0.43491000000000002</v>
      </c>
      <c r="V300" s="5">
        <v>0.48491000000000001</v>
      </c>
      <c r="W300" s="5">
        <v>0.52273999999999998</v>
      </c>
      <c r="X300" s="5">
        <v>0.54196999999999995</v>
      </c>
      <c r="Y300" s="5">
        <v>0.56627000000000005</v>
      </c>
      <c r="Z300" s="5">
        <v>0.59682999999999997</v>
      </c>
      <c r="AA300" s="5">
        <v>0.65163000000000004</v>
      </c>
      <c r="AB300" s="5">
        <v>0.66678000000000004</v>
      </c>
      <c r="AC300" s="5">
        <v>0.68798999999999999</v>
      </c>
      <c r="AD300" s="5">
        <v>0.71384000000000003</v>
      </c>
      <c r="AE300" s="5">
        <v>0.72077999999999998</v>
      </c>
      <c r="AF300" s="5">
        <v>0.74131999999999998</v>
      </c>
      <c r="AG300" s="5">
        <v>0.74370000000000003</v>
      </c>
      <c r="AH300" s="5">
        <v>0.72543999999999997</v>
      </c>
      <c r="AI300" s="5">
        <v>0.75031999999999999</v>
      </c>
      <c r="AJ300" s="5">
        <v>0.75314999999999999</v>
      </c>
      <c r="AK300" s="5">
        <v>0.67703000000000002</v>
      </c>
      <c r="AM300" s="4" t="s">
        <v>47</v>
      </c>
      <c r="AN300" s="4" t="s">
        <v>48</v>
      </c>
      <c r="AO300" s="5">
        <f t="shared" ref="AO300:AO344" si="295">AVERAGE(C300:N300)</f>
        <v>0.29831333333333332</v>
      </c>
      <c r="AP300" s="5">
        <f t="shared" ref="AP300:AP344" si="296">AVERAGE(O300:Z300)</f>
        <v>0.42801</v>
      </c>
      <c r="AQ300" s="5">
        <f t="shared" ref="AQ300:AQ344" si="297">AVERAGE(AA300:AK300)</f>
        <v>0.71199818181818186</v>
      </c>
      <c r="AR300" s="6">
        <f>(AO300-AVERAGE(AO299:AO344))/_xlfn.STDEV.P(AO299:AO344)</f>
        <v>-1.306784807737805</v>
      </c>
      <c r="AS300" s="6">
        <f t="shared" ref="AS300:AT300" si="298">(AP300-AVERAGE(AP299:AP344))/_xlfn.STDEV.P(AP299:AP344)</f>
        <v>-0.2737144158281215</v>
      </c>
      <c r="AT300" s="6">
        <f t="shared" si="298"/>
        <v>1.4301276477845695</v>
      </c>
    </row>
    <row r="301" spans="1:46" ht="13.5" thickBot="1">
      <c r="A301" s="4" t="s">
        <v>49</v>
      </c>
      <c r="B301" s="4" t="s">
        <v>50</v>
      </c>
      <c r="C301" s="5">
        <v>0.45322000000000001</v>
      </c>
      <c r="D301" s="5">
        <v>0.46623999999999999</v>
      </c>
      <c r="E301" s="5">
        <v>0.48016999999999999</v>
      </c>
      <c r="F301" s="5">
        <v>0.48724000000000001</v>
      </c>
      <c r="G301" s="5">
        <v>0.49864999999999998</v>
      </c>
      <c r="H301" s="5">
        <v>0.50785000000000002</v>
      </c>
      <c r="I301" s="5">
        <v>0.50927999999999995</v>
      </c>
      <c r="J301" s="5">
        <v>0.52024999999999999</v>
      </c>
      <c r="K301" s="5">
        <v>0.53705999999999998</v>
      </c>
      <c r="L301" s="5">
        <v>0.54218999999999995</v>
      </c>
      <c r="M301" s="5">
        <v>0.55162</v>
      </c>
      <c r="N301" s="5">
        <v>0.55967999999999996</v>
      </c>
      <c r="O301" s="5">
        <v>0.57396999999999998</v>
      </c>
      <c r="P301" s="5">
        <v>0.57686000000000004</v>
      </c>
      <c r="Q301" s="5">
        <v>0.57164999999999999</v>
      </c>
      <c r="R301" s="5">
        <v>0.57991000000000004</v>
      </c>
      <c r="S301" s="5">
        <v>0.57089000000000001</v>
      </c>
      <c r="T301" s="5">
        <v>0.57855000000000001</v>
      </c>
      <c r="U301" s="5">
        <v>0.57284999999999997</v>
      </c>
      <c r="V301" s="5">
        <v>0.58487999999999996</v>
      </c>
      <c r="W301" s="5">
        <v>0.58626999999999996</v>
      </c>
      <c r="X301" s="5">
        <v>0.59099000000000002</v>
      </c>
      <c r="Y301" s="5">
        <v>0.60490999999999995</v>
      </c>
      <c r="Z301" s="5">
        <v>0.60428999999999999</v>
      </c>
      <c r="AA301" s="5">
        <v>0.61699000000000004</v>
      </c>
      <c r="AB301" s="5">
        <v>0.63261000000000001</v>
      </c>
      <c r="AC301" s="5">
        <v>0.65841000000000005</v>
      </c>
      <c r="AD301" s="5">
        <v>0.67637999999999998</v>
      </c>
      <c r="AE301" s="5">
        <v>0.69003999999999999</v>
      </c>
      <c r="AF301" s="5">
        <v>0.69033999999999995</v>
      </c>
      <c r="AG301" s="5">
        <v>0.71284000000000003</v>
      </c>
      <c r="AH301" s="5">
        <v>0.72113000000000005</v>
      </c>
      <c r="AI301" s="5">
        <v>0.72304000000000002</v>
      </c>
      <c r="AJ301" s="5">
        <v>0.73153999999999997</v>
      </c>
      <c r="AK301" s="5">
        <v>0.68306999999999995</v>
      </c>
      <c r="AM301" s="4" t="s">
        <v>49</v>
      </c>
      <c r="AN301" s="4" t="s">
        <v>50</v>
      </c>
      <c r="AO301" s="5">
        <f t="shared" si="295"/>
        <v>0.50945416666666665</v>
      </c>
      <c r="AP301" s="5">
        <f t="shared" si="296"/>
        <v>0.58300166666666664</v>
      </c>
      <c r="AQ301" s="5">
        <f t="shared" si="297"/>
        <v>0.68512636363636359</v>
      </c>
      <c r="AR301" s="6">
        <f>(AO301-AVERAGE(AO299:AO344))/_xlfn.STDEV.P(AO299:AO344)</f>
        <v>1.1282580562468145</v>
      </c>
      <c r="AS301" s="6">
        <f t="shared" ref="AS301:AT301" si="299">(AP301-AVERAGE(AP299:AP344))/_xlfn.STDEV.P(AP299:AP344)</f>
        <v>1.2159489420474545</v>
      </c>
      <c r="AT301" s="6">
        <f t="shared" si="299"/>
        <v>1.1950795313670608</v>
      </c>
    </row>
    <row r="302" spans="1:46" ht="13.5" thickBot="1">
      <c r="A302" s="4" t="s">
        <v>51</v>
      </c>
      <c r="B302" s="4" t="s">
        <v>52</v>
      </c>
      <c r="C302" s="5">
        <v>0.45522000000000001</v>
      </c>
      <c r="D302" s="5">
        <v>0.46894999999999998</v>
      </c>
      <c r="E302" s="5">
        <v>0.46987000000000001</v>
      </c>
      <c r="F302" s="5">
        <v>0.47842000000000001</v>
      </c>
      <c r="G302" s="5">
        <v>0.48105999999999999</v>
      </c>
      <c r="H302" s="5">
        <v>0.47197</v>
      </c>
      <c r="I302" s="5">
        <v>0.47920000000000001</v>
      </c>
      <c r="J302" s="5">
        <v>0.48930000000000001</v>
      </c>
      <c r="K302" s="5">
        <v>0.48803000000000002</v>
      </c>
      <c r="L302" s="5">
        <v>0.48222999999999999</v>
      </c>
      <c r="M302" s="5">
        <v>0.47500999999999999</v>
      </c>
      <c r="N302" s="5">
        <v>0.47243000000000002</v>
      </c>
      <c r="O302" s="5">
        <v>0.47475000000000001</v>
      </c>
      <c r="P302" s="5">
        <v>0.46425</v>
      </c>
      <c r="Q302" s="5">
        <v>0.47488000000000002</v>
      </c>
      <c r="R302" s="5">
        <v>0.47721000000000002</v>
      </c>
      <c r="S302" s="5">
        <v>0.48074</v>
      </c>
      <c r="T302" s="5">
        <v>0.49891999999999997</v>
      </c>
      <c r="U302" s="5">
        <v>0.49508000000000002</v>
      </c>
      <c r="V302" s="5">
        <v>0.49830000000000002</v>
      </c>
      <c r="W302" s="5">
        <v>0.50765000000000005</v>
      </c>
      <c r="X302" s="5">
        <v>0.52059</v>
      </c>
      <c r="Y302" s="5">
        <v>0.53083000000000002</v>
      </c>
      <c r="Z302" s="5">
        <v>0.56169000000000002</v>
      </c>
      <c r="AA302" s="5">
        <v>0.58013999999999999</v>
      </c>
      <c r="AB302" s="5">
        <v>0.59696000000000005</v>
      </c>
      <c r="AC302" s="5">
        <v>0.60384000000000004</v>
      </c>
      <c r="AD302" s="5">
        <v>0.61863000000000001</v>
      </c>
      <c r="AE302" s="5">
        <v>0.62885999999999997</v>
      </c>
      <c r="AF302" s="5">
        <v>0.64131000000000005</v>
      </c>
      <c r="AG302" s="5">
        <v>0.66896</v>
      </c>
      <c r="AH302" s="5">
        <v>0.68084</v>
      </c>
      <c r="AI302" s="5">
        <v>0.69316</v>
      </c>
      <c r="AJ302" s="5">
        <v>0.69767999999999997</v>
      </c>
      <c r="AK302" s="5">
        <v>0.64322000000000001</v>
      </c>
      <c r="AM302" s="4" t="s">
        <v>51</v>
      </c>
      <c r="AN302" s="4" t="s">
        <v>52</v>
      </c>
      <c r="AO302" s="5">
        <f t="shared" si="295"/>
        <v>0.47597416666666675</v>
      </c>
      <c r="AP302" s="5">
        <f t="shared" si="296"/>
        <v>0.49874083333333336</v>
      </c>
      <c r="AQ302" s="5">
        <f t="shared" si="297"/>
        <v>0.64123636363636372</v>
      </c>
      <c r="AR302" s="6">
        <f>(AO302-AVERAGE(AO299:AO344))/_xlfn.STDEV.P(AO299:AO344)</f>
        <v>0.74214025137153072</v>
      </c>
      <c r="AS302" s="6">
        <f t="shared" ref="AS302:AT302" si="300">(AP302-AVERAGE(AP299:AP344))/_xlfn.STDEV.P(AP299:AP344)</f>
        <v>0.40609716988296685</v>
      </c>
      <c r="AT302" s="6">
        <f t="shared" si="300"/>
        <v>0.8111731741655035</v>
      </c>
    </row>
    <row r="303" spans="1:46" ht="13.5" thickBot="1">
      <c r="A303" s="4" t="s">
        <v>53</v>
      </c>
      <c r="B303" s="4" t="s">
        <v>54</v>
      </c>
      <c r="C303" s="5">
        <v>0.57776000000000005</v>
      </c>
      <c r="D303" s="5">
        <v>0.56991000000000003</v>
      </c>
      <c r="E303" s="5">
        <v>0.56903999999999999</v>
      </c>
      <c r="F303" s="5">
        <v>0.57811999999999997</v>
      </c>
      <c r="G303" s="5">
        <v>0.57496000000000003</v>
      </c>
      <c r="H303" s="5">
        <v>0.56455999999999995</v>
      </c>
      <c r="I303" s="5">
        <v>0.56020000000000003</v>
      </c>
      <c r="J303" s="5">
        <v>0.57889000000000002</v>
      </c>
      <c r="K303" s="5">
        <v>0.59131999999999996</v>
      </c>
      <c r="L303" s="5">
        <v>0.59453</v>
      </c>
      <c r="M303" s="5">
        <v>0.60346999999999995</v>
      </c>
      <c r="N303" s="5">
        <v>0.60555000000000003</v>
      </c>
      <c r="O303" s="5">
        <v>0.59597</v>
      </c>
      <c r="P303" s="5">
        <v>0.60089000000000004</v>
      </c>
      <c r="Q303" s="5">
        <v>0.61231000000000002</v>
      </c>
      <c r="R303" s="5">
        <v>0.61089000000000004</v>
      </c>
      <c r="S303" s="5">
        <v>0.61462000000000006</v>
      </c>
      <c r="T303" s="5">
        <v>0.61904999999999999</v>
      </c>
      <c r="U303" s="5">
        <v>0.63144</v>
      </c>
      <c r="V303" s="5">
        <v>0.63077000000000005</v>
      </c>
      <c r="W303" s="5">
        <v>0.64214000000000004</v>
      </c>
      <c r="X303" s="5">
        <v>0.64905999999999997</v>
      </c>
      <c r="Y303" s="5">
        <v>0.66147</v>
      </c>
      <c r="Z303" s="5">
        <v>0.68064999999999998</v>
      </c>
      <c r="AA303" s="5">
        <v>0.68745000000000001</v>
      </c>
      <c r="AB303" s="5">
        <v>0.69938</v>
      </c>
      <c r="AC303" s="5">
        <v>0.70660999999999996</v>
      </c>
      <c r="AD303" s="5">
        <v>0.71753999999999996</v>
      </c>
      <c r="AE303" s="5">
        <v>0.72658</v>
      </c>
      <c r="AF303" s="5">
        <v>0.73768999999999996</v>
      </c>
      <c r="AG303" s="5">
        <v>0.72265000000000001</v>
      </c>
      <c r="AH303" s="5">
        <v>0.70833000000000002</v>
      </c>
      <c r="AI303" s="5">
        <v>0.70660000000000001</v>
      </c>
      <c r="AJ303" s="5">
        <v>0.70547000000000004</v>
      </c>
      <c r="AK303" s="5">
        <v>0.64417999999999997</v>
      </c>
      <c r="AM303" s="4" t="s">
        <v>53</v>
      </c>
      <c r="AN303" s="4" t="s">
        <v>54</v>
      </c>
      <c r="AO303" s="5">
        <f t="shared" si="295"/>
        <v>0.58069249999999994</v>
      </c>
      <c r="AP303" s="5">
        <f t="shared" si="296"/>
        <v>0.62910500000000003</v>
      </c>
      <c r="AQ303" s="5">
        <f t="shared" si="297"/>
        <v>0.70567999999999997</v>
      </c>
      <c r="AR303" s="6">
        <f>(AO303-AVERAGE(AO299:AO344))/_xlfn.STDEV.P(AO299:AO344)</f>
        <v>1.9498347853280718</v>
      </c>
      <c r="AS303" s="6">
        <f t="shared" ref="AS303:AT303" si="301">(AP303-AVERAGE(AP299:AP344))/_xlfn.STDEV.P(AP299:AP344)</f>
        <v>1.6590595157939381</v>
      </c>
      <c r="AT303" s="6">
        <f t="shared" si="301"/>
        <v>1.3748624355276697</v>
      </c>
    </row>
    <row r="304" spans="1:46" ht="13.5" thickBot="1">
      <c r="A304" s="4" t="s">
        <v>55</v>
      </c>
      <c r="B304" s="4" t="s">
        <v>56</v>
      </c>
      <c r="C304" s="5">
        <v>0.47549000000000002</v>
      </c>
      <c r="D304" s="5">
        <v>0.47228999999999999</v>
      </c>
      <c r="E304" s="5">
        <v>0.47445999999999999</v>
      </c>
      <c r="F304" s="5">
        <v>0.47199999999999998</v>
      </c>
      <c r="G304" s="5">
        <v>0.46606999999999998</v>
      </c>
      <c r="H304" s="5">
        <v>0.46542</v>
      </c>
      <c r="I304" s="5">
        <v>0.47758</v>
      </c>
      <c r="J304" s="5">
        <v>0.49119000000000002</v>
      </c>
      <c r="K304" s="5">
        <v>0.51866999999999996</v>
      </c>
      <c r="L304" s="5">
        <v>0.54681000000000002</v>
      </c>
      <c r="M304" s="5">
        <v>0.56230000000000002</v>
      </c>
      <c r="N304" s="5">
        <v>0.58016000000000001</v>
      </c>
      <c r="O304" s="5">
        <v>0.60616999999999999</v>
      </c>
      <c r="P304" s="5">
        <v>0.62971999999999995</v>
      </c>
      <c r="Q304" s="5">
        <v>0.63473000000000002</v>
      </c>
      <c r="R304" s="5">
        <v>0.65561999999999998</v>
      </c>
      <c r="S304" s="5">
        <v>0.68466000000000005</v>
      </c>
      <c r="T304" s="5">
        <v>0.69596000000000002</v>
      </c>
      <c r="U304" s="5">
        <v>0.69906999999999997</v>
      </c>
      <c r="V304" s="5">
        <v>0.70825000000000005</v>
      </c>
      <c r="W304" s="5">
        <v>0.70348999999999995</v>
      </c>
      <c r="X304" s="5">
        <v>0.71106000000000003</v>
      </c>
      <c r="Y304" s="5">
        <v>0.72167999999999999</v>
      </c>
      <c r="Z304" s="5">
        <v>0.73182000000000003</v>
      </c>
      <c r="AA304" s="5">
        <v>0.74592999999999998</v>
      </c>
      <c r="AB304" s="5">
        <v>0.74680999999999997</v>
      </c>
      <c r="AC304" s="5">
        <v>0.76473999999999998</v>
      </c>
      <c r="AD304" s="5">
        <v>0.77651999999999999</v>
      </c>
      <c r="AE304" s="5">
        <v>0.77714000000000005</v>
      </c>
      <c r="AF304" s="5">
        <v>0.79579999999999995</v>
      </c>
      <c r="AG304" s="5">
        <v>0.80305000000000004</v>
      </c>
      <c r="AH304" s="5">
        <v>0.80925999999999998</v>
      </c>
      <c r="AI304" s="5">
        <v>0.83069000000000004</v>
      </c>
      <c r="AJ304" s="5">
        <v>0.83638999999999997</v>
      </c>
      <c r="AK304" s="5">
        <v>0.77446000000000004</v>
      </c>
      <c r="AM304" s="4" t="s">
        <v>55</v>
      </c>
      <c r="AN304" s="4" t="s">
        <v>56</v>
      </c>
      <c r="AO304" s="5">
        <f t="shared" si="295"/>
        <v>0.50020333333333344</v>
      </c>
      <c r="AP304" s="5">
        <f t="shared" si="296"/>
        <v>0.68185250000000008</v>
      </c>
      <c r="AQ304" s="5">
        <f t="shared" si="297"/>
        <v>0.78734454545454546</v>
      </c>
      <c r="AR304" s="6">
        <f>(AO304-AVERAGE(AO299:AO344))/_xlfn.STDEV.P(AO299:AO344)</f>
        <v>1.0215701392834413</v>
      </c>
      <c r="AS304" s="6">
        <f t="shared" ref="AS304:AT304" si="302">(AP304-AVERAGE(AP299:AP344))/_xlfn.STDEV.P(AP299:AP344)</f>
        <v>2.166028823624738</v>
      </c>
      <c r="AT304" s="6">
        <f t="shared" si="302"/>
        <v>2.0891831955635691</v>
      </c>
    </row>
    <row r="305" spans="1:46" ht="13.5" thickBot="1">
      <c r="A305" s="4" t="s">
        <v>57</v>
      </c>
      <c r="B305" s="4" t="s">
        <v>58</v>
      </c>
      <c r="C305" s="5">
        <v>0.45859</v>
      </c>
      <c r="D305" s="5">
        <v>0.45788000000000001</v>
      </c>
      <c r="E305" s="5">
        <v>0.46137</v>
      </c>
      <c r="F305" s="5">
        <v>0.47619</v>
      </c>
      <c r="G305" s="5">
        <v>0.46916000000000002</v>
      </c>
      <c r="H305" s="5">
        <v>0.47365000000000002</v>
      </c>
      <c r="I305" s="5">
        <v>0.47203000000000001</v>
      </c>
      <c r="J305" s="5">
        <v>0.48401</v>
      </c>
      <c r="K305" s="5">
        <v>0.48369000000000001</v>
      </c>
      <c r="L305" s="5">
        <v>0.48781000000000002</v>
      </c>
      <c r="M305" s="5">
        <v>0.48254999999999998</v>
      </c>
      <c r="N305" s="5">
        <v>0.4864</v>
      </c>
      <c r="O305" s="5">
        <v>0.49324000000000001</v>
      </c>
      <c r="P305" s="5">
        <v>0.49248999999999998</v>
      </c>
      <c r="Q305" s="5">
        <v>0.49554999999999999</v>
      </c>
      <c r="R305" s="5">
        <v>0.49228</v>
      </c>
      <c r="S305" s="5">
        <v>0.51121000000000005</v>
      </c>
      <c r="T305" s="5">
        <v>0.51519000000000004</v>
      </c>
      <c r="U305" s="5">
        <v>0.51832</v>
      </c>
      <c r="V305" s="5">
        <v>0.52146999999999999</v>
      </c>
      <c r="W305" s="5">
        <v>0.53588000000000002</v>
      </c>
      <c r="X305" s="5">
        <v>0.53905999999999998</v>
      </c>
      <c r="Y305" s="5">
        <v>0.54879</v>
      </c>
      <c r="Z305" s="5">
        <v>0.55903999999999998</v>
      </c>
      <c r="AA305" s="5">
        <v>0.56555999999999995</v>
      </c>
      <c r="AB305" s="5">
        <v>0.59748999999999997</v>
      </c>
      <c r="AC305" s="5">
        <v>0.60629999999999995</v>
      </c>
      <c r="AD305" s="5">
        <v>0.61878</v>
      </c>
      <c r="AE305" s="5">
        <v>0.62590000000000001</v>
      </c>
      <c r="AF305" s="5">
        <v>0.64131000000000005</v>
      </c>
      <c r="AG305" s="5">
        <v>0.65227999999999997</v>
      </c>
      <c r="AH305" s="5">
        <v>0.66410000000000002</v>
      </c>
      <c r="AI305" s="5">
        <v>0.66146000000000005</v>
      </c>
      <c r="AJ305" s="5">
        <v>0.66652999999999996</v>
      </c>
      <c r="AK305" s="5">
        <v>0.61592000000000002</v>
      </c>
      <c r="AM305" s="4" t="s">
        <v>57</v>
      </c>
      <c r="AN305" s="4" t="s">
        <v>58</v>
      </c>
      <c r="AO305" s="5">
        <f t="shared" si="295"/>
        <v>0.47444416666666661</v>
      </c>
      <c r="AP305" s="5">
        <f t="shared" si="296"/>
        <v>0.51854333333333347</v>
      </c>
      <c r="AQ305" s="5">
        <f t="shared" si="297"/>
        <v>0.6286936363636364</v>
      </c>
      <c r="AR305" s="6">
        <f>(AO305-AVERAGE(AO299:AO344))/_xlfn.STDEV.P(AO299:AO344)</f>
        <v>0.72449508286916398</v>
      </c>
      <c r="AS305" s="6">
        <f t="shared" ref="AS305:AT305" si="303">(AP305-AVERAGE(AP299:AP344))/_xlfn.STDEV.P(AP299:AP344)</f>
        <v>0.59642390988617944</v>
      </c>
      <c r="AT305" s="6">
        <f t="shared" si="303"/>
        <v>0.70146178804918136</v>
      </c>
    </row>
    <row r="306" spans="1:46" ht="13.5" thickBot="1">
      <c r="A306" s="4" t="s">
        <v>59</v>
      </c>
      <c r="B306" s="4" t="s">
        <v>60</v>
      </c>
      <c r="C306" s="5">
        <v>0.57813000000000003</v>
      </c>
      <c r="D306" s="5">
        <v>0.57447999999999999</v>
      </c>
      <c r="E306" s="5">
        <v>0.56433</v>
      </c>
      <c r="F306" s="5">
        <v>0.57218999999999998</v>
      </c>
      <c r="G306" s="5">
        <v>0.57608999999999999</v>
      </c>
      <c r="H306" s="5">
        <v>0.57811000000000001</v>
      </c>
      <c r="I306" s="5">
        <v>0.58228000000000002</v>
      </c>
      <c r="J306" s="5">
        <v>0.56272999999999995</v>
      </c>
      <c r="K306" s="5">
        <v>0.56306999999999996</v>
      </c>
      <c r="L306" s="5">
        <v>0.54656000000000005</v>
      </c>
      <c r="M306" s="5">
        <v>0.55530000000000002</v>
      </c>
      <c r="N306" s="5">
        <v>0.57713000000000003</v>
      </c>
      <c r="O306" s="5">
        <v>0.59721999999999997</v>
      </c>
      <c r="P306" s="5">
        <v>0.61041000000000001</v>
      </c>
      <c r="Q306" s="5">
        <v>0.63136999999999999</v>
      </c>
      <c r="R306" s="5">
        <v>0.62800999999999996</v>
      </c>
      <c r="S306" s="5">
        <v>0.64846999999999999</v>
      </c>
      <c r="T306" s="5">
        <v>0.66915999999999998</v>
      </c>
      <c r="U306" s="5">
        <v>0.67573000000000005</v>
      </c>
      <c r="V306" s="5">
        <v>0.70972000000000002</v>
      </c>
      <c r="W306" s="5">
        <v>0.73229</v>
      </c>
      <c r="X306" s="5">
        <v>0.77017000000000002</v>
      </c>
      <c r="Y306" s="5">
        <v>0.78622000000000003</v>
      </c>
      <c r="Z306" s="5">
        <v>0.81003000000000003</v>
      </c>
      <c r="AA306" s="5">
        <v>0.82232000000000005</v>
      </c>
      <c r="AB306" s="5">
        <v>0.84194000000000002</v>
      </c>
      <c r="AC306" s="5">
        <v>0.83338999999999996</v>
      </c>
      <c r="AD306" s="5">
        <v>0.85787000000000002</v>
      </c>
      <c r="AE306" s="5">
        <v>0.86858999999999997</v>
      </c>
      <c r="AF306" s="5">
        <v>0.87028000000000005</v>
      </c>
      <c r="AG306" s="5">
        <v>0.88163999999999998</v>
      </c>
      <c r="AH306" s="5">
        <v>0.87053000000000003</v>
      </c>
      <c r="AI306" s="5">
        <v>0.86706000000000005</v>
      </c>
      <c r="AJ306" s="5">
        <v>0.86251</v>
      </c>
      <c r="AK306" s="5">
        <v>0.79079999999999995</v>
      </c>
      <c r="AM306" s="4" t="s">
        <v>59</v>
      </c>
      <c r="AN306" s="4" t="s">
        <v>60</v>
      </c>
      <c r="AO306" s="5">
        <f t="shared" si="295"/>
        <v>0.56920000000000004</v>
      </c>
      <c r="AP306" s="5">
        <f t="shared" si="296"/>
        <v>0.68906666666666672</v>
      </c>
      <c r="AQ306" s="5">
        <f t="shared" si="297"/>
        <v>0.85153909090909086</v>
      </c>
      <c r="AR306" s="6">
        <f>(AO306-AVERAGE(AO299:AO344))/_xlfn.STDEV.P(AO299:AO344)</f>
        <v>1.8172941977375947</v>
      </c>
      <c r="AS306" s="6">
        <f t="shared" ref="AS306:AT306" si="304">(AP306-AVERAGE(AP299:AP344))/_xlfn.STDEV.P(AP299:AP344)</f>
        <v>2.2353659691117467</v>
      </c>
      <c r="AT306" s="6">
        <f t="shared" si="304"/>
        <v>2.650693655751867</v>
      </c>
    </row>
    <row r="307" spans="1:46" ht="13.5" thickBot="1">
      <c r="A307" s="4" t="s">
        <v>61</v>
      </c>
      <c r="B307" s="4" t="s">
        <v>62</v>
      </c>
      <c r="C307" s="5">
        <v>0.46943000000000001</v>
      </c>
      <c r="D307" s="5">
        <v>0.47627999999999998</v>
      </c>
      <c r="E307" s="5">
        <v>0.46437</v>
      </c>
      <c r="F307" s="5">
        <v>0.46866999999999998</v>
      </c>
      <c r="G307" s="5">
        <v>0.45849000000000001</v>
      </c>
      <c r="H307" s="5">
        <v>0.47448000000000001</v>
      </c>
      <c r="I307" s="5">
        <v>0.47373999999999999</v>
      </c>
      <c r="J307" s="5">
        <v>0.47160999999999997</v>
      </c>
      <c r="K307" s="5">
        <v>0.47428999999999999</v>
      </c>
      <c r="L307" s="5">
        <v>0.47484999999999999</v>
      </c>
      <c r="M307" s="5">
        <v>0.48520000000000002</v>
      </c>
      <c r="N307" s="5">
        <v>0.49308999999999997</v>
      </c>
      <c r="O307" s="5">
        <v>0.50517000000000001</v>
      </c>
      <c r="P307" s="5">
        <v>0.49682999999999999</v>
      </c>
      <c r="Q307" s="5">
        <v>0.51605000000000001</v>
      </c>
      <c r="R307" s="5">
        <v>0.51319000000000004</v>
      </c>
      <c r="S307" s="5">
        <v>0.54208000000000001</v>
      </c>
      <c r="T307" s="5">
        <v>0.52754999999999996</v>
      </c>
      <c r="U307" s="5">
        <v>0.54820999999999998</v>
      </c>
      <c r="V307" s="5">
        <v>0.53879999999999995</v>
      </c>
      <c r="W307" s="5">
        <v>0.54873000000000005</v>
      </c>
      <c r="X307" s="5">
        <v>0.56330999999999998</v>
      </c>
      <c r="Y307" s="5">
        <v>0.55649000000000004</v>
      </c>
      <c r="Z307" s="5">
        <v>0.56486000000000003</v>
      </c>
      <c r="AA307" s="5">
        <v>0.56025000000000003</v>
      </c>
      <c r="AB307" s="5">
        <v>0.58204999999999996</v>
      </c>
      <c r="AC307" s="5">
        <v>0.57547999999999999</v>
      </c>
      <c r="AD307" s="5">
        <v>0.59301000000000004</v>
      </c>
      <c r="AE307" s="5">
        <v>0.58101999999999998</v>
      </c>
      <c r="AF307" s="5">
        <v>0.59872999999999998</v>
      </c>
      <c r="AG307" s="5">
        <v>0.57879999999999998</v>
      </c>
      <c r="AH307" s="5">
        <v>0.60311999999999999</v>
      </c>
      <c r="AI307" s="5">
        <v>0.59552000000000005</v>
      </c>
      <c r="AJ307" s="5">
        <v>0.59831999999999996</v>
      </c>
      <c r="AK307" s="5">
        <v>0.57118999999999998</v>
      </c>
      <c r="AM307" s="4" t="s">
        <v>61</v>
      </c>
      <c r="AN307" s="4" t="s">
        <v>62</v>
      </c>
      <c r="AO307" s="5">
        <f t="shared" si="295"/>
        <v>0.47370833333333334</v>
      </c>
      <c r="AP307" s="5">
        <f t="shared" si="296"/>
        <v>0.53510583333333339</v>
      </c>
      <c r="AQ307" s="5">
        <f t="shared" si="297"/>
        <v>0.5852263636363636</v>
      </c>
      <c r="AR307" s="6">
        <f>(AO307-AVERAGE(AO299:AO344))/_xlfn.STDEV.P(AO299:AO344)</f>
        <v>0.71600887165588123</v>
      </c>
      <c r="AS307" s="6">
        <f t="shared" ref="AS307:AT307" si="305">(AP307-AVERAGE(AP299:AP344))/_xlfn.STDEV.P(AP299:AP344)</f>
        <v>0.75561020612671359</v>
      </c>
      <c r="AT307" s="6">
        <f t="shared" si="305"/>
        <v>0.32125303137991851</v>
      </c>
    </row>
    <row r="308" spans="1:46" ht="13.5" thickBot="1">
      <c r="A308" s="4" t="s">
        <v>63</v>
      </c>
      <c r="B308" s="4" t="s">
        <v>64</v>
      </c>
      <c r="C308" s="5">
        <v>0.51937999999999995</v>
      </c>
      <c r="D308" s="5">
        <v>0.50905999999999996</v>
      </c>
      <c r="E308" s="5">
        <v>0.50141999999999998</v>
      </c>
      <c r="F308" s="5">
        <v>0.50551000000000001</v>
      </c>
      <c r="G308" s="5">
        <v>0.50202999999999998</v>
      </c>
      <c r="H308" s="5">
        <v>0.51056999999999997</v>
      </c>
      <c r="I308" s="5">
        <v>0.51715</v>
      </c>
      <c r="J308" s="5">
        <v>0.53896999999999995</v>
      </c>
      <c r="K308" s="5">
        <v>0.53193000000000001</v>
      </c>
      <c r="L308" s="5">
        <v>0.52622999999999998</v>
      </c>
      <c r="M308" s="5">
        <v>0.51888000000000001</v>
      </c>
      <c r="N308" s="5">
        <v>0.52505000000000002</v>
      </c>
      <c r="O308" s="5">
        <v>0.51720999999999995</v>
      </c>
      <c r="P308" s="5">
        <v>0.52398</v>
      </c>
      <c r="Q308" s="5">
        <v>0.54281000000000001</v>
      </c>
      <c r="R308" s="5">
        <v>0.54708000000000001</v>
      </c>
      <c r="S308" s="5">
        <v>0.54425999999999997</v>
      </c>
      <c r="T308" s="5">
        <v>0.53832000000000002</v>
      </c>
      <c r="U308" s="5">
        <v>0.56076000000000004</v>
      </c>
      <c r="V308" s="5">
        <v>0.56835000000000002</v>
      </c>
      <c r="W308" s="5">
        <v>0.57494999999999996</v>
      </c>
      <c r="X308" s="5">
        <v>0.58791000000000004</v>
      </c>
      <c r="Y308" s="5">
        <v>0.59770999999999996</v>
      </c>
      <c r="Z308" s="5">
        <v>0.59423999999999999</v>
      </c>
      <c r="AA308" s="5">
        <v>0.62112000000000001</v>
      </c>
      <c r="AB308" s="5">
        <v>0.62946000000000002</v>
      </c>
      <c r="AC308" s="5">
        <v>0.63537999999999994</v>
      </c>
      <c r="AD308" s="5">
        <v>0.64729999999999999</v>
      </c>
      <c r="AE308" s="5">
        <v>0.66754999999999998</v>
      </c>
      <c r="AF308" s="5">
        <v>0.68494999999999995</v>
      </c>
      <c r="AG308" s="5">
        <v>0.6764</v>
      </c>
      <c r="AH308" s="5">
        <v>0.67615000000000003</v>
      </c>
      <c r="AI308" s="5">
        <v>0.69811999999999996</v>
      </c>
      <c r="AJ308" s="5">
        <v>0.69735999999999998</v>
      </c>
      <c r="AK308" s="5">
        <v>0.65630999999999995</v>
      </c>
      <c r="AM308" s="4" t="s">
        <v>63</v>
      </c>
      <c r="AN308" s="4" t="s">
        <v>64</v>
      </c>
      <c r="AO308" s="5">
        <f t="shared" si="295"/>
        <v>0.51718166666666665</v>
      </c>
      <c r="AP308" s="5">
        <f t="shared" si="296"/>
        <v>0.55813166666666669</v>
      </c>
      <c r="AQ308" s="5">
        <f t="shared" si="297"/>
        <v>0.66273636363636357</v>
      </c>
      <c r="AR308" s="6">
        <f>(AO308-AVERAGE(AO299:AO344))/_xlfn.STDEV.P(AO299:AO344)</f>
        <v>1.2173776899736295</v>
      </c>
      <c r="AS308" s="6">
        <f t="shared" ref="AS308:AT308" si="306">(AP308-AVERAGE(AP299:AP344))/_xlfn.STDEV.P(AP299:AP344)</f>
        <v>0.9769172024246866</v>
      </c>
      <c r="AT308" s="6">
        <f t="shared" si="306"/>
        <v>0.99923393242099334</v>
      </c>
    </row>
    <row r="309" spans="1:46" ht="13.5" thickBot="1">
      <c r="A309" s="4" t="s">
        <v>65</v>
      </c>
      <c r="B309" s="4" t="s">
        <v>66</v>
      </c>
      <c r="C309" s="5">
        <v>0.39504</v>
      </c>
      <c r="D309" s="5">
        <v>0.39354</v>
      </c>
      <c r="E309" s="5">
        <v>0.37524000000000002</v>
      </c>
      <c r="F309" s="5">
        <v>0.38091999999999998</v>
      </c>
      <c r="G309" s="5">
        <v>0.37463999999999997</v>
      </c>
      <c r="H309" s="5">
        <v>0.37424000000000002</v>
      </c>
      <c r="I309" s="5">
        <v>0.37591999999999998</v>
      </c>
      <c r="J309" s="5">
        <v>0.39560000000000001</v>
      </c>
      <c r="K309" s="5">
        <v>0.4209</v>
      </c>
      <c r="L309" s="5">
        <v>0.42797000000000002</v>
      </c>
      <c r="M309" s="5">
        <v>0.44512000000000002</v>
      </c>
      <c r="N309" s="5">
        <v>0.46576000000000001</v>
      </c>
      <c r="O309" s="5">
        <v>0.48242000000000002</v>
      </c>
      <c r="P309" s="5">
        <v>0.51166</v>
      </c>
      <c r="Q309" s="5">
        <v>0.52476</v>
      </c>
      <c r="R309" s="5">
        <v>0.51629000000000003</v>
      </c>
      <c r="S309" s="5">
        <v>0.52895000000000003</v>
      </c>
      <c r="T309" s="5">
        <v>0.54139000000000004</v>
      </c>
      <c r="U309" s="5">
        <v>0.56198000000000004</v>
      </c>
      <c r="V309" s="5">
        <v>0.57750999999999997</v>
      </c>
      <c r="W309" s="5">
        <v>0.59067000000000003</v>
      </c>
      <c r="X309" s="5">
        <v>0.59509999999999996</v>
      </c>
      <c r="Y309" s="5">
        <v>0.6</v>
      </c>
      <c r="Z309" s="5">
        <v>0.60314999999999996</v>
      </c>
      <c r="AA309" s="5">
        <v>0.60870999999999997</v>
      </c>
      <c r="AB309" s="5">
        <v>0.60046999999999995</v>
      </c>
      <c r="AC309" s="5">
        <v>0.62824999999999998</v>
      </c>
      <c r="AD309" s="5">
        <v>0.66041000000000005</v>
      </c>
      <c r="AE309" s="5">
        <v>0.65752999999999995</v>
      </c>
      <c r="AF309" s="5">
        <v>0.65305999999999997</v>
      </c>
      <c r="AG309" s="5">
        <v>0.65874999999999995</v>
      </c>
      <c r="AH309" s="5">
        <v>0.65300000000000002</v>
      </c>
      <c r="AI309" s="5">
        <v>0.65334999999999999</v>
      </c>
      <c r="AJ309" s="5">
        <v>0.65554999999999997</v>
      </c>
      <c r="AK309" s="5">
        <v>0.62302000000000002</v>
      </c>
      <c r="AM309" s="4" t="s">
        <v>65</v>
      </c>
      <c r="AN309" s="4" t="s">
        <v>66</v>
      </c>
      <c r="AO309" s="5">
        <f t="shared" si="295"/>
        <v>0.40207416666666668</v>
      </c>
      <c r="AP309" s="5">
        <f t="shared" si="296"/>
        <v>0.55282333333333333</v>
      </c>
      <c r="AQ309" s="5">
        <f t="shared" si="297"/>
        <v>0.64109999999999989</v>
      </c>
      <c r="AR309" s="6">
        <f>(AO309-AVERAGE(AO299:AO344))/_xlfn.STDEV.P(AO299:AO344)</f>
        <v>-0.1101329200825788</v>
      </c>
      <c r="AS309" s="6">
        <f t="shared" ref="AS309:AT309" si="307">(AP309-AVERAGE(AP299:AP344))/_xlfn.STDEV.P(AP299:AP344)</f>
        <v>0.92589749389375764</v>
      </c>
      <c r="AT309" s="6">
        <f t="shared" si="307"/>
        <v>0.80998039980024505</v>
      </c>
    </row>
    <row r="310" spans="1:46" ht="13.5" thickBot="1">
      <c r="A310" s="4" t="s">
        <v>67</v>
      </c>
      <c r="B310" s="4" t="s">
        <v>68</v>
      </c>
      <c r="C310" s="5">
        <v>0.46379999999999999</v>
      </c>
      <c r="D310" s="5">
        <v>0.45879999999999999</v>
      </c>
      <c r="E310" s="5">
        <v>0.45712999999999998</v>
      </c>
      <c r="F310" s="5">
        <v>0.46222000000000002</v>
      </c>
      <c r="G310" s="5">
        <v>0.46816000000000002</v>
      </c>
      <c r="H310" s="5">
        <v>0.46712999999999999</v>
      </c>
      <c r="I310" s="5">
        <v>0.45793</v>
      </c>
      <c r="J310" s="5">
        <v>0.45946999999999999</v>
      </c>
      <c r="K310" s="5">
        <v>0.46032000000000001</v>
      </c>
      <c r="L310" s="5">
        <v>0.47577000000000003</v>
      </c>
      <c r="M310" s="5">
        <v>0.46850000000000003</v>
      </c>
      <c r="N310" s="5">
        <v>0.46870000000000001</v>
      </c>
      <c r="O310" s="5">
        <v>0.47460000000000002</v>
      </c>
      <c r="P310" s="5">
        <v>0.47210000000000002</v>
      </c>
      <c r="Q310" s="5">
        <v>0.47743999999999998</v>
      </c>
      <c r="R310" s="5">
        <v>0.47405000000000003</v>
      </c>
      <c r="S310" s="5">
        <v>0.47131000000000001</v>
      </c>
      <c r="T310" s="5">
        <v>0.46698000000000001</v>
      </c>
      <c r="U310" s="5">
        <v>0.47449999999999998</v>
      </c>
      <c r="V310" s="5">
        <v>0.48277999999999999</v>
      </c>
      <c r="W310" s="5">
        <v>0.48610999999999999</v>
      </c>
      <c r="X310" s="5">
        <v>0.48670000000000002</v>
      </c>
      <c r="Y310" s="5">
        <v>0.50295000000000001</v>
      </c>
      <c r="Z310" s="5">
        <v>0.51663999999999999</v>
      </c>
      <c r="AA310" s="5">
        <v>0.53578000000000003</v>
      </c>
      <c r="AB310" s="5">
        <v>0.53364999999999996</v>
      </c>
      <c r="AC310" s="5">
        <v>0.53837999999999997</v>
      </c>
      <c r="AD310" s="5">
        <v>0.56001999999999996</v>
      </c>
      <c r="AE310" s="5">
        <v>0.57484000000000002</v>
      </c>
      <c r="AF310" s="5">
        <v>0.57815000000000005</v>
      </c>
      <c r="AG310" s="5">
        <v>0.58092999999999995</v>
      </c>
      <c r="AH310" s="5">
        <v>0.58231999999999995</v>
      </c>
      <c r="AI310" s="5">
        <v>0.58896000000000004</v>
      </c>
      <c r="AJ310" s="5">
        <v>0.59648000000000001</v>
      </c>
      <c r="AK310" s="5">
        <v>0.54101999999999995</v>
      </c>
      <c r="AM310" s="4" t="s">
        <v>67</v>
      </c>
      <c r="AN310" s="4" t="s">
        <v>68</v>
      </c>
      <c r="AO310" s="5">
        <f t="shared" si="295"/>
        <v>0.46399416666666665</v>
      </c>
      <c r="AP310" s="5">
        <f t="shared" si="296"/>
        <v>0.48218</v>
      </c>
      <c r="AQ310" s="5">
        <f t="shared" si="297"/>
        <v>0.56459363636363635</v>
      </c>
      <c r="AR310" s="6">
        <f>(AO310-AVERAGE(AO299:AO344))/_xlfn.STDEV.P(AO299:AO344)</f>
        <v>0.60397742871902316</v>
      </c>
      <c r="AS310" s="6">
        <f t="shared" ref="AS310:AT310" si="308">(AP310-AVERAGE(AP299:AP344))/_xlfn.STDEV.P(AP299:AP344)</f>
        <v>0.24692689238922325</v>
      </c>
      <c r="AT310" s="6">
        <f t="shared" si="308"/>
        <v>0.14077831808746097</v>
      </c>
    </row>
    <row r="311" spans="1:46" ht="13.5" thickBot="1">
      <c r="A311" s="4" t="s">
        <v>69</v>
      </c>
      <c r="B311" s="4" t="s">
        <v>70</v>
      </c>
      <c r="C311" s="5">
        <v>0.52871000000000001</v>
      </c>
      <c r="D311" s="5">
        <v>0.53534000000000004</v>
      </c>
      <c r="E311" s="5">
        <v>0.54144999999999999</v>
      </c>
      <c r="F311" s="5">
        <v>0.54588999999999999</v>
      </c>
      <c r="G311" s="5">
        <v>0.55855999999999995</v>
      </c>
      <c r="H311" s="5">
        <v>0.55561000000000005</v>
      </c>
      <c r="I311" s="5">
        <v>0.56552999999999998</v>
      </c>
      <c r="J311" s="5">
        <v>0.55915000000000004</v>
      </c>
      <c r="K311" s="5">
        <v>0.58387999999999995</v>
      </c>
      <c r="L311" s="5">
        <v>0.59482999999999997</v>
      </c>
      <c r="M311" s="5">
        <v>0.60624</v>
      </c>
      <c r="N311" s="5">
        <v>0.61965999999999999</v>
      </c>
      <c r="O311" s="5">
        <v>0.62382000000000004</v>
      </c>
      <c r="P311" s="5">
        <v>0.63400000000000001</v>
      </c>
      <c r="Q311" s="5">
        <v>0.64705000000000001</v>
      </c>
      <c r="R311" s="5">
        <v>0.65395000000000003</v>
      </c>
      <c r="S311" s="5">
        <v>0.65095999999999998</v>
      </c>
      <c r="T311" s="5">
        <v>0.65780000000000005</v>
      </c>
      <c r="U311" s="5">
        <v>0.65729000000000004</v>
      </c>
      <c r="V311" s="5">
        <v>0.67117000000000004</v>
      </c>
      <c r="W311" s="5">
        <v>0.67566999999999999</v>
      </c>
      <c r="X311" s="5">
        <v>0.67332000000000003</v>
      </c>
      <c r="Y311" s="5">
        <v>0.68454000000000004</v>
      </c>
      <c r="Z311" s="5">
        <v>0.67168000000000005</v>
      </c>
      <c r="AA311" s="5">
        <v>0.66935</v>
      </c>
      <c r="AB311" s="5">
        <v>0.67569000000000001</v>
      </c>
      <c r="AC311" s="5">
        <v>0.67986000000000002</v>
      </c>
      <c r="AD311" s="5">
        <v>0.68511999999999995</v>
      </c>
      <c r="AE311" s="5">
        <v>0.69259000000000004</v>
      </c>
      <c r="AF311" s="5">
        <v>0.70433000000000001</v>
      </c>
      <c r="AG311" s="5">
        <v>0.70992</v>
      </c>
      <c r="AH311" s="5">
        <v>0.71865000000000001</v>
      </c>
      <c r="AI311" s="5">
        <v>0.72645999999999999</v>
      </c>
      <c r="AJ311" s="5">
        <v>0.73963999999999996</v>
      </c>
      <c r="AK311" s="5">
        <v>0.69594</v>
      </c>
      <c r="AM311" s="4" t="s">
        <v>69</v>
      </c>
      <c r="AN311" s="4" t="s">
        <v>70</v>
      </c>
      <c r="AO311" s="5">
        <f t="shared" si="295"/>
        <v>0.56623749999999995</v>
      </c>
      <c r="AP311" s="5">
        <f t="shared" si="296"/>
        <v>0.65843750000000012</v>
      </c>
      <c r="AQ311" s="5">
        <f t="shared" si="297"/>
        <v>0.69977727272727275</v>
      </c>
      <c r="AR311" s="6">
        <f>(AO311-AVERAGE(AO299:AO344))/_xlfn.STDEV.P(AO299:AO344)</f>
        <v>1.7831283077452689</v>
      </c>
      <c r="AS311" s="6">
        <f t="shared" ref="AS311:AT311" si="309">(AP311-AVERAGE(AP299:AP344))/_xlfn.STDEV.P(AP299:AP344)</f>
        <v>1.9409814499509497</v>
      </c>
      <c r="AT311" s="6">
        <f t="shared" si="309"/>
        <v>1.3232312091702534</v>
      </c>
    </row>
    <row r="312" spans="1:46" ht="13.5" thickBot="1">
      <c r="A312" s="4" t="s">
        <v>71</v>
      </c>
      <c r="B312" s="4" t="s">
        <v>72</v>
      </c>
      <c r="C312" s="5">
        <v>0.40088000000000001</v>
      </c>
      <c r="D312" s="5">
        <v>0.39094000000000001</v>
      </c>
      <c r="E312" s="5">
        <v>0.38835999999999998</v>
      </c>
      <c r="F312" s="5">
        <v>0.39779999999999999</v>
      </c>
      <c r="G312" s="5">
        <v>0.38894000000000001</v>
      </c>
      <c r="H312" s="5">
        <v>0.38973999999999998</v>
      </c>
      <c r="I312" s="5">
        <v>0.39245999999999998</v>
      </c>
      <c r="J312" s="5">
        <v>0.38968000000000003</v>
      </c>
      <c r="K312" s="5">
        <v>0.38577</v>
      </c>
      <c r="L312" s="5">
        <v>0.39385999999999999</v>
      </c>
      <c r="M312" s="5">
        <v>0.39612000000000003</v>
      </c>
      <c r="N312" s="5">
        <v>0.39107999999999998</v>
      </c>
      <c r="O312" s="5">
        <v>0.38436999999999999</v>
      </c>
      <c r="P312" s="5">
        <v>0.39194000000000001</v>
      </c>
      <c r="Q312" s="5">
        <v>0.39065</v>
      </c>
      <c r="R312" s="5">
        <v>0.39155000000000001</v>
      </c>
      <c r="S312" s="5">
        <v>0.40257999999999999</v>
      </c>
      <c r="T312" s="5">
        <v>0.39554</v>
      </c>
      <c r="U312" s="5">
        <v>0.39599000000000001</v>
      </c>
      <c r="V312" s="5">
        <v>0.40098</v>
      </c>
      <c r="W312" s="5">
        <v>0.40083999999999997</v>
      </c>
      <c r="X312" s="5">
        <v>0.39412000000000003</v>
      </c>
      <c r="Y312" s="5">
        <v>0.40366000000000002</v>
      </c>
      <c r="Z312" s="5">
        <v>0.41449999999999998</v>
      </c>
      <c r="AA312" s="5">
        <v>0.43672</v>
      </c>
      <c r="AB312" s="5">
        <v>0.45695000000000002</v>
      </c>
      <c r="AC312" s="5">
        <v>0.47516000000000003</v>
      </c>
      <c r="AD312" s="5">
        <v>0.49181999999999998</v>
      </c>
      <c r="AE312" s="5">
        <v>0.50183999999999995</v>
      </c>
      <c r="AF312" s="5">
        <v>0.52485000000000004</v>
      </c>
      <c r="AG312" s="5">
        <v>0.53468000000000004</v>
      </c>
      <c r="AH312" s="5">
        <v>0.55120000000000002</v>
      </c>
      <c r="AI312" s="5">
        <v>0.57381000000000004</v>
      </c>
      <c r="AJ312" s="5">
        <v>0.58904000000000001</v>
      </c>
      <c r="AK312" s="5">
        <v>0.55950999999999995</v>
      </c>
      <c r="AM312" s="4" t="s">
        <v>71</v>
      </c>
      <c r="AN312" s="4" t="s">
        <v>72</v>
      </c>
      <c r="AO312" s="5">
        <f t="shared" si="295"/>
        <v>0.39213583333333329</v>
      </c>
      <c r="AP312" s="5">
        <f t="shared" si="296"/>
        <v>0.39722666666666667</v>
      </c>
      <c r="AQ312" s="5">
        <f t="shared" si="297"/>
        <v>0.51778000000000002</v>
      </c>
      <c r="AR312" s="6">
        <f>(AO312-AVERAGE(AO299:AO344))/_xlfn.STDEV.P(AO299:AO344)</f>
        <v>-0.22474963008214746</v>
      </c>
      <c r="AS312" s="6">
        <f t="shared" ref="AS312:AT312" si="310">(AP312-AVERAGE(AP299:AP344))/_xlfn.STDEV.P(AP299:AP344)</f>
        <v>-0.56958066906713323</v>
      </c>
      <c r="AT312" s="6">
        <f t="shared" si="310"/>
        <v>-0.2687011215052032</v>
      </c>
    </row>
    <row r="313" spans="1:46" ht="13.5" thickBot="1">
      <c r="A313" s="4" t="s">
        <v>73</v>
      </c>
      <c r="B313" s="4" t="s">
        <v>74</v>
      </c>
      <c r="C313" s="5">
        <v>0.38789000000000001</v>
      </c>
      <c r="D313" s="5">
        <v>0.38766</v>
      </c>
      <c r="E313" s="5">
        <v>0.39261000000000001</v>
      </c>
      <c r="F313" s="5">
        <v>0.39702999999999999</v>
      </c>
      <c r="G313" s="5">
        <v>0.40627000000000002</v>
      </c>
      <c r="H313" s="5">
        <v>0.41213</v>
      </c>
      <c r="I313" s="5">
        <v>0.40932000000000002</v>
      </c>
      <c r="J313" s="5">
        <v>0.40889999999999999</v>
      </c>
      <c r="K313" s="5">
        <v>0.42092000000000002</v>
      </c>
      <c r="L313" s="5">
        <v>0.41577999999999998</v>
      </c>
      <c r="M313" s="5">
        <v>0.42038999999999999</v>
      </c>
      <c r="N313" s="5">
        <v>0.42771999999999999</v>
      </c>
      <c r="O313" s="5">
        <v>0.42867</v>
      </c>
      <c r="P313" s="5">
        <v>0.42020000000000002</v>
      </c>
      <c r="Q313" s="5">
        <v>0.40089999999999998</v>
      </c>
      <c r="R313" s="5">
        <v>0.39778999999999998</v>
      </c>
      <c r="S313" s="5">
        <v>0.39712999999999998</v>
      </c>
      <c r="T313" s="5">
        <v>0.38804</v>
      </c>
      <c r="U313" s="5">
        <v>0.38507000000000002</v>
      </c>
      <c r="V313" s="5">
        <v>0.39777000000000001</v>
      </c>
      <c r="W313" s="5">
        <v>0.40516000000000002</v>
      </c>
      <c r="X313" s="5">
        <v>0.41748000000000002</v>
      </c>
      <c r="Y313" s="5">
        <v>0.42529</v>
      </c>
      <c r="Z313" s="5">
        <v>0.42392000000000002</v>
      </c>
      <c r="AA313" s="5">
        <v>0.44140000000000001</v>
      </c>
      <c r="AB313" s="5">
        <v>0.45432</v>
      </c>
      <c r="AC313" s="5">
        <v>0.48</v>
      </c>
      <c r="AD313" s="5">
        <v>0.49429000000000001</v>
      </c>
      <c r="AE313" s="5">
        <v>0.51554</v>
      </c>
      <c r="AF313" s="5">
        <v>0.52771999999999997</v>
      </c>
      <c r="AG313" s="5">
        <v>0.54835</v>
      </c>
      <c r="AH313" s="5">
        <v>0.56296000000000002</v>
      </c>
      <c r="AI313" s="5">
        <v>0.55927000000000004</v>
      </c>
      <c r="AJ313" s="5">
        <v>0.55945999999999996</v>
      </c>
      <c r="AK313" s="5">
        <v>0.51319000000000004</v>
      </c>
      <c r="AM313" s="4" t="s">
        <v>73</v>
      </c>
      <c r="AN313" s="4" t="s">
        <v>74</v>
      </c>
      <c r="AO313" s="5">
        <f t="shared" si="295"/>
        <v>0.4072183333333334</v>
      </c>
      <c r="AP313" s="5">
        <f t="shared" si="296"/>
        <v>0.40728500000000006</v>
      </c>
      <c r="AQ313" s="5">
        <f t="shared" si="297"/>
        <v>0.51422727272727264</v>
      </c>
      <c r="AR313" s="6">
        <f>(AO313-AVERAGE(AO299:AO344))/_xlfn.STDEV.P(AO299:AO344)</f>
        <v>-5.0806326855399334E-2</v>
      </c>
      <c r="AS313" s="6">
        <f t="shared" ref="AS313:AT313" si="311">(AP313-AVERAGE(AP299:AP344))/_xlfn.STDEV.P(AP299:AP344)</f>
        <v>-0.47290753218042791</v>
      </c>
      <c r="AT313" s="6">
        <f t="shared" si="311"/>
        <v>-0.29977686963469496</v>
      </c>
    </row>
    <row r="314" spans="1:46" ht="13.5" thickBot="1">
      <c r="A314" s="4" t="s">
        <v>75</v>
      </c>
      <c r="B314" s="4" t="s">
        <v>76</v>
      </c>
      <c r="C314" s="5">
        <v>0.48585</v>
      </c>
      <c r="D314" s="5">
        <v>0.48102</v>
      </c>
      <c r="E314" s="5">
        <v>0.47399000000000002</v>
      </c>
      <c r="F314" s="5">
        <v>0.47336</v>
      </c>
      <c r="G314" s="5">
        <v>0.46810000000000002</v>
      </c>
      <c r="H314" s="5">
        <v>0.46949999999999997</v>
      </c>
      <c r="I314" s="5">
        <v>0.46692</v>
      </c>
      <c r="J314" s="5">
        <v>0.47114</v>
      </c>
      <c r="K314" s="5">
        <v>0.47397</v>
      </c>
      <c r="L314" s="5">
        <v>0.47066000000000002</v>
      </c>
      <c r="M314" s="5">
        <v>0.47613</v>
      </c>
      <c r="N314" s="5">
        <v>0.48020000000000002</v>
      </c>
      <c r="O314" s="5">
        <v>0.49262</v>
      </c>
      <c r="P314" s="5">
        <v>0.50321000000000005</v>
      </c>
      <c r="Q314" s="5">
        <v>0.52034999999999998</v>
      </c>
      <c r="R314" s="5">
        <v>0.52895999999999999</v>
      </c>
      <c r="S314" s="5">
        <v>0.53734999999999999</v>
      </c>
      <c r="T314" s="5">
        <v>0.53708</v>
      </c>
      <c r="U314" s="5">
        <v>0.54810999999999999</v>
      </c>
      <c r="V314" s="5">
        <v>0.56171000000000004</v>
      </c>
      <c r="W314" s="5">
        <v>0.57543999999999995</v>
      </c>
      <c r="X314" s="5">
        <v>0.58972999999999998</v>
      </c>
      <c r="Y314" s="5">
        <v>0.59775999999999996</v>
      </c>
      <c r="Z314" s="5">
        <v>0.60441999999999996</v>
      </c>
      <c r="AA314" s="5">
        <v>0.61412</v>
      </c>
      <c r="AB314" s="5">
        <v>0.62046999999999997</v>
      </c>
      <c r="AC314" s="5">
        <v>0.63175000000000003</v>
      </c>
      <c r="AD314" s="5">
        <v>0.63932999999999995</v>
      </c>
      <c r="AE314" s="5">
        <v>0.65010000000000001</v>
      </c>
      <c r="AF314" s="5">
        <v>0.66554999999999997</v>
      </c>
      <c r="AG314" s="5">
        <v>0.67164999999999997</v>
      </c>
      <c r="AH314" s="5">
        <v>0.66988000000000003</v>
      </c>
      <c r="AI314" s="5">
        <v>0.67322000000000004</v>
      </c>
      <c r="AJ314" s="5">
        <v>0.67620000000000002</v>
      </c>
      <c r="AK314" s="5">
        <v>0.63932</v>
      </c>
      <c r="AM314" s="4" t="s">
        <v>75</v>
      </c>
      <c r="AN314" s="4" t="s">
        <v>76</v>
      </c>
      <c r="AO314" s="5">
        <f t="shared" si="295"/>
        <v>0.47423666666666664</v>
      </c>
      <c r="AP314" s="5">
        <f t="shared" si="296"/>
        <v>0.54972833333333326</v>
      </c>
      <c r="AQ314" s="5">
        <f t="shared" si="297"/>
        <v>0.65014454545454536</v>
      </c>
      <c r="AR314" s="6">
        <f>(AO314-AVERAGE(AO299:AO344))/_xlfn.STDEV.P(AO299:AO344)</f>
        <v>0.72210202897096765</v>
      </c>
      <c r="AS314" s="6">
        <f t="shared" ref="AS314:AT314" si="312">(AP314-AVERAGE(AP299:AP344))/_xlfn.STDEV.P(AP299:AP344)</f>
        <v>0.89615068110194085</v>
      </c>
      <c r="AT314" s="6">
        <f t="shared" si="312"/>
        <v>0.88909314753317881</v>
      </c>
    </row>
    <row r="315" spans="1:46" ht="13.5" thickBot="1">
      <c r="A315" s="4" t="s">
        <v>77</v>
      </c>
      <c r="B315" s="4" t="s">
        <v>78</v>
      </c>
      <c r="C315" s="5">
        <v>0.46987000000000001</v>
      </c>
      <c r="D315" s="5">
        <v>0.47810999999999998</v>
      </c>
      <c r="E315" s="5">
        <v>0.47866999999999998</v>
      </c>
      <c r="F315" s="5">
        <v>0.48027999999999998</v>
      </c>
      <c r="G315" s="5">
        <v>0.48259999999999997</v>
      </c>
      <c r="H315" s="5">
        <v>0.48230000000000001</v>
      </c>
      <c r="I315" s="5">
        <v>0.47538000000000002</v>
      </c>
      <c r="J315" s="5">
        <v>0.46272999999999997</v>
      </c>
      <c r="K315" s="5">
        <v>0.47037000000000001</v>
      </c>
      <c r="L315" s="5">
        <v>0.46736</v>
      </c>
      <c r="M315" s="5">
        <v>0.46545999999999998</v>
      </c>
      <c r="N315" s="5">
        <v>0.46866999999999998</v>
      </c>
      <c r="O315" s="5">
        <v>0.46805999999999998</v>
      </c>
      <c r="P315" s="5">
        <v>0.46544000000000002</v>
      </c>
      <c r="Q315" s="5">
        <v>0.46431</v>
      </c>
      <c r="R315" s="5">
        <v>0.46781</v>
      </c>
      <c r="S315" s="5">
        <v>0.46311999999999998</v>
      </c>
      <c r="T315" s="5">
        <v>0.47291</v>
      </c>
      <c r="U315" s="5">
        <v>0.48144999999999999</v>
      </c>
      <c r="V315" s="5">
        <v>0.49647999999999998</v>
      </c>
      <c r="W315" s="5">
        <v>0.50353999999999999</v>
      </c>
      <c r="X315" s="5">
        <v>0.51776999999999995</v>
      </c>
      <c r="Y315" s="5">
        <v>0.53364</v>
      </c>
      <c r="Z315" s="5">
        <v>0.54466000000000003</v>
      </c>
      <c r="AA315" s="5">
        <v>0.56123000000000001</v>
      </c>
      <c r="AB315" s="5">
        <v>0.57454000000000005</v>
      </c>
      <c r="AC315" s="5">
        <v>0.58926999999999996</v>
      </c>
      <c r="AD315" s="5">
        <v>0.60341999999999996</v>
      </c>
      <c r="AE315" s="5">
        <v>0.62934999999999997</v>
      </c>
      <c r="AF315" s="5">
        <v>0.63951000000000002</v>
      </c>
      <c r="AG315" s="5">
        <v>0.65744999999999998</v>
      </c>
      <c r="AH315" s="5">
        <v>0.66544000000000003</v>
      </c>
      <c r="AI315" s="5">
        <v>0.66303999999999996</v>
      </c>
      <c r="AJ315" s="5">
        <v>0.67417000000000005</v>
      </c>
      <c r="AK315" s="5">
        <v>0.63629999999999998</v>
      </c>
      <c r="AM315" s="4" t="s">
        <v>77</v>
      </c>
      <c r="AN315" s="4" t="s">
        <v>78</v>
      </c>
      <c r="AO315" s="5">
        <f t="shared" si="295"/>
        <v>0.47348333333333342</v>
      </c>
      <c r="AP315" s="5">
        <f t="shared" si="296"/>
        <v>0.48993250000000005</v>
      </c>
      <c r="AQ315" s="5">
        <f t="shared" si="297"/>
        <v>0.62670181818181814</v>
      </c>
      <c r="AR315" s="6">
        <f>(AO315-AVERAGE(AO299:AO344))/_xlfn.STDEV.P(AO299:AO344)</f>
        <v>0.71341399393494609</v>
      </c>
      <c r="AS315" s="6">
        <f t="shared" ref="AS315:AT315" si="313">(AP315-AVERAGE(AP299:AP344))/_xlfn.STDEV.P(AP299:AP344)</f>
        <v>0.32143809308988769</v>
      </c>
      <c r="AT315" s="6">
        <f t="shared" si="313"/>
        <v>0.68403933048732946</v>
      </c>
    </row>
    <row r="316" spans="1:46" ht="13.5" thickBot="1">
      <c r="A316" s="4" t="s">
        <v>79</v>
      </c>
      <c r="B316" s="4" t="s">
        <v>80</v>
      </c>
      <c r="C316" s="5">
        <v>0.35659000000000002</v>
      </c>
      <c r="D316" s="5">
        <v>0.35757</v>
      </c>
      <c r="E316" s="5">
        <v>0.37470999999999999</v>
      </c>
      <c r="F316" s="5">
        <v>0.38028000000000001</v>
      </c>
      <c r="G316" s="5">
        <v>0.36759999999999998</v>
      </c>
      <c r="H316" s="5">
        <v>0.37107000000000001</v>
      </c>
      <c r="I316" s="5">
        <v>0.36941000000000002</v>
      </c>
      <c r="J316" s="5">
        <v>0.39517000000000002</v>
      </c>
      <c r="K316" s="5">
        <v>0.40048</v>
      </c>
      <c r="L316" s="5">
        <v>0.40048</v>
      </c>
      <c r="M316" s="5">
        <v>0.40973999999999999</v>
      </c>
      <c r="N316" s="5">
        <v>0.40789999999999998</v>
      </c>
      <c r="O316" s="5">
        <v>0.42926999999999998</v>
      </c>
      <c r="P316" s="5">
        <v>0.43662000000000001</v>
      </c>
      <c r="Q316" s="5">
        <v>0.41649000000000003</v>
      </c>
      <c r="R316" s="5">
        <v>0.40765000000000001</v>
      </c>
      <c r="S316" s="5">
        <v>0.40459000000000001</v>
      </c>
      <c r="T316" s="5">
        <v>0.42035</v>
      </c>
      <c r="U316" s="5">
        <v>0.43547999999999998</v>
      </c>
      <c r="V316" s="5">
        <v>0.42505999999999999</v>
      </c>
      <c r="W316" s="5">
        <v>0.45340000000000003</v>
      </c>
      <c r="X316" s="5">
        <v>0.48172999999999999</v>
      </c>
      <c r="Y316" s="5">
        <v>0.50468999999999997</v>
      </c>
      <c r="Z316" s="5">
        <v>0.51964999999999995</v>
      </c>
      <c r="AA316" s="5">
        <v>0.52407000000000004</v>
      </c>
      <c r="AB316" s="5">
        <v>0.53003</v>
      </c>
      <c r="AC316" s="5">
        <v>0.53983000000000003</v>
      </c>
      <c r="AD316" s="5">
        <v>0.58735000000000004</v>
      </c>
      <c r="AE316" s="5">
        <v>0.61697999999999997</v>
      </c>
      <c r="AF316" s="5">
        <v>0.61345000000000005</v>
      </c>
      <c r="AG316" s="5">
        <v>0.62761999999999996</v>
      </c>
      <c r="AH316" s="5">
        <v>0.63419999999999999</v>
      </c>
      <c r="AI316" s="5">
        <v>0.63087000000000004</v>
      </c>
      <c r="AJ316" s="5">
        <v>0.62351999999999996</v>
      </c>
      <c r="AK316" s="5">
        <v>0.55832999999999999</v>
      </c>
      <c r="AM316" s="4" t="s">
        <v>79</v>
      </c>
      <c r="AN316" s="4" t="s">
        <v>80</v>
      </c>
      <c r="AO316" s="5">
        <f t="shared" si="295"/>
        <v>0.38258333333333333</v>
      </c>
      <c r="AP316" s="5">
        <f t="shared" si="296"/>
        <v>0.44458166666666665</v>
      </c>
      <c r="AQ316" s="5">
        <f t="shared" si="297"/>
        <v>0.58965909090909097</v>
      </c>
      <c r="AR316" s="6">
        <f>(AO316-AVERAGE(AO299:AO344))/_xlfn.STDEV.P(AO299:AO344)</f>
        <v>-0.33491660532322109</v>
      </c>
      <c r="AS316" s="6">
        <f t="shared" ref="AS316:AT316" si="314">(AP316-AVERAGE(AP299:AP344))/_xlfn.STDEV.P(AP299:AP344)</f>
        <v>-0.11444001648023355</v>
      </c>
      <c r="AT316" s="6">
        <f t="shared" si="314"/>
        <v>0.36002615007986749</v>
      </c>
    </row>
    <row r="317" spans="1:46" ht="13.5" thickBot="1">
      <c r="A317" s="4" t="s">
        <v>81</v>
      </c>
      <c r="B317" s="4" t="s">
        <v>82</v>
      </c>
      <c r="C317" s="5">
        <v>0.39812999999999998</v>
      </c>
      <c r="D317" s="5">
        <v>0.39449000000000001</v>
      </c>
      <c r="E317" s="5">
        <v>0.38342999999999999</v>
      </c>
      <c r="F317" s="5">
        <v>0.38962000000000002</v>
      </c>
      <c r="G317" s="5">
        <v>0.38899</v>
      </c>
      <c r="H317" s="5">
        <v>0.39038</v>
      </c>
      <c r="I317" s="5">
        <v>0.39017000000000002</v>
      </c>
      <c r="J317" s="5">
        <v>0.38431999999999999</v>
      </c>
      <c r="K317" s="5">
        <v>0.39781</v>
      </c>
      <c r="L317" s="5">
        <v>0.39452999999999999</v>
      </c>
      <c r="M317" s="5">
        <v>0.39512999999999998</v>
      </c>
      <c r="N317" s="5">
        <v>0.42373</v>
      </c>
      <c r="O317" s="5">
        <v>0.43625000000000003</v>
      </c>
      <c r="P317" s="5">
        <v>0.43851000000000001</v>
      </c>
      <c r="Q317" s="5">
        <v>0.45040999999999998</v>
      </c>
      <c r="R317" s="5">
        <v>0.45365</v>
      </c>
      <c r="S317" s="5">
        <v>0.45145999999999997</v>
      </c>
      <c r="T317" s="5">
        <v>0.47091</v>
      </c>
      <c r="U317" s="5">
        <v>0.48166999999999999</v>
      </c>
      <c r="V317" s="5">
        <v>0.49987999999999999</v>
      </c>
      <c r="W317" s="5">
        <v>0.50278</v>
      </c>
      <c r="X317" s="5">
        <v>0.50985000000000003</v>
      </c>
      <c r="Y317" s="5">
        <v>0.52220999999999995</v>
      </c>
      <c r="Z317" s="5">
        <v>0.54071999999999998</v>
      </c>
      <c r="AA317" s="5">
        <v>0.53320999999999996</v>
      </c>
      <c r="AB317" s="5">
        <v>0.53559000000000001</v>
      </c>
      <c r="AC317" s="5">
        <v>0.54484999999999995</v>
      </c>
      <c r="AD317" s="5">
        <v>0.55337000000000003</v>
      </c>
      <c r="AE317" s="5">
        <v>0.56438999999999995</v>
      </c>
      <c r="AF317" s="5">
        <v>0.56855</v>
      </c>
      <c r="AG317" s="5">
        <v>0.56972</v>
      </c>
      <c r="AH317" s="5">
        <v>0.56545000000000001</v>
      </c>
      <c r="AI317" s="5">
        <v>0.58357000000000003</v>
      </c>
      <c r="AJ317" s="5">
        <v>0.57364000000000004</v>
      </c>
      <c r="AK317" s="5">
        <v>0.48675000000000002</v>
      </c>
      <c r="AM317" s="4" t="s">
        <v>81</v>
      </c>
      <c r="AN317" s="4" t="s">
        <v>82</v>
      </c>
      <c r="AO317" s="5">
        <f t="shared" si="295"/>
        <v>0.39422750000000001</v>
      </c>
      <c r="AP317" s="5">
        <f t="shared" si="296"/>
        <v>0.47985833333333344</v>
      </c>
      <c r="AQ317" s="5">
        <f t="shared" si="297"/>
        <v>0.55264454545454544</v>
      </c>
      <c r="AR317" s="6">
        <f>(AO317-AVERAGE(AO299:AO344))/_xlfn.STDEV.P(AO299:AO344)</f>
        <v>-0.2006268779356673</v>
      </c>
      <c r="AS317" s="6">
        <f t="shared" ref="AS317:AT317" si="315">(AP317-AVERAGE(AP299:AP344))/_xlfn.STDEV.P(AP299:AP344)</f>
        <v>0.22461277810866431</v>
      </c>
      <c r="AT317" s="6">
        <f t="shared" si="315"/>
        <v>3.6259476374557176E-2</v>
      </c>
    </row>
    <row r="318" spans="1:46" ht="13.5" thickBot="1">
      <c r="A318" s="4" t="s">
        <v>83</v>
      </c>
      <c r="B318" s="4" t="s">
        <v>84</v>
      </c>
      <c r="C318" s="5">
        <v>0.41858000000000001</v>
      </c>
      <c r="D318" s="5">
        <v>0.45230999999999999</v>
      </c>
      <c r="E318" s="5">
        <v>0.45551000000000003</v>
      </c>
      <c r="F318" s="5">
        <v>0.45049</v>
      </c>
      <c r="G318" s="5">
        <v>0.43289</v>
      </c>
      <c r="H318" s="5">
        <v>0.45005000000000001</v>
      </c>
      <c r="I318" s="5">
        <v>0.46195000000000003</v>
      </c>
      <c r="J318" s="5">
        <v>0.43580999999999998</v>
      </c>
      <c r="K318" s="5">
        <v>0.47377000000000002</v>
      </c>
      <c r="L318" s="5">
        <v>0.48765999999999998</v>
      </c>
      <c r="M318" s="5">
        <v>0.48846000000000001</v>
      </c>
      <c r="N318" s="5">
        <v>0.51068000000000002</v>
      </c>
      <c r="O318" s="5">
        <v>0.49431000000000003</v>
      </c>
      <c r="P318" s="5">
        <v>0.49492000000000003</v>
      </c>
      <c r="Q318" s="5">
        <v>0.49691999999999997</v>
      </c>
      <c r="R318" s="5">
        <v>0.54157</v>
      </c>
      <c r="S318" s="5">
        <v>0.54325000000000001</v>
      </c>
      <c r="T318" s="5">
        <v>0.53158000000000005</v>
      </c>
      <c r="U318" s="5">
        <v>0.52712000000000003</v>
      </c>
      <c r="V318" s="5">
        <v>0.54378000000000004</v>
      </c>
      <c r="W318" s="5">
        <v>0.53047</v>
      </c>
      <c r="X318" s="5">
        <v>0.54713999999999996</v>
      </c>
      <c r="Y318" s="5">
        <v>0.55269999999999997</v>
      </c>
      <c r="Z318" s="5">
        <v>0.56935999999999998</v>
      </c>
      <c r="AA318" s="5">
        <v>0.59921999999999997</v>
      </c>
      <c r="AB318" s="5">
        <v>0.58774999999999999</v>
      </c>
      <c r="AC318" s="5">
        <v>0.59991000000000005</v>
      </c>
      <c r="AD318" s="5">
        <v>0.61775999999999998</v>
      </c>
      <c r="AE318" s="5">
        <v>0.64319999999999999</v>
      </c>
      <c r="AF318" s="5">
        <v>0.66874999999999996</v>
      </c>
      <c r="AG318" s="5">
        <v>0.67454000000000003</v>
      </c>
      <c r="AH318" s="5">
        <v>0.66796999999999995</v>
      </c>
      <c r="AI318" s="5">
        <v>0.67666000000000004</v>
      </c>
      <c r="AJ318" s="5">
        <v>0.68081999999999998</v>
      </c>
      <c r="AK318" s="5">
        <v>0.61624000000000001</v>
      </c>
      <c r="AM318" s="4" t="s">
        <v>83</v>
      </c>
      <c r="AN318" s="4" t="s">
        <v>84</v>
      </c>
      <c r="AO318" s="5">
        <f t="shared" si="295"/>
        <v>0.45984666666666668</v>
      </c>
      <c r="AP318" s="5">
        <f t="shared" si="296"/>
        <v>0.53109333333333331</v>
      </c>
      <c r="AQ318" s="5">
        <f t="shared" si="297"/>
        <v>0.63934727272727276</v>
      </c>
      <c r="AR318" s="6">
        <f>(AO318-AVERAGE(AO299:AO344))/_xlfn.STDEV.P(AO299:AO344)</f>
        <v>0.55614518272976898</v>
      </c>
      <c r="AS318" s="6">
        <f t="shared" ref="AS318:AT318" si="316">(AP318-AVERAGE(AP299:AP344))/_xlfn.STDEV.P(AP299:AP344)</f>
        <v>0.71704507322617561</v>
      </c>
      <c r="AT318" s="6">
        <f t="shared" si="316"/>
        <v>0.79464927329214541</v>
      </c>
    </row>
    <row r="319" spans="1:46" ht="13.5" thickBot="1">
      <c r="A319" s="4" t="s">
        <v>85</v>
      </c>
      <c r="B319" s="4" t="s">
        <v>86</v>
      </c>
      <c r="C319" s="5">
        <v>0.43728</v>
      </c>
      <c r="D319" s="5">
        <v>0.42974000000000001</v>
      </c>
      <c r="E319" s="5">
        <v>0.42759000000000003</v>
      </c>
      <c r="F319" s="5">
        <v>0.42671999999999999</v>
      </c>
      <c r="G319" s="5">
        <v>0.45519999999999999</v>
      </c>
      <c r="H319" s="5">
        <v>0.47271999999999997</v>
      </c>
      <c r="I319" s="5">
        <v>0.47909000000000002</v>
      </c>
      <c r="J319" s="5">
        <v>0.48402000000000001</v>
      </c>
      <c r="K319" s="5">
        <v>0.51073000000000002</v>
      </c>
      <c r="L319" s="5">
        <v>0.52888999999999997</v>
      </c>
      <c r="M319" s="5">
        <v>0.54757999999999996</v>
      </c>
      <c r="N319" s="5">
        <v>0.54923</v>
      </c>
      <c r="O319" s="5">
        <v>0.57374999999999998</v>
      </c>
      <c r="P319" s="5">
        <v>0.5857</v>
      </c>
      <c r="Q319" s="5">
        <v>0.59343999999999997</v>
      </c>
      <c r="R319" s="5">
        <v>0.59797999999999996</v>
      </c>
      <c r="S319" s="5">
        <v>0.58579000000000003</v>
      </c>
      <c r="T319" s="5">
        <v>0.58255000000000001</v>
      </c>
      <c r="U319" s="5">
        <v>0.59296000000000004</v>
      </c>
      <c r="V319" s="5">
        <v>0.58464000000000005</v>
      </c>
      <c r="W319" s="5">
        <v>0.57925000000000004</v>
      </c>
      <c r="X319" s="5">
        <v>0.57057000000000002</v>
      </c>
      <c r="Y319" s="5">
        <v>0.56296999999999997</v>
      </c>
      <c r="Z319" s="5">
        <v>0.57662000000000002</v>
      </c>
      <c r="AA319" s="5">
        <v>0.58147000000000004</v>
      </c>
      <c r="AB319" s="5">
        <v>0.58221999999999996</v>
      </c>
      <c r="AC319" s="5">
        <v>0.57738999999999996</v>
      </c>
      <c r="AD319" s="5">
        <v>0.58543999999999996</v>
      </c>
      <c r="AE319" s="5">
        <v>0.59018000000000004</v>
      </c>
      <c r="AF319" s="5">
        <v>0.59363999999999995</v>
      </c>
      <c r="AG319" s="5">
        <v>0.58170999999999995</v>
      </c>
      <c r="AH319" s="5">
        <v>0.59009999999999996</v>
      </c>
      <c r="AI319" s="5">
        <v>0.58369000000000004</v>
      </c>
      <c r="AJ319" s="5">
        <v>0.57991000000000004</v>
      </c>
      <c r="AK319" s="5">
        <v>0.53395000000000004</v>
      </c>
      <c r="AM319" s="4" t="s">
        <v>85</v>
      </c>
      <c r="AN319" s="4" t="s">
        <v>86</v>
      </c>
      <c r="AO319" s="5">
        <f t="shared" si="295"/>
        <v>0.47906583333333325</v>
      </c>
      <c r="AP319" s="5">
        <f t="shared" si="296"/>
        <v>0.58218500000000006</v>
      </c>
      <c r="AQ319" s="5">
        <f t="shared" si="297"/>
        <v>0.5799727272727272</v>
      </c>
      <c r="AR319" s="6">
        <f>(AO319-AVERAGE(AO299:AO344))/_xlfn.STDEV.P(AO299:AO344)</f>
        <v>0.77779579338883531</v>
      </c>
      <c r="AS319" s="6">
        <f t="shared" ref="AS319:AT319" si="317">(AP319-AVERAGE(AP299:AP344))/_xlfn.STDEV.P(AP299:AP344)</f>
        <v>1.2080997561196201</v>
      </c>
      <c r="AT319" s="6">
        <f t="shared" si="317"/>
        <v>0.27529941100112393</v>
      </c>
    </row>
    <row r="320" spans="1:46" ht="13.5" thickBot="1">
      <c r="A320" s="4" t="s">
        <v>87</v>
      </c>
      <c r="B320" s="4" t="s">
        <v>88</v>
      </c>
      <c r="C320" s="5">
        <v>0.32523000000000002</v>
      </c>
      <c r="D320" s="5">
        <v>0.33640999999999999</v>
      </c>
      <c r="E320" s="5">
        <v>0.34404000000000001</v>
      </c>
      <c r="F320" s="5">
        <v>0.36625999999999997</v>
      </c>
      <c r="G320" s="5">
        <v>0.37769999999999998</v>
      </c>
      <c r="H320" s="5">
        <v>0.37648999999999999</v>
      </c>
      <c r="I320" s="5">
        <v>0.37916</v>
      </c>
      <c r="J320" s="5">
        <v>0.38284000000000001</v>
      </c>
      <c r="K320" s="5">
        <v>0.39350000000000002</v>
      </c>
      <c r="L320" s="5">
        <v>0.39001999999999998</v>
      </c>
      <c r="M320" s="5">
        <v>0.39115</v>
      </c>
      <c r="N320" s="5">
        <v>0.40287000000000001</v>
      </c>
      <c r="O320" s="5">
        <v>0.41432999999999998</v>
      </c>
      <c r="P320" s="5">
        <v>0.41417999999999999</v>
      </c>
      <c r="Q320" s="5">
        <v>0.42041000000000001</v>
      </c>
      <c r="R320" s="5">
        <v>0.43030000000000002</v>
      </c>
      <c r="S320" s="5">
        <v>0.42007</v>
      </c>
      <c r="T320" s="5">
        <v>0.42259999999999998</v>
      </c>
      <c r="U320" s="5">
        <v>0.42120000000000002</v>
      </c>
      <c r="V320" s="5">
        <v>0.41799999999999998</v>
      </c>
      <c r="W320" s="5">
        <v>0.41897000000000001</v>
      </c>
      <c r="X320" s="5">
        <v>0.42727999999999999</v>
      </c>
      <c r="Y320" s="5">
        <v>0.42021999999999998</v>
      </c>
      <c r="Z320" s="5">
        <v>0.41411999999999999</v>
      </c>
      <c r="AA320" s="5">
        <v>0.42193000000000003</v>
      </c>
      <c r="AB320" s="5">
        <v>0.43207000000000001</v>
      </c>
      <c r="AC320" s="5">
        <v>0.44923999999999997</v>
      </c>
      <c r="AD320" s="5">
        <v>0.45474999999999999</v>
      </c>
      <c r="AE320" s="5">
        <v>0.47592000000000001</v>
      </c>
      <c r="AF320" s="5">
        <v>0.49263000000000001</v>
      </c>
      <c r="AG320" s="5">
        <v>0.50461</v>
      </c>
      <c r="AH320" s="5">
        <v>0.51798</v>
      </c>
      <c r="AI320" s="5">
        <v>0.50929999999999997</v>
      </c>
      <c r="AJ320" s="5">
        <v>0.51195999999999997</v>
      </c>
      <c r="AK320" s="5">
        <v>0.50324000000000002</v>
      </c>
      <c r="AM320" s="4" t="s">
        <v>87</v>
      </c>
      <c r="AN320" s="4" t="s">
        <v>88</v>
      </c>
      <c r="AO320" s="5">
        <f t="shared" si="295"/>
        <v>0.37213916666666663</v>
      </c>
      <c r="AP320" s="5">
        <f t="shared" si="296"/>
        <v>0.4201399999999999</v>
      </c>
      <c r="AQ320" s="5">
        <f t="shared" si="297"/>
        <v>0.47942090909090918</v>
      </c>
      <c r="AR320" s="6">
        <f>(AO320-AVERAGE(AO299:AO344))/_xlfn.STDEV.P(AO299:AO344)</f>
        <v>-0.45536698486578286</v>
      </c>
      <c r="AS320" s="6">
        <f t="shared" ref="AS320:AT320" si="318">(AP320-AVERAGE(AP299:AP344))/_xlfn.STDEV.P(AP299:AP344)</f>
        <v>-0.34935493817758717</v>
      </c>
      <c r="AT320" s="6">
        <f t="shared" si="318"/>
        <v>-0.60422855045194457</v>
      </c>
    </row>
    <row r="321" spans="1:46" ht="13.5" thickBot="1">
      <c r="A321" s="4" t="s">
        <v>89</v>
      </c>
      <c r="B321" s="4" t="s">
        <v>90</v>
      </c>
      <c r="C321" s="5">
        <v>0.50183</v>
      </c>
      <c r="D321" s="5">
        <v>0.50295999999999996</v>
      </c>
      <c r="E321" s="5">
        <v>0.49680000000000002</v>
      </c>
      <c r="F321" s="5">
        <v>0.50943000000000005</v>
      </c>
      <c r="G321" s="5">
        <v>0.52097000000000004</v>
      </c>
      <c r="H321" s="5">
        <v>0.52541000000000004</v>
      </c>
      <c r="I321" s="5">
        <v>0.53564999999999996</v>
      </c>
      <c r="J321" s="5">
        <v>0.54340999999999995</v>
      </c>
      <c r="K321" s="5">
        <v>0.53847999999999996</v>
      </c>
      <c r="L321" s="5">
        <v>0.55284</v>
      </c>
      <c r="M321" s="5">
        <v>0.54922000000000004</v>
      </c>
      <c r="N321" s="5">
        <v>0.56191999999999998</v>
      </c>
      <c r="O321" s="5">
        <v>0.54717000000000005</v>
      </c>
      <c r="P321" s="5">
        <v>0.55286999999999997</v>
      </c>
      <c r="Q321" s="5">
        <v>0.54207000000000005</v>
      </c>
      <c r="R321" s="5">
        <v>0.52612999999999999</v>
      </c>
      <c r="S321" s="5">
        <v>0.52856000000000003</v>
      </c>
      <c r="T321" s="5">
        <v>0.52825</v>
      </c>
      <c r="U321" s="5">
        <v>0.53198000000000001</v>
      </c>
      <c r="V321" s="5">
        <v>0.54947000000000001</v>
      </c>
      <c r="W321" s="5">
        <v>0.55508999999999997</v>
      </c>
      <c r="X321" s="5">
        <v>0.55156000000000005</v>
      </c>
      <c r="Y321" s="5">
        <v>0.56328</v>
      </c>
      <c r="Z321" s="5">
        <v>0.56196000000000002</v>
      </c>
      <c r="AA321" s="5">
        <v>0.58572999999999997</v>
      </c>
      <c r="AB321" s="5">
        <v>0.59784000000000004</v>
      </c>
      <c r="AC321" s="5">
        <v>0.62387999999999999</v>
      </c>
      <c r="AD321" s="5">
        <v>0.64571000000000001</v>
      </c>
      <c r="AE321" s="5">
        <v>0.65397000000000005</v>
      </c>
      <c r="AF321" s="5">
        <v>0.66374</v>
      </c>
      <c r="AG321" s="5">
        <v>0.66391</v>
      </c>
      <c r="AH321" s="5">
        <v>0.67520999999999998</v>
      </c>
      <c r="AI321" s="5">
        <v>0.69460999999999995</v>
      </c>
      <c r="AJ321" s="5">
        <v>0.70121999999999995</v>
      </c>
      <c r="AK321" s="5">
        <v>0.64424999999999999</v>
      </c>
      <c r="AM321" s="4" t="s">
        <v>89</v>
      </c>
      <c r="AN321" s="4" t="s">
        <v>90</v>
      </c>
      <c r="AO321" s="5">
        <f t="shared" si="295"/>
        <v>0.52824333333333329</v>
      </c>
      <c r="AP321" s="5">
        <f t="shared" si="296"/>
        <v>0.54486583333333327</v>
      </c>
      <c r="AQ321" s="5">
        <f t="shared" si="297"/>
        <v>0.65000636363636355</v>
      </c>
      <c r="AR321" s="6">
        <f>(AO321-AVERAGE(AO299:AO344))/_xlfn.STDEV.P(AO299:AO344)</f>
        <v>1.3449495672614262</v>
      </c>
      <c r="AS321" s="6">
        <f t="shared" ref="AS321:AT321" si="319">(AP321-AVERAGE(AP299:AP344))/_xlfn.STDEV.P(AP299:AP344)</f>
        <v>0.8494159873377386</v>
      </c>
      <c r="AT321" s="6">
        <f t="shared" si="319"/>
        <v>0.88788446950971867</v>
      </c>
    </row>
    <row r="322" spans="1:46" ht="13.5" thickBot="1">
      <c r="A322" s="4" t="s">
        <v>91</v>
      </c>
      <c r="B322" s="4" t="s">
        <v>92</v>
      </c>
      <c r="C322" s="5">
        <v>0.438</v>
      </c>
      <c r="D322" s="5">
        <v>0.43018000000000001</v>
      </c>
      <c r="E322" s="5">
        <v>0.42274</v>
      </c>
      <c r="F322" s="5">
        <v>0.42242000000000002</v>
      </c>
      <c r="G322" s="5">
        <v>0.41682999999999998</v>
      </c>
      <c r="H322" s="5">
        <v>0.42827999999999999</v>
      </c>
      <c r="I322" s="5">
        <v>0.43526999999999999</v>
      </c>
      <c r="J322" s="5">
        <v>0.46412999999999999</v>
      </c>
      <c r="K322" s="5">
        <v>0.47005999999999998</v>
      </c>
      <c r="L322" s="5">
        <v>0.48673</v>
      </c>
      <c r="M322" s="5">
        <v>0.48459000000000002</v>
      </c>
      <c r="N322" s="5">
        <v>0.50773999999999997</v>
      </c>
      <c r="O322" s="5">
        <v>0.51444999999999996</v>
      </c>
      <c r="P322" s="5">
        <v>0.51609000000000005</v>
      </c>
      <c r="Q322" s="5">
        <v>0.52614000000000005</v>
      </c>
      <c r="R322" s="5">
        <v>0.51668000000000003</v>
      </c>
      <c r="S322" s="5">
        <v>0.51019000000000003</v>
      </c>
      <c r="T322" s="5">
        <v>0.49728</v>
      </c>
      <c r="U322" s="5">
        <v>0.47292000000000001</v>
      </c>
      <c r="V322" s="5">
        <v>0.45678999999999997</v>
      </c>
      <c r="W322" s="5">
        <v>0.45306000000000002</v>
      </c>
      <c r="X322" s="5">
        <v>0.44624999999999998</v>
      </c>
      <c r="Y322" s="5">
        <v>0.45922000000000002</v>
      </c>
      <c r="Z322" s="5">
        <v>0.44239000000000001</v>
      </c>
      <c r="AA322" s="5">
        <v>0.44814999999999999</v>
      </c>
      <c r="AB322" s="5">
        <v>0.46253</v>
      </c>
      <c r="AC322" s="5">
        <v>0.45962999999999998</v>
      </c>
      <c r="AD322" s="5">
        <v>0.48826999999999998</v>
      </c>
      <c r="AE322" s="5">
        <v>0.49901000000000001</v>
      </c>
      <c r="AF322" s="5">
        <v>0.52669999999999995</v>
      </c>
      <c r="AG322" s="5">
        <v>0.54645999999999995</v>
      </c>
      <c r="AH322" s="5">
        <v>0.54484999999999995</v>
      </c>
      <c r="AI322" s="5">
        <v>0.56411999999999995</v>
      </c>
      <c r="AJ322" s="5">
        <v>0.58006000000000002</v>
      </c>
      <c r="AK322" s="5">
        <v>0.52270000000000005</v>
      </c>
      <c r="AM322" s="4" t="s">
        <v>91</v>
      </c>
      <c r="AN322" s="4" t="s">
        <v>92</v>
      </c>
      <c r="AO322" s="5">
        <f t="shared" si="295"/>
        <v>0.45058083333333326</v>
      </c>
      <c r="AP322" s="5">
        <f t="shared" si="296"/>
        <v>0.48428833333333327</v>
      </c>
      <c r="AQ322" s="5">
        <f t="shared" si="297"/>
        <v>0.51295272727272723</v>
      </c>
      <c r="AR322" s="6">
        <f>(AO322-AVERAGE(AO299:AO344))/_xlfn.STDEV.P(AO299:AO344)</f>
        <v>0.44928427391833098</v>
      </c>
      <c r="AS322" s="6">
        <f t="shared" ref="AS322:AT322" si="320">(AP322-AVERAGE(AP299:AP344))/_xlfn.STDEV.P(AP299:AP344)</f>
        <v>0.26719060708047054</v>
      </c>
      <c r="AT322" s="6">
        <f t="shared" si="320"/>
        <v>-0.31092533403529499</v>
      </c>
    </row>
    <row r="323" spans="1:46" ht="13.5" thickBot="1">
      <c r="A323" s="4" t="s">
        <v>93</v>
      </c>
      <c r="B323" s="4" t="s">
        <v>94</v>
      </c>
      <c r="C323" s="5">
        <v>0.46527000000000002</v>
      </c>
      <c r="D323" s="5">
        <v>0.46427000000000002</v>
      </c>
      <c r="E323" s="5">
        <v>0.46695999999999999</v>
      </c>
      <c r="F323" s="5">
        <v>0.46655999999999997</v>
      </c>
      <c r="G323" s="5">
        <v>0.47538999999999998</v>
      </c>
      <c r="H323" s="5">
        <v>0.48058000000000001</v>
      </c>
      <c r="I323" s="5">
        <v>0.48554999999999998</v>
      </c>
      <c r="J323" s="5">
        <v>0.48564000000000002</v>
      </c>
      <c r="K323" s="5">
        <v>0.47649999999999998</v>
      </c>
      <c r="L323" s="5">
        <v>0.47538000000000002</v>
      </c>
      <c r="M323" s="5">
        <v>0.47438000000000002</v>
      </c>
      <c r="N323" s="5">
        <v>0.45512000000000002</v>
      </c>
      <c r="O323" s="5">
        <v>0.45273999999999998</v>
      </c>
      <c r="P323" s="5">
        <v>0.45558999999999999</v>
      </c>
      <c r="Q323" s="5">
        <v>0.45396999999999998</v>
      </c>
      <c r="R323" s="5">
        <v>0.45233000000000001</v>
      </c>
      <c r="S323" s="5">
        <v>0.44862000000000002</v>
      </c>
      <c r="T323" s="5">
        <v>0.44734000000000002</v>
      </c>
      <c r="U323" s="5">
        <v>0.46082000000000001</v>
      </c>
      <c r="V323" s="5">
        <v>0.45843</v>
      </c>
      <c r="W323" s="5">
        <v>0.47072999999999998</v>
      </c>
      <c r="X323" s="5">
        <v>0.47954000000000002</v>
      </c>
      <c r="Y323" s="5">
        <v>0.48533999999999999</v>
      </c>
      <c r="Z323" s="5">
        <v>0.51034000000000002</v>
      </c>
      <c r="AA323" s="5">
        <v>0.5202</v>
      </c>
      <c r="AB323" s="5">
        <v>0.53103</v>
      </c>
      <c r="AC323" s="5">
        <v>0.54679</v>
      </c>
      <c r="AD323" s="5">
        <v>0.55523</v>
      </c>
      <c r="AE323" s="5">
        <v>0.56247999999999998</v>
      </c>
      <c r="AF323" s="5">
        <v>0.58433000000000002</v>
      </c>
      <c r="AG323" s="5">
        <v>0.58345999999999998</v>
      </c>
      <c r="AH323" s="5">
        <v>0.60285</v>
      </c>
      <c r="AI323" s="5">
        <v>0.59919</v>
      </c>
      <c r="AJ323" s="5">
        <v>0.60650999999999999</v>
      </c>
      <c r="AK323" s="5">
        <v>0.56891999999999998</v>
      </c>
      <c r="AM323" s="4" t="s">
        <v>93</v>
      </c>
      <c r="AN323" s="4" t="s">
        <v>94</v>
      </c>
      <c r="AO323" s="5">
        <f t="shared" si="295"/>
        <v>0.47263333333333329</v>
      </c>
      <c r="AP323" s="5">
        <f t="shared" si="296"/>
        <v>0.46464916666666661</v>
      </c>
      <c r="AQ323" s="5">
        <f t="shared" si="297"/>
        <v>0.56918090909090913</v>
      </c>
      <c r="AR323" s="6">
        <f>(AO323-AVERAGE(AO299:AO344))/_xlfn.STDEV.P(AO299:AO344)</f>
        <v>0.70361112254474178</v>
      </c>
      <c r="AS323" s="6">
        <f t="shared" ref="AS323:AT323" si="321">(AP323-AVERAGE(AP299:AP344))/_xlfn.STDEV.P(AP299:AP344)</f>
        <v>7.8433704262826184E-2</v>
      </c>
      <c r="AT323" s="6">
        <f t="shared" si="321"/>
        <v>0.18090324773470062</v>
      </c>
    </row>
    <row r="324" spans="1:46" ht="13.5" thickBot="1">
      <c r="A324" s="4" t="s">
        <v>95</v>
      </c>
      <c r="B324" s="4" t="s">
        <v>96</v>
      </c>
      <c r="C324" s="5">
        <v>0.52807999999999999</v>
      </c>
      <c r="D324" s="5">
        <v>0.51541999999999999</v>
      </c>
      <c r="E324" s="5">
        <v>0.50800999999999996</v>
      </c>
      <c r="F324" s="5">
        <v>0.51570000000000005</v>
      </c>
      <c r="G324" s="5">
        <v>0.51985999999999999</v>
      </c>
      <c r="H324" s="5">
        <v>0.50295000000000001</v>
      </c>
      <c r="I324" s="5">
        <v>0.50458999999999998</v>
      </c>
      <c r="J324" s="5">
        <v>0.50458999999999998</v>
      </c>
      <c r="K324" s="5">
        <v>0.50305999999999995</v>
      </c>
      <c r="L324" s="5">
        <v>0.49791999999999997</v>
      </c>
      <c r="M324" s="5">
        <v>0.48457</v>
      </c>
      <c r="N324" s="5">
        <v>0.47183000000000003</v>
      </c>
      <c r="O324" s="5">
        <v>0.47832000000000002</v>
      </c>
      <c r="P324" s="5">
        <v>0.48984</v>
      </c>
      <c r="Q324" s="5">
        <v>0.48979</v>
      </c>
      <c r="R324" s="5">
        <v>0.50548000000000004</v>
      </c>
      <c r="S324" s="5">
        <v>0.51321000000000006</v>
      </c>
      <c r="T324" s="5">
        <v>0.52885000000000004</v>
      </c>
      <c r="U324" s="5">
        <v>0.53886000000000001</v>
      </c>
      <c r="V324" s="5">
        <v>0.54407000000000005</v>
      </c>
      <c r="W324" s="5">
        <v>0.54539000000000004</v>
      </c>
      <c r="X324" s="5">
        <v>0.54923999999999995</v>
      </c>
      <c r="Y324" s="5">
        <v>0.56350999999999996</v>
      </c>
      <c r="Z324" s="5">
        <v>0.56927000000000005</v>
      </c>
      <c r="AA324" s="5">
        <v>0.56637000000000004</v>
      </c>
      <c r="AB324" s="5">
        <v>0.57918999999999998</v>
      </c>
      <c r="AC324" s="5">
        <v>0.58786000000000005</v>
      </c>
      <c r="AD324" s="5">
        <v>0.57882</v>
      </c>
      <c r="AE324" s="5">
        <v>0.58931</v>
      </c>
      <c r="AF324" s="5">
        <v>0.60438999999999998</v>
      </c>
      <c r="AG324" s="5">
        <v>0.62116000000000005</v>
      </c>
      <c r="AH324" s="5">
        <v>0.63729000000000002</v>
      </c>
      <c r="AI324" s="5">
        <v>0.63993999999999995</v>
      </c>
      <c r="AJ324" s="5">
        <v>0.65793999999999997</v>
      </c>
      <c r="AK324" s="5">
        <v>0.62011000000000005</v>
      </c>
      <c r="AM324" s="4" t="s">
        <v>95</v>
      </c>
      <c r="AN324" s="4" t="s">
        <v>96</v>
      </c>
      <c r="AO324" s="5">
        <f t="shared" si="295"/>
        <v>0.50471499999999991</v>
      </c>
      <c r="AP324" s="5">
        <f t="shared" si="296"/>
        <v>0.52631916666666678</v>
      </c>
      <c r="AQ324" s="5">
        <f t="shared" si="297"/>
        <v>0.60748909090909098</v>
      </c>
      <c r="AR324" s="6">
        <f>(AO324-AVERAGE(AO299:AO344))/_xlfn.STDEV.P(AO299:AO344)</f>
        <v>1.0736022429173198</v>
      </c>
      <c r="AS324" s="6">
        <f t="shared" ref="AS324:AT324" si="322">(AP324-AVERAGE(AP299:AP344))/_xlfn.STDEV.P(AP299:AP344)</f>
        <v>0.67115937304192419</v>
      </c>
      <c r="AT324" s="6">
        <f t="shared" si="322"/>
        <v>0.51598537425174695</v>
      </c>
    </row>
    <row r="325" spans="1:46" ht="13.5" thickBot="1">
      <c r="A325" s="4" t="s">
        <v>97</v>
      </c>
      <c r="B325" s="4" t="s">
        <v>98</v>
      </c>
      <c r="C325" s="5">
        <v>0.35403000000000001</v>
      </c>
      <c r="D325" s="5">
        <v>0.34455000000000002</v>
      </c>
      <c r="E325" s="5">
        <v>0.34819</v>
      </c>
      <c r="F325" s="5">
        <v>0.34347</v>
      </c>
      <c r="G325" s="5">
        <v>0.33823999999999999</v>
      </c>
      <c r="H325" s="5">
        <v>0.33165</v>
      </c>
      <c r="I325" s="5">
        <v>0.33013999999999999</v>
      </c>
      <c r="J325" s="5">
        <v>0.33705000000000002</v>
      </c>
      <c r="K325" s="5">
        <v>0.33683000000000002</v>
      </c>
      <c r="L325" s="5">
        <v>0.35866999999999999</v>
      </c>
      <c r="M325" s="5">
        <v>0.36895</v>
      </c>
      <c r="N325" s="5">
        <v>0.38230999999999998</v>
      </c>
      <c r="O325" s="5">
        <v>0.38173000000000001</v>
      </c>
      <c r="P325" s="5">
        <v>0.38302000000000003</v>
      </c>
      <c r="Q325" s="5">
        <v>0.38364999999999999</v>
      </c>
      <c r="R325" s="5">
        <v>0.39545999999999998</v>
      </c>
      <c r="S325" s="5">
        <v>0.39978000000000002</v>
      </c>
      <c r="T325" s="5">
        <v>0.41198000000000001</v>
      </c>
      <c r="U325" s="5">
        <v>0.42454999999999998</v>
      </c>
      <c r="V325" s="5">
        <v>0.42598000000000003</v>
      </c>
      <c r="W325" s="5">
        <v>0.43443999999999999</v>
      </c>
      <c r="X325" s="5">
        <v>0.44291999999999998</v>
      </c>
      <c r="Y325" s="5">
        <v>0.44825999999999999</v>
      </c>
      <c r="Z325" s="5">
        <v>0.45678999999999997</v>
      </c>
      <c r="AA325" s="5">
        <v>0.47493000000000002</v>
      </c>
      <c r="AB325" s="5">
        <v>0.49654999999999999</v>
      </c>
      <c r="AC325" s="5">
        <v>0.51576</v>
      </c>
      <c r="AD325" s="5">
        <v>0.53437999999999997</v>
      </c>
      <c r="AE325" s="5">
        <v>0.55447000000000002</v>
      </c>
      <c r="AF325" s="5">
        <v>0.58186000000000004</v>
      </c>
      <c r="AG325" s="5">
        <v>0.59509000000000001</v>
      </c>
      <c r="AH325" s="5">
        <v>0.60748999999999997</v>
      </c>
      <c r="AI325" s="5">
        <v>0.61295999999999995</v>
      </c>
      <c r="AJ325" s="5">
        <v>0.61092999999999997</v>
      </c>
      <c r="AK325" s="5">
        <v>0.56594</v>
      </c>
      <c r="AM325" s="4" t="s">
        <v>97</v>
      </c>
      <c r="AN325" s="4" t="s">
        <v>98</v>
      </c>
      <c r="AO325" s="5">
        <f t="shared" si="295"/>
        <v>0.34783999999999998</v>
      </c>
      <c r="AP325" s="5">
        <f t="shared" si="296"/>
        <v>0.41571333333333338</v>
      </c>
      <c r="AQ325" s="5">
        <f t="shared" si="297"/>
        <v>0.55912363636363638</v>
      </c>
      <c r="AR325" s="6">
        <f>(AO325-AVERAGE(AO299:AO344))/_xlfn.STDEV.P(AO299:AO344)</f>
        <v>-0.73560416806865092</v>
      </c>
      <c r="AS325" s="6">
        <f t="shared" ref="AS325:AT325" si="323">(AP325-AVERAGE(AP299:AP344))/_xlfn.STDEV.P(AP299:AP344)</f>
        <v>-0.3919007296558108</v>
      </c>
      <c r="AT325" s="6">
        <f t="shared" si="323"/>
        <v>9.2932162382459507E-2</v>
      </c>
    </row>
    <row r="326" spans="1:46" ht="13.5" thickBot="1">
      <c r="A326" s="4" t="s">
        <v>99</v>
      </c>
      <c r="B326" s="4" t="s">
        <v>100</v>
      </c>
      <c r="C326" s="5">
        <v>0.31184000000000001</v>
      </c>
      <c r="D326" s="5">
        <v>0.29876000000000003</v>
      </c>
      <c r="E326" s="5">
        <v>0.28954999999999997</v>
      </c>
      <c r="F326" s="5">
        <v>0.28534999999999999</v>
      </c>
      <c r="G326" s="5">
        <v>0.28050999999999998</v>
      </c>
      <c r="H326" s="5">
        <v>0.30196000000000001</v>
      </c>
      <c r="I326" s="5">
        <v>0.30015999999999998</v>
      </c>
      <c r="J326" s="5">
        <v>0.30263000000000001</v>
      </c>
      <c r="K326" s="5">
        <v>0.29388999999999998</v>
      </c>
      <c r="L326" s="5">
        <v>0.30936999999999998</v>
      </c>
      <c r="M326" s="5">
        <v>0.30618000000000001</v>
      </c>
      <c r="N326" s="5">
        <v>0.30669000000000002</v>
      </c>
      <c r="O326" s="5">
        <v>0.31036999999999998</v>
      </c>
      <c r="P326" s="5">
        <v>0.31783</v>
      </c>
      <c r="Q326" s="5">
        <v>0.31367</v>
      </c>
      <c r="R326" s="5">
        <v>0.31633</v>
      </c>
      <c r="S326" s="5">
        <v>0.31746999999999997</v>
      </c>
      <c r="T326" s="5">
        <v>0.31163999999999997</v>
      </c>
      <c r="U326" s="5">
        <v>0.32723999999999998</v>
      </c>
      <c r="V326" s="5">
        <v>0.33260000000000001</v>
      </c>
      <c r="W326" s="5">
        <v>0.33922000000000002</v>
      </c>
      <c r="X326" s="5">
        <v>0.33993000000000001</v>
      </c>
      <c r="Y326" s="5">
        <v>0.35098000000000001</v>
      </c>
      <c r="Z326" s="5">
        <v>0.37159999999999999</v>
      </c>
      <c r="AA326" s="5">
        <v>0.38688</v>
      </c>
      <c r="AB326" s="5">
        <v>0.40544000000000002</v>
      </c>
      <c r="AC326" s="5">
        <v>0.42847000000000002</v>
      </c>
      <c r="AD326" s="5">
        <v>0.44681999999999999</v>
      </c>
      <c r="AE326" s="5">
        <v>0.46092</v>
      </c>
      <c r="AF326" s="5">
        <v>0.47821999999999998</v>
      </c>
      <c r="AG326" s="5">
        <v>0.49379000000000001</v>
      </c>
      <c r="AH326" s="5">
        <v>0.50444999999999995</v>
      </c>
      <c r="AI326" s="5">
        <v>0.52146000000000003</v>
      </c>
      <c r="AJ326" s="5">
        <v>0.53381000000000001</v>
      </c>
      <c r="AK326" s="5">
        <v>0.52054999999999996</v>
      </c>
      <c r="AM326" s="4" t="s">
        <v>99</v>
      </c>
      <c r="AN326" s="4" t="s">
        <v>100</v>
      </c>
      <c r="AO326" s="5">
        <f t="shared" si="295"/>
        <v>0.29890749999999999</v>
      </c>
      <c r="AP326" s="5">
        <f t="shared" si="296"/>
        <v>0.32907333333333333</v>
      </c>
      <c r="AQ326" s="5">
        <f t="shared" si="297"/>
        <v>0.47098272727272728</v>
      </c>
      <c r="AR326" s="6">
        <f>(AO326-AVERAGE(AO299:AO344))/_xlfn.STDEV.P(AO299:AO344)</f>
        <v>-1.2999324084228885</v>
      </c>
      <c r="AS326" s="6">
        <f t="shared" ref="AS326:AT326" si="324">(AP326-AVERAGE(AP299:AP344))/_xlfn.STDEV.P(AP299:AP344)</f>
        <v>-1.2246192628651662</v>
      </c>
      <c r="AT326" s="6">
        <f t="shared" si="324"/>
        <v>-0.67803742817403689</v>
      </c>
    </row>
    <row r="327" spans="1:46" ht="13.5" thickBot="1">
      <c r="A327" s="4" t="s">
        <v>101</v>
      </c>
      <c r="B327" s="4" t="s">
        <v>102</v>
      </c>
      <c r="C327" s="5">
        <v>0.35758000000000001</v>
      </c>
      <c r="D327" s="5">
        <v>0.36903999999999998</v>
      </c>
      <c r="E327" s="5">
        <v>0.36770999999999998</v>
      </c>
      <c r="F327" s="5">
        <v>0.37298999999999999</v>
      </c>
      <c r="G327" s="5">
        <v>0.37730000000000002</v>
      </c>
      <c r="H327" s="5">
        <v>0.37529000000000001</v>
      </c>
      <c r="I327" s="5">
        <v>0.37730000000000002</v>
      </c>
      <c r="J327" s="5">
        <v>0.38280999999999998</v>
      </c>
      <c r="K327" s="5">
        <v>0.39323000000000002</v>
      </c>
      <c r="L327" s="5">
        <v>0.39589999999999997</v>
      </c>
      <c r="M327" s="5">
        <v>0.38458999999999999</v>
      </c>
      <c r="N327" s="5">
        <v>0.39618999999999999</v>
      </c>
      <c r="O327" s="5">
        <v>0.40088000000000001</v>
      </c>
      <c r="P327" s="5">
        <v>0.39028000000000002</v>
      </c>
      <c r="Q327" s="5">
        <v>0.40081</v>
      </c>
      <c r="R327" s="5">
        <v>0.40267999999999998</v>
      </c>
      <c r="S327" s="5">
        <v>0.39449000000000001</v>
      </c>
      <c r="T327" s="5">
        <v>0.39</v>
      </c>
      <c r="U327" s="5">
        <v>0.38984999999999997</v>
      </c>
      <c r="V327" s="5">
        <v>0.39606000000000002</v>
      </c>
      <c r="W327" s="5">
        <v>0.39715</v>
      </c>
      <c r="X327" s="5">
        <v>0.40199000000000001</v>
      </c>
      <c r="Y327" s="5">
        <v>0.41886000000000001</v>
      </c>
      <c r="Z327" s="5">
        <v>0.42475000000000002</v>
      </c>
      <c r="AA327" s="5">
        <v>0.42597000000000002</v>
      </c>
      <c r="AB327" s="5">
        <v>0.43728</v>
      </c>
      <c r="AC327" s="5">
        <v>0.43652999999999997</v>
      </c>
      <c r="AD327" s="5">
        <v>0.44853999999999999</v>
      </c>
      <c r="AE327" s="5">
        <v>0.46771000000000001</v>
      </c>
      <c r="AF327" s="5">
        <v>0.48438999999999999</v>
      </c>
      <c r="AG327" s="5">
        <v>0.48825000000000002</v>
      </c>
      <c r="AH327" s="5">
        <v>0.49413000000000001</v>
      </c>
      <c r="AI327" s="5">
        <v>0.49180000000000001</v>
      </c>
      <c r="AJ327" s="5">
        <v>0.49562</v>
      </c>
      <c r="AK327" s="5">
        <v>0.44707999999999998</v>
      </c>
      <c r="AM327" s="4" t="s">
        <v>101</v>
      </c>
      <c r="AN327" s="4" t="s">
        <v>102</v>
      </c>
      <c r="AO327" s="5">
        <f t="shared" si="295"/>
        <v>0.37916083333333334</v>
      </c>
      <c r="AP327" s="5">
        <f t="shared" si="296"/>
        <v>0.40065000000000001</v>
      </c>
      <c r="AQ327" s="5">
        <f t="shared" si="297"/>
        <v>0.46520909090909085</v>
      </c>
      <c r="AR327" s="6">
        <f>(AO327-AVERAGE(AO299:AO344))/_xlfn.STDEV.P(AO299:AO344)</f>
        <v>-0.37438757865612615</v>
      </c>
      <c r="AS327" s="6">
        <f t="shared" ref="AS327:AT327" si="325">(AP327-AVERAGE(AP299:AP344))/_xlfn.STDEV.P(AP299:AP344)</f>
        <v>-0.53667816315739147</v>
      </c>
      <c r="AT327" s="6">
        <f t="shared" si="325"/>
        <v>-0.72853949479901103</v>
      </c>
    </row>
    <row r="328" spans="1:46" ht="13.5" thickBot="1">
      <c r="A328" s="4" t="s">
        <v>103</v>
      </c>
      <c r="B328" s="4" t="s">
        <v>104</v>
      </c>
      <c r="C328" s="5">
        <v>0.25162000000000001</v>
      </c>
      <c r="D328" s="5">
        <v>0.26721</v>
      </c>
      <c r="E328" s="5">
        <v>0.26867000000000002</v>
      </c>
      <c r="F328" s="5">
        <v>0.28264</v>
      </c>
      <c r="G328" s="5">
        <v>0.27516000000000002</v>
      </c>
      <c r="H328" s="5">
        <v>0.27295000000000003</v>
      </c>
      <c r="I328" s="5">
        <v>0.28571999999999997</v>
      </c>
      <c r="J328" s="5">
        <v>0.29072999999999999</v>
      </c>
      <c r="K328" s="5">
        <v>0.30676999999999999</v>
      </c>
      <c r="L328" s="5">
        <v>0.30724000000000001</v>
      </c>
      <c r="M328" s="5">
        <v>0.30906</v>
      </c>
      <c r="N328" s="5">
        <v>0.29970000000000002</v>
      </c>
      <c r="O328" s="5">
        <v>0.30173</v>
      </c>
      <c r="P328" s="5">
        <v>0.30617</v>
      </c>
      <c r="Q328" s="5">
        <v>0.30876999999999999</v>
      </c>
      <c r="R328" s="5">
        <v>0.3075</v>
      </c>
      <c r="S328" s="5">
        <v>0.31115999999999999</v>
      </c>
      <c r="T328" s="5">
        <v>0.31023000000000001</v>
      </c>
      <c r="U328" s="5">
        <v>0.31336999999999998</v>
      </c>
      <c r="V328" s="5">
        <v>0.32602999999999999</v>
      </c>
      <c r="W328" s="5">
        <v>0.32668999999999998</v>
      </c>
      <c r="X328" s="5">
        <v>0.33681</v>
      </c>
      <c r="Y328" s="5">
        <v>0.35665000000000002</v>
      </c>
      <c r="Z328" s="5">
        <v>0.36282999999999999</v>
      </c>
      <c r="AA328" s="5">
        <v>0.36908000000000002</v>
      </c>
      <c r="AB328" s="5">
        <v>0.36446000000000001</v>
      </c>
      <c r="AC328" s="5">
        <v>0.3861</v>
      </c>
      <c r="AD328" s="5">
        <v>0.40139000000000002</v>
      </c>
      <c r="AE328" s="5">
        <v>0.42270000000000002</v>
      </c>
      <c r="AF328" s="5">
        <v>0.44834000000000002</v>
      </c>
      <c r="AG328" s="5">
        <v>0.46006999999999998</v>
      </c>
      <c r="AH328" s="5">
        <v>0.46810000000000002</v>
      </c>
      <c r="AI328" s="5">
        <v>0.47137000000000001</v>
      </c>
      <c r="AJ328" s="5">
        <v>0.46944000000000002</v>
      </c>
      <c r="AK328" s="5">
        <v>0.43043999999999999</v>
      </c>
      <c r="AM328" s="4" t="s">
        <v>103</v>
      </c>
      <c r="AN328" s="4" t="s">
        <v>104</v>
      </c>
      <c r="AO328" s="5">
        <f t="shared" si="295"/>
        <v>0.2847891666666667</v>
      </c>
      <c r="AP328" s="5">
        <f t="shared" si="296"/>
        <v>0.32232833333333333</v>
      </c>
      <c r="AQ328" s="5">
        <f t="shared" si="297"/>
        <v>0.42649909090909088</v>
      </c>
      <c r="AR328" s="6">
        <f>(AO328-AVERAGE(AO299:AO344))/_xlfn.STDEV.P(AO299:AO344)</f>
        <v>-1.4627561800825126</v>
      </c>
      <c r="AS328" s="6">
        <f t="shared" ref="AS328:AT328" si="326">(AP328-AVERAGE(AP299:AP344))/_xlfn.STDEV.P(AP299:AP344)</f>
        <v>-1.2894471311303681</v>
      </c>
      <c r="AT328" s="6">
        <f t="shared" si="326"/>
        <v>-1.0671363297790135</v>
      </c>
    </row>
    <row r="329" spans="1:46" ht="13.5" thickBot="1">
      <c r="A329" s="4" t="s">
        <v>105</v>
      </c>
      <c r="B329" s="4" t="s">
        <v>106</v>
      </c>
      <c r="C329" s="5">
        <v>0.23683999999999999</v>
      </c>
      <c r="D329" s="5">
        <v>0.23732</v>
      </c>
      <c r="E329" s="5">
        <v>0.24453</v>
      </c>
      <c r="F329" s="5">
        <v>0.25567000000000001</v>
      </c>
      <c r="G329" s="5">
        <v>0.25392999999999999</v>
      </c>
      <c r="H329" s="5">
        <v>0.25278</v>
      </c>
      <c r="I329" s="5">
        <v>0.25274999999999997</v>
      </c>
      <c r="J329" s="5">
        <v>0.25541000000000003</v>
      </c>
      <c r="K329" s="5">
        <v>0.25839000000000001</v>
      </c>
      <c r="L329" s="5">
        <v>0.25694</v>
      </c>
      <c r="M329" s="5">
        <v>0.25179000000000001</v>
      </c>
      <c r="N329" s="5">
        <v>0.25928000000000001</v>
      </c>
      <c r="O329" s="5">
        <v>0.26301000000000002</v>
      </c>
      <c r="P329" s="5">
        <v>0.26893</v>
      </c>
      <c r="Q329" s="5">
        <v>0.26599</v>
      </c>
      <c r="R329" s="5">
        <v>0.26312999999999998</v>
      </c>
      <c r="S329" s="5">
        <v>0.26780999999999999</v>
      </c>
      <c r="T329" s="5">
        <v>0.26369999999999999</v>
      </c>
      <c r="U329" s="5">
        <v>0.26790999999999998</v>
      </c>
      <c r="V329" s="5">
        <v>0.27216000000000001</v>
      </c>
      <c r="W329" s="5">
        <v>0.27517999999999998</v>
      </c>
      <c r="X329" s="5">
        <v>0.28181</v>
      </c>
      <c r="Y329" s="5">
        <v>0.29158000000000001</v>
      </c>
      <c r="Z329" s="5">
        <v>0.28991</v>
      </c>
      <c r="AA329" s="5">
        <v>0.30044999999999999</v>
      </c>
      <c r="AB329" s="5">
        <v>0.30640000000000001</v>
      </c>
      <c r="AC329" s="5">
        <v>0.31302999999999997</v>
      </c>
      <c r="AD329" s="5">
        <v>0.33304</v>
      </c>
      <c r="AE329" s="5">
        <v>0.34229999999999999</v>
      </c>
      <c r="AF329" s="5">
        <v>0.35714000000000001</v>
      </c>
      <c r="AG329" s="5">
        <v>0.36775999999999998</v>
      </c>
      <c r="AH329" s="5">
        <v>0.37484000000000001</v>
      </c>
      <c r="AI329" s="5">
        <v>0.38625999999999999</v>
      </c>
      <c r="AJ329" s="5">
        <v>0.38924999999999998</v>
      </c>
      <c r="AK329" s="5">
        <v>0.35438999999999998</v>
      </c>
      <c r="AM329" s="4" t="s">
        <v>105</v>
      </c>
      <c r="AN329" s="4" t="s">
        <v>106</v>
      </c>
      <c r="AO329" s="5">
        <f t="shared" si="295"/>
        <v>0.25130250000000004</v>
      </c>
      <c r="AP329" s="5">
        <f t="shared" si="296"/>
        <v>0.27259333333333335</v>
      </c>
      <c r="AQ329" s="5">
        <f t="shared" si="297"/>
        <v>0.34771454545454544</v>
      </c>
      <c r="AR329" s="6">
        <f>(AO329-AVERAGE(AO299:AO344))/_xlfn.STDEV.P(AO299:AO344)</f>
        <v>-1.848950870223603</v>
      </c>
      <c r="AS329" s="6">
        <f t="shared" ref="AS329:AT329" si="327">(AP329-AVERAGE(AP299:AP344))/_xlfn.STDEV.P(AP299:AP344)</f>
        <v>-1.7674625541355302</v>
      </c>
      <c r="AT329" s="6">
        <f t="shared" si="327"/>
        <v>-1.7562656952206888</v>
      </c>
    </row>
    <row r="330" spans="1:46" ht="13.5" thickBot="1">
      <c r="A330" s="4" t="s">
        <v>107</v>
      </c>
      <c r="B330" s="4" t="s">
        <v>108</v>
      </c>
      <c r="C330" s="5">
        <v>0.37719000000000003</v>
      </c>
      <c r="D330" s="5">
        <v>0.39047999999999999</v>
      </c>
      <c r="E330" s="5">
        <v>0.39223999999999998</v>
      </c>
      <c r="F330" s="5">
        <v>0.38107000000000002</v>
      </c>
      <c r="G330" s="5">
        <v>0.38782</v>
      </c>
      <c r="H330" s="5">
        <v>0.40740999999999999</v>
      </c>
      <c r="I330" s="5">
        <v>0.41042000000000001</v>
      </c>
      <c r="J330" s="5">
        <v>0.41935</v>
      </c>
      <c r="K330" s="5">
        <v>0.40642</v>
      </c>
      <c r="L330" s="5">
        <v>0.40973999999999999</v>
      </c>
      <c r="M330" s="5">
        <v>0.42468</v>
      </c>
      <c r="N330" s="5">
        <v>0.41321999999999998</v>
      </c>
      <c r="O330" s="5">
        <v>0.42738999999999999</v>
      </c>
      <c r="P330" s="5">
        <v>0.43078</v>
      </c>
      <c r="Q330" s="5">
        <v>0.44207999999999997</v>
      </c>
      <c r="R330" s="5">
        <v>0.46786</v>
      </c>
      <c r="S330" s="5">
        <v>0.47638999999999998</v>
      </c>
      <c r="T330" s="5">
        <v>0.46211999999999998</v>
      </c>
      <c r="U330" s="5">
        <v>0.45517999999999997</v>
      </c>
      <c r="V330" s="5">
        <v>0.44828000000000001</v>
      </c>
      <c r="W330" s="5">
        <v>0.45252999999999999</v>
      </c>
      <c r="X330" s="5">
        <v>0.46589999999999998</v>
      </c>
      <c r="Y330" s="5">
        <v>0.47769</v>
      </c>
      <c r="Z330" s="5">
        <v>0.49862000000000001</v>
      </c>
      <c r="AA330" s="5">
        <v>0.50839999999999996</v>
      </c>
      <c r="AB330" s="5">
        <v>0.51402000000000003</v>
      </c>
      <c r="AC330" s="5">
        <v>0.52112000000000003</v>
      </c>
      <c r="AD330" s="5">
        <v>0.51080999999999999</v>
      </c>
      <c r="AE330" s="5">
        <v>0.51595000000000002</v>
      </c>
      <c r="AF330" s="5">
        <v>0.53844000000000003</v>
      </c>
      <c r="AG330" s="5">
        <v>0.55556000000000005</v>
      </c>
      <c r="AH330" s="5">
        <v>0.56147999999999998</v>
      </c>
      <c r="AI330" s="5">
        <v>0.57479000000000002</v>
      </c>
      <c r="AJ330" s="5">
        <v>0.56503999999999999</v>
      </c>
      <c r="AK330" s="5">
        <v>0.50878000000000001</v>
      </c>
      <c r="AM330" s="4" t="s">
        <v>107</v>
      </c>
      <c r="AN330" s="4" t="s">
        <v>108</v>
      </c>
      <c r="AO330" s="5">
        <f t="shared" si="295"/>
        <v>0.40167000000000003</v>
      </c>
      <c r="AP330" s="5">
        <f t="shared" si="296"/>
        <v>0.45873500000000006</v>
      </c>
      <c r="AQ330" s="5">
        <f t="shared" si="297"/>
        <v>0.53403545454545454</v>
      </c>
      <c r="AR330" s="6">
        <f>(AO330-AVERAGE(AO299:AO344))/_xlfn.STDEV.P(AO299:AO344)</f>
        <v>-0.11479408932203782</v>
      </c>
      <c r="AS330" s="6">
        <f t="shared" ref="AS330:AT330" si="328">(AP330-AVERAGE(AP299:AP344))/_xlfn.STDEV.P(AP299:AP344)</f>
        <v>2.159118127318823E-2</v>
      </c>
      <c r="AT330" s="6">
        <f t="shared" si="328"/>
        <v>-0.12651446533748945</v>
      </c>
    </row>
    <row r="331" spans="1:46" ht="13.5" thickBot="1">
      <c r="A331" s="4" t="s">
        <v>109</v>
      </c>
      <c r="B331" s="4" t="s">
        <v>110</v>
      </c>
      <c r="C331" s="5">
        <v>0.39750000000000002</v>
      </c>
      <c r="D331" s="5">
        <v>0.37877</v>
      </c>
      <c r="E331" s="5">
        <v>0.37852999999999998</v>
      </c>
      <c r="F331" s="5">
        <v>0.37319000000000002</v>
      </c>
      <c r="G331" s="5">
        <v>0.37663000000000002</v>
      </c>
      <c r="H331" s="5">
        <v>0.38157000000000002</v>
      </c>
      <c r="I331" s="5">
        <v>0.38782</v>
      </c>
      <c r="J331" s="5">
        <v>0.39033000000000001</v>
      </c>
      <c r="K331" s="5">
        <v>0.39033000000000001</v>
      </c>
      <c r="L331" s="5">
        <v>0.39201999999999998</v>
      </c>
      <c r="M331" s="5">
        <v>0.38614999999999999</v>
      </c>
      <c r="N331" s="5">
        <v>0.4</v>
      </c>
      <c r="O331" s="5">
        <v>0.4022</v>
      </c>
      <c r="P331" s="5">
        <v>0.40442</v>
      </c>
      <c r="Q331" s="5">
        <v>0.40821000000000002</v>
      </c>
      <c r="R331" s="5">
        <v>0.41944999999999999</v>
      </c>
      <c r="S331" s="5">
        <v>0.42116999999999999</v>
      </c>
      <c r="T331" s="5">
        <v>0.41793000000000002</v>
      </c>
      <c r="U331" s="5">
        <v>0.41469</v>
      </c>
      <c r="V331" s="5">
        <v>0.41603000000000001</v>
      </c>
      <c r="W331" s="5">
        <v>0.41582999999999998</v>
      </c>
      <c r="X331" s="5">
        <v>0.42414000000000002</v>
      </c>
      <c r="Y331" s="5">
        <v>0.42138999999999999</v>
      </c>
      <c r="Z331" s="5">
        <v>0.42194999999999999</v>
      </c>
      <c r="AA331" s="5">
        <v>0.43001</v>
      </c>
      <c r="AB331" s="5">
        <v>0.45201999999999998</v>
      </c>
      <c r="AC331" s="5">
        <v>0.45978999999999998</v>
      </c>
      <c r="AD331" s="5">
        <v>0.46353</v>
      </c>
      <c r="AE331" s="5">
        <v>0.46681</v>
      </c>
      <c r="AF331" s="5">
        <v>0.47836000000000001</v>
      </c>
      <c r="AG331" s="5">
        <v>0.48897000000000002</v>
      </c>
      <c r="AH331" s="5">
        <v>0.49780999999999997</v>
      </c>
      <c r="AI331" s="5">
        <v>0.51007000000000002</v>
      </c>
      <c r="AJ331" s="5">
        <v>0.53237000000000001</v>
      </c>
      <c r="AK331" s="5">
        <v>0.48636000000000001</v>
      </c>
      <c r="AM331" s="4" t="s">
        <v>109</v>
      </c>
      <c r="AN331" s="4" t="s">
        <v>110</v>
      </c>
      <c r="AO331" s="5">
        <f t="shared" si="295"/>
        <v>0.38607000000000008</v>
      </c>
      <c r="AP331" s="5">
        <f t="shared" si="296"/>
        <v>0.41561749999999997</v>
      </c>
      <c r="AQ331" s="5">
        <f t="shared" si="297"/>
        <v>0.47873636363636368</v>
      </c>
      <c r="AR331" s="6">
        <f>(AO331-AVERAGE(AO299:AO344))/_xlfn.STDEV.P(AO299:AO344)</f>
        <v>-0.29470561130693701</v>
      </c>
      <c r="AS331" s="6">
        <f t="shared" ref="AS331:AT331" si="329">(AP331-AVERAGE(AP299:AP344))/_xlfn.STDEV.P(AP299:AP344)</f>
        <v>-0.39282180759632274</v>
      </c>
      <c r="AT331" s="6">
        <f t="shared" si="329"/>
        <v>-0.61021627776553411</v>
      </c>
    </row>
    <row r="332" spans="1:46" ht="13.5" thickBot="1">
      <c r="A332" s="4" t="s">
        <v>111</v>
      </c>
      <c r="B332" s="4" t="s">
        <v>112</v>
      </c>
      <c r="C332" s="5">
        <v>0.31474000000000002</v>
      </c>
      <c r="D332" s="5">
        <v>0.33557999999999999</v>
      </c>
      <c r="E332" s="5">
        <v>0.35431000000000001</v>
      </c>
      <c r="F332" s="5">
        <v>0.36087000000000002</v>
      </c>
      <c r="G332" s="5">
        <v>0.36171999999999999</v>
      </c>
      <c r="H332" s="5">
        <v>0.36284</v>
      </c>
      <c r="I332" s="5">
        <v>0.36466999999999999</v>
      </c>
      <c r="J332" s="5">
        <v>0.36423</v>
      </c>
      <c r="K332" s="5">
        <v>0.36769000000000002</v>
      </c>
      <c r="L332" s="5">
        <v>0.37225000000000003</v>
      </c>
      <c r="M332" s="5">
        <v>0.37731999999999999</v>
      </c>
      <c r="N332" s="5">
        <v>0.38038</v>
      </c>
      <c r="O332" s="5">
        <v>0.37946000000000002</v>
      </c>
      <c r="P332" s="5">
        <v>0.37089</v>
      </c>
      <c r="Q332" s="5">
        <v>0.37024000000000001</v>
      </c>
      <c r="R332" s="5">
        <v>0.38766</v>
      </c>
      <c r="S332" s="5">
        <v>0.39517999999999998</v>
      </c>
      <c r="T332" s="5">
        <v>0.38563999999999998</v>
      </c>
      <c r="U332" s="5">
        <v>0.37803999999999999</v>
      </c>
      <c r="V332" s="5">
        <v>0.37641000000000002</v>
      </c>
      <c r="W332" s="5">
        <v>0.38030999999999998</v>
      </c>
      <c r="X332" s="5">
        <v>0.38544</v>
      </c>
      <c r="Y332" s="5">
        <v>0.39202999999999999</v>
      </c>
      <c r="Z332" s="5">
        <v>0.38673000000000002</v>
      </c>
      <c r="AA332" s="5">
        <v>0.39256000000000002</v>
      </c>
      <c r="AB332" s="5">
        <v>0.39122000000000001</v>
      </c>
      <c r="AC332" s="5">
        <v>0.40386</v>
      </c>
      <c r="AD332" s="5">
        <v>0.41178999999999999</v>
      </c>
      <c r="AE332" s="5">
        <v>0.42309999999999998</v>
      </c>
      <c r="AF332" s="5">
        <v>0.44835000000000003</v>
      </c>
      <c r="AG332" s="5">
        <v>0.47260999999999997</v>
      </c>
      <c r="AH332" s="5">
        <v>0.48908000000000001</v>
      </c>
      <c r="AI332" s="5">
        <v>0.49441000000000002</v>
      </c>
      <c r="AJ332" s="5">
        <v>0.48823</v>
      </c>
      <c r="AK332" s="5">
        <v>0.46525</v>
      </c>
      <c r="AM332" s="4" t="s">
        <v>111</v>
      </c>
      <c r="AN332" s="4" t="s">
        <v>112</v>
      </c>
      <c r="AO332" s="5">
        <f t="shared" si="295"/>
        <v>0.35971666666666668</v>
      </c>
      <c r="AP332" s="5">
        <f t="shared" si="296"/>
        <v>0.38233583333333332</v>
      </c>
      <c r="AQ332" s="5">
        <f t="shared" si="297"/>
        <v>0.44367818181818175</v>
      </c>
      <c r="AR332" s="6">
        <f>(AO332-AVERAGE(AO299:AO344))/_xlfn.STDEV.P(AO299:AO344)</f>
        <v>-0.59863306703612962</v>
      </c>
      <c r="AS332" s="6">
        <f t="shared" ref="AS332:AT332" si="330">(AP332-AVERAGE(AP299:AP344))/_xlfn.STDEV.P(AP299:AP344)</f>
        <v>-0.71270016227579336</v>
      </c>
      <c r="AT332" s="6">
        <f t="shared" si="330"/>
        <v>-0.91687061524396041</v>
      </c>
    </row>
    <row r="333" spans="1:46" ht="13.5" thickBot="1">
      <c r="A333" s="4" t="s">
        <v>113</v>
      </c>
      <c r="B333" s="4" t="s">
        <v>114</v>
      </c>
      <c r="C333" s="5">
        <v>0.32785999999999998</v>
      </c>
      <c r="D333" s="5">
        <v>0.32849</v>
      </c>
      <c r="E333" s="5">
        <v>0.32843</v>
      </c>
      <c r="F333" s="5">
        <v>0.34510000000000002</v>
      </c>
      <c r="G333" s="5">
        <v>0.34388999999999997</v>
      </c>
      <c r="H333" s="5">
        <v>0.34377000000000002</v>
      </c>
      <c r="I333" s="5">
        <v>0.34588999999999998</v>
      </c>
      <c r="J333" s="5">
        <v>0.33782000000000001</v>
      </c>
      <c r="K333" s="5">
        <v>0.34222000000000002</v>
      </c>
      <c r="L333" s="5">
        <v>0.34095999999999999</v>
      </c>
      <c r="M333" s="5">
        <v>0.33959</v>
      </c>
      <c r="N333" s="5">
        <v>0.32873000000000002</v>
      </c>
      <c r="O333" s="5">
        <v>0.3412</v>
      </c>
      <c r="P333" s="5">
        <v>0.34271000000000001</v>
      </c>
      <c r="Q333" s="5">
        <v>0.34229999999999999</v>
      </c>
      <c r="R333" s="5">
        <v>0.32749</v>
      </c>
      <c r="S333" s="5">
        <v>0.33201999999999998</v>
      </c>
      <c r="T333" s="5">
        <v>0.33217999999999998</v>
      </c>
      <c r="U333" s="5">
        <v>0.32979999999999998</v>
      </c>
      <c r="V333" s="5">
        <v>0.33265</v>
      </c>
      <c r="W333" s="5">
        <v>0.34499000000000002</v>
      </c>
      <c r="X333" s="5">
        <v>0.34781000000000001</v>
      </c>
      <c r="Y333" s="5">
        <v>0.36569000000000002</v>
      </c>
      <c r="Z333" s="5">
        <v>0.38558999999999999</v>
      </c>
      <c r="AA333" s="5">
        <v>0.39351999999999998</v>
      </c>
      <c r="AB333" s="5">
        <v>0.40222999999999998</v>
      </c>
      <c r="AC333" s="5">
        <v>0.42293999999999998</v>
      </c>
      <c r="AD333" s="5">
        <v>0.44903999999999999</v>
      </c>
      <c r="AE333" s="5">
        <v>0.47055000000000002</v>
      </c>
      <c r="AF333" s="5">
        <v>0.48252</v>
      </c>
      <c r="AG333" s="5">
        <v>0.49302000000000001</v>
      </c>
      <c r="AH333" s="5">
        <v>0.50475999999999999</v>
      </c>
      <c r="AI333" s="5">
        <v>0.50695000000000001</v>
      </c>
      <c r="AJ333" s="5">
        <v>0.51402000000000003</v>
      </c>
      <c r="AK333" s="5">
        <v>0.47953000000000001</v>
      </c>
      <c r="AM333" s="4" t="s">
        <v>113</v>
      </c>
      <c r="AN333" s="4" t="s">
        <v>114</v>
      </c>
      <c r="AO333" s="5">
        <f t="shared" si="295"/>
        <v>0.33772916666666664</v>
      </c>
      <c r="AP333" s="5">
        <f t="shared" si="296"/>
        <v>0.34370250000000002</v>
      </c>
      <c r="AQ333" s="5">
        <f t="shared" si="297"/>
        <v>0.46537090909090911</v>
      </c>
      <c r="AR333" s="6">
        <f>(AO333-AVERAGE(AO299:AO344))/_xlfn.STDEV.P(AO299:AO344)</f>
        <v>-0.85221028432093682</v>
      </c>
      <c r="AS333" s="6">
        <f t="shared" ref="AS333:AT333" si="331">(AP333-AVERAGE(AP299:AP344))/_xlfn.STDEV.P(AP299:AP344)</f>
        <v>-1.0840147129027715</v>
      </c>
      <c r="AT333" s="6">
        <f t="shared" si="331"/>
        <v>-0.72712406921890549</v>
      </c>
    </row>
    <row r="334" spans="1:46" ht="13.5" thickBot="1">
      <c r="A334" s="4" t="s">
        <v>115</v>
      </c>
      <c r="B334" s="4" t="s">
        <v>116</v>
      </c>
      <c r="C334" s="5">
        <v>0.28991</v>
      </c>
      <c r="D334" s="5">
        <v>0.28655000000000003</v>
      </c>
      <c r="E334" s="5">
        <v>0.29772999999999999</v>
      </c>
      <c r="F334" s="5">
        <v>0.29504999999999998</v>
      </c>
      <c r="G334" s="5">
        <v>0.28903000000000001</v>
      </c>
      <c r="H334" s="5">
        <v>0.29265000000000002</v>
      </c>
      <c r="I334" s="5">
        <v>0.29620999999999997</v>
      </c>
      <c r="J334" s="5">
        <v>0.30517</v>
      </c>
      <c r="K334" s="5">
        <v>0.30579000000000001</v>
      </c>
      <c r="L334" s="5">
        <v>0.29887999999999998</v>
      </c>
      <c r="M334" s="5">
        <v>0.30313000000000001</v>
      </c>
      <c r="N334" s="5">
        <v>0.31087999999999999</v>
      </c>
      <c r="O334" s="5">
        <v>0.31497000000000003</v>
      </c>
      <c r="P334" s="5">
        <v>0.32329999999999998</v>
      </c>
      <c r="Q334" s="5">
        <v>0.31619999999999998</v>
      </c>
      <c r="R334" s="5">
        <v>0.32362000000000002</v>
      </c>
      <c r="S334" s="5">
        <v>0.32673999999999997</v>
      </c>
      <c r="T334" s="5">
        <v>0.32</v>
      </c>
      <c r="U334" s="5">
        <v>0.33051999999999998</v>
      </c>
      <c r="V334" s="5">
        <v>0.32671</v>
      </c>
      <c r="W334" s="5">
        <v>0.32783000000000001</v>
      </c>
      <c r="X334" s="5">
        <v>0.33933000000000002</v>
      </c>
      <c r="Y334" s="5">
        <v>0.34186</v>
      </c>
      <c r="Z334" s="5">
        <v>0.34954000000000002</v>
      </c>
      <c r="AA334" s="5">
        <v>0.36407</v>
      </c>
      <c r="AB334" s="5">
        <v>0.37989000000000001</v>
      </c>
      <c r="AC334" s="5">
        <v>0.40389000000000003</v>
      </c>
      <c r="AD334" s="5">
        <v>0.41971999999999998</v>
      </c>
      <c r="AE334" s="5">
        <v>0.43773000000000001</v>
      </c>
      <c r="AF334" s="5">
        <v>0.44968999999999998</v>
      </c>
      <c r="AG334" s="5">
        <v>0.45833000000000002</v>
      </c>
      <c r="AH334" s="5">
        <v>0.47238000000000002</v>
      </c>
      <c r="AI334" s="5">
        <v>0.47098000000000001</v>
      </c>
      <c r="AJ334" s="5">
        <v>0.47242000000000001</v>
      </c>
      <c r="AK334" s="5">
        <v>0.43744</v>
      </c>
      <c r="AM334" s="4" t="s">
        <v>115</v>
      </c>
      <c r="AN334" s="4" t="s">
        <v>116</v>
      </c>
      <c r="AO334" s="5">
        <f t="shared" si="295"/>
        <v>0.29758166666666669</v>
      </c>
      <c r="AP334" s="5">
        <f t="shared" si="296"/>
        <v>0.32838499999999998</v>
      </c>
      <c r="AQ334" s="5">
        <f t="shared" si="297"/>
        <v>0.43332181818181809</v>
      </c>
      <c r="AR334" s="6">
        <f>(AO334-AVERAGE(AO299:AO344))/_xlfn.STDEV.P(AO299:AO344)</f>
        <v>-1.3152229656599597</v>
      </c>
      <c r="AS334" s="6">
        <f t="shared" ref="AS334:AT334" si="332">(AP334-AVERAGE(AP299:AP344))/_xlfn.STDEV.P(AP299:AP344)</f>
        <v>-1.2312350052900558</v>
      </c>
      <c r="AT334" s="6">
        <f t="shared" si="332"/>
        <v>-1.0074578523706648</v>
      </c>
    </row>
    <row r="335" spans="1:46" ht="13.5" thickBot="1">
      <c r="A335" s="4" t="s">
        <v>117</v>
      </c>
      <c r="B335" s="4" t="s">
        <v>118</v>
      </c>
      <c r="C335" s="5">
        <v>0.30525999999999998</v>
      </c>
      <c r="D335" s="5">
        <v>0.31544</v>
      </c>
      <c r="E335" s="5">
        <v>0.32602999999999999</v>
      </c>
      <c r="F335" s="5">
        <v>0.33246999999999999</v>
      </c>
      <c r="G335" s="5">
        <v>0.33776</v>
      </c>
      <c r="H335" s="5">
        <v>0.34593000000000002</v>
      </c>
      <c r="I335" s="5">
        <v>0.35226000000000002</v>
      </c>
      <c r="J335" s="5">
        <v>0.35819000000000001</v>
      </c>
      <c r="K335" s="5">
        <v>0.36714999999999998</v>
      </c>
      <c r="L335" s="5">
        <v>0.36896000000000001</v>
      </c>
      <c r="M335" s="5">
        <v>0.36931999999999998</v>
      </c>
      <c r="N335" s="5">
        <v>0.37912000000000001</v>
      </c>
      <c r="O335" s="5">
        <v>0.38133</v>
      </c>
      <c r="P335" s="5">
        <v>0.37640000000000001</v>
      </c>
      <c r="Q335" s="5">
        <v>0.37830999999999998</v>
      </c>
      <c r="R335" s="5">
        <v>0.38338</v>
      </c>
      <c r="S335" s="5">
        <v>0.38199</v>
      </c>
      <c r="T335" s="5">
        <v>0.37574999999999997</v>
      </c>
      <c r="U335" s="5">
        <v>0.37010999999999999</v>
      </c>
      <c r="V335" s="5">
        <v>0.36166999999999999</v>
      </c>
      <c r="W335" s="5">
        <v>0.35502</v>
      </c>
      <c r="X335" s="5">
        <v>0.35081000000000001</v>
      </c>
      <c r="Y335" s="5">
        <v>0.34572999999999998</v>
      </c>
      <c r="Z335" s="5">
        <v>0.34042</v>
      </c>
      <c r="AA335" s="5">
        <v>0.33966000000000002</v>
      </c>
      <c r="AB335" s="5">
        <v>0.35093999999999997</v>
      </c>
      <c r="AC335" s="5">
        <v>0.34649999999999997</v>
      </c>
      <c r="AD335" s="5">
        <v>0.35883999999999999</v>
      </c>
      <c r="AE335" s="5">
        <v>0.37406</v>
      </c>
      <c r="AF335" s="5">
        <v>0.39002999999999999</v>
      </c>
      <c r="AG335" s="5">
        <v>0.40793000000000001</v>
      </c>
      <c r="AH335" s="5">
        <v>0.42524000000000001</v>
      </c>
      <c r="AI335" s="5">
        <v>0.44236999999999999</v>
      </c>
      <c r="AJ335" s="5">
        <v>0.44667000000000001</v>
      </c>
      <c r="AK335" s="5">
        <v>0.42341000000000001</v>
      </c>
      <c r="AM335" s="4" t="s">
        <v>117</v>
      </c>
      <c r="AN335" s="4" t="s">
        <v>118</v>
      </c>
      <c r="AO335" s="5">
        <f t="shared" si="295"/>
        <v>0.34649083333333336</v>
      </c>
      <c r="AP335" s="5">
        <f t="shared" si="296"/>
        <v>0.36674333333333337</v>
      </c>
      <c r="AQ335" s="5">
        <f t="shared" si="297"/>
        <v>0.39142272727272726</v>
      </c>
      <c r="AR335" s="6">
        <f>(AO335-AVERAGE(AO299:AO344))/_xlfn.STDEV.P(AO299:AO344)</f>
        <v>-0.75116382373604107</v>
      </c>
      <c r="AS335" s="6">
        <f t="shared" ref="AS335:AT335" si="333">(AP335-AVERAGE(AP299:AP344))/_xlfn.STDEV.P(AP299:AP344)</f>
        <v>-0.86256354788367462</v>
      </c>
      <c r="AT335" s="6">
        <f t="shared" si="333"/>
        <v>-1.373949703839473</v>
      </c>
    </row>
    <row r="336" spans="1:46" ht="13.5" thickBot="1">
      <c r="A336" s="4" t="s">
        <v>119</v>
      </c>
      <c r="B336" s="4" t="s">
        <v>120</v>
      </c>
      <c r="C336" s="5">
        <v>0.40442</v>
      </c>
      <c r="D336" s="5">
        <v>0.38118000000000002</v>
      </c>
      <c r="E336" s="5">
        <v>0.38118000000000002</v>
      </c>
      <c r="F336" s="5">
        <v>0.37612000000000001</v>
      </c>
      <c r="G336" s="5">
        <v>0.38306000000000001</v>
      </c>
      <c r="H336" s="5">
        <v>0.37058000000000002</v>
      </c>
      <c r="I336" s="5">
        <v>0.36675999999999997</v>
      </c>
      <c r="J336" s="5">
        <v>0.36504999999999999</v>
      </c>
      <c r="K336" s="5">
        <v>0.36330000000000001</v>
      </c>
      <c r="L336" s="5">
        <v>0.36465999999999998</v>
      </c>
      <c r="M336" s="5">
        <v>0.37552999999999997</v>
      </c>
      <c r="N336" s="5">
        <v>0.38108999999999998</v>
      </c>
      <c r="O336" s="5">
        <v>0.36142999999999997</v>
      </c>
      <c r="P336" s="5">
        <v>0.36026999999999998</v>
      </c>
      <c r="Q336" s="5">
        <v>0.37296000000000001</v>
      </c>
      <c r="R336" s="5">
        <v>0.38091000000000003</v>
      </c>
      <c r="S336" s="5">
        <v>0.38068999999999997</v>
      </c>
      <c r="T336" s="5">
        <v>0.38217000000000001</v>
      </c>
      <c r="U336" s="5">
        <v>0.37452000000000002</v>
      </c>
      <c r="V336" s="5">
        <v>0.37973000000000001</v>
      </c>
      <c r="W336" s="5">
        <v>0.38868999999999998</v>
      </c>
      <c r="X336" s="5">
        <v>0.38912999999999998</v>
      </c>
      <c r="Y336" s="5">
        <v>0.37101000000000001</v>
      </c>
      <c r="Z336" s="5">
        <v>0.38918999999999998</v>
      </c>
      <c r="AA336" s="5">
        <v>0.41860999999999998</v>
      </c>
      <c r="AB336" s="5">
        <v>0.42614999999999997</v>
      </c>
      <c r="AC336" s="5">
        <v>0.42734</v>
      </c>
      <c r="AD336" s="5">
        <v>0.44529999999999997</v>
      </c>
      <c r="AE336" s="5">
        <v>0.45438000000000001</v>
      </c>
      <c r="AF336" s="5">
        <v>0.45571</v>
      </c>
      <c r="AG336" s="5">
        <v>0.47516000000000003</v>
      </c>
      <c r="AH336" s="5">
        <v>0.48718</v>
      </c>
      <c r="AI336" s="5">
        <v>0.50007999999999997</v>
      </c>
      <c r="AJ336" s="5">
        <v>0.51517000000000002</v>
      </c>
      <c r="AK336" s="5">
        <v>0.49645</v>
      </c>
      <c r="AM336" s="4" t="s">
        <v>119</v>
      </c>
      <c r="AN336" s="4" t="s">
        <v>120</v>
      </c>
      <c r="AO336" s="5">
        <f t="shared" si="295"/>
        <v>0.37607750000000012</v>
      </c>
      <c r="AP336" s="5">
        <f t="shared" si="296"/>
        <v>0.37755833333333338</v>
      </c>
      <c r="AQ336" s="5">
        <f t="shared" si="297"/>
        <v>0.4637754545454546</v>
      </c>
      <c r="AR336" s="6">
        <f>(AO336-AVERAGE(AO299:AO344))/_xlfn.STDEV.P(AO299:AO344)</f>
        <v>-0.40994701409117446</v>
      </c>
      <c r="AS336" s="6">
        <f t="shared" ref="AS336:AT336" si="334">(AP336-AVERAGE(AP299:AP344))/_xlfn.STDEV.P(AP299:AP344)</f>
        <v>-0.75861789995362849</v>
      </c>
      <c r="AT336" s="6">
        <f t="shared" si="334"/>
        <v>-0.74107952929240994</v>
      </c>
    </row>
    <row r="337" spans="1:46" ht="13.5" thickBot="1">
      <c r="A337" s="4" t="s">
        <v>121</v>
      </c>
      <c r="B337" s="4" t="s">
        <v>122</v>
      </c>
      <c r="C337" s="5">
        <v>0.27062999999999998</v>
      </c>
      <c r="D337" s="5">
        <v>0.27865000000000001</v>
      </c>
      <c r="E337" s="5">
        <v>0.29777999999999999</v>
      </c>
      <c r="F337" s="5">
        <v>0.31441000000000002</v>
      </c>
      <c r="G337" s="5">
        <v>0.33728000000000002</v>
      </c>
      <c r="H337" s="5">
        <v>0.32494000000000001</v>
      </c>
      <c r="I337" s="5">
        <v>0.32430999999999999</v>
      </c>
      <c r="J337" s="5">
        <v>0.34992000000000001</v>
      </c>
      <c r="K337" s="5">
        <v>0.36320000000000002</v>
      </c>
      <c r="L337" s="5">
        <v>0.3548</v>
      </c>
      <c r="M337" s="5">
        <v>0.34405000000000002</v>
      </c>
      <c r="N337" s="5">
        <v>0.36403000000000002</v>
      </c>
      <c r="O337" s="5">
        <v>0.38253999999999999</v>
      </c>
      <c r="P337" s="5">
        <v>0.39051999999999998</v>
      </c>
      <c r="Q337" s="5">
        <v>0.38828000000000001</v>
      </c>
      <c r="R337" s="5">
        <v>0.39982000000000001</v>
      </c>
      <c r="S337" s="5">
        <v>0.39763999999999999</v>
      </c>
      <c r="T337" s="5">
        <v>0.40999000000000002</v>
      </c>
      <c r="U337" s="5">
        <v>0.42824000000000001</v>
      </c>
      <c r="V337" s="5">
        <v>0.41635</v>
      </c>
      <c r="W337" s="5">
        <v>0.40550999999999998</v>
      </c>
      <c r="X337" s="5">
        <v>0.40775</v>
      </c>
      <c r="Y337" s="5">
        <v>0.41772999999999999</v>
      </c>
      <c r="Z337" s="5">
        <v>0.40267999999999998</v>
      </c>
      <c r="AA337" s="5">
        <v>0.39262000000000002</v>
      </c>
      <c r="AB337" s="5">
        <v>0.40455000000000002</v>
      </c>
      <c r="AC337" s="5">
        <v>0.39812999999999998</v>
      </c>
      <c r="AD337" s="5">
        <v>0.39950999999999998</v>
      </c>
      <c r="AE337" s="5">
        <v>0.41377000000000003</v>
      </c>
      <c r="AF337" s="5">
        <v>0.43558999999999998</v>
      </c>
      <c r="AG337" s="5">
        <v>0.44799</v>
      </c>
      <c r="AH337" s="5">
        <v>0.45609</v>
      </c>
      <c r="AI337" s="5">
        <v>0.47294000000000003</v>
      </c>
      <c r="AJ337" s="5">
        <v>0.49225999999999998</v>
      </c>
      <c r="AK337" s="5">
        <v>0.46478999999999998</v>
      </c>
      <c r="AM337" s="4" t="s">
        <v>121</v>
      </c>
      <c r="AN337" s="4" t="s">
        <v>122</v>
      </c>
      <c r="AO337" s="5">
        <f t="shared" si="295"/>
        <v>0.32700000000000001</v>
      </c>
      <c r="AP337" s="5">
        <f t="shared" si="296"/>
        <v>0.40392083333333334</v>
      </c>
      <c r="AQ337" s="5">
        <f t="shared" si="297"/>
        <v>0.43438545454545457</v>
      </c>
      <c r="AR337" s="6">
        <f>(AO337-AVERAGE(AO299:AO344))/_xlfn.STDEV.P(AO299:AO344)</f>
        <v>-0.97594750897668336</v>
      </c>
      <c r="AS337" s="6">
        <f t="shared" ref="AS337:AT337" si="335">(AP337-AVERAGE(AP299:AP344))/_xlfn.STDEV.P(AP299:AP344)</f>
        <v>-0.50524137257907198</v>
      </c>
      <c r="AT337" s="6">
        <f t="shared" si="335"/>
        <v>-0.99815421232166057</v>
      </c>
    </row>
    <row r="338" spans="1:46" ht="13.5" thickBot="1">
      <c r="A338" s="4" t="s">
        <v>123</v>
      </c>
      <c r="B338" s="4" t="s">
        <v>124</v>
      </c>
      <c r="C338" s="5">
        <v>0.28306999999999999</v>
      </c>
      <c r="D338" s="5">
        <v>0.28938000000000003</v>
      </c>
      <c r="E338" s="5">
        <v>0.30586000000000002</v>
      </c>
      <c r="F338" s="5">
        <v>0.30953000000000003</v>
      </c>
      <c r="G338" s="5">
        <v>0.30646000000000001</v>
      </c>
      <c r="H338" s="5">
        <v>0.29953000000000002</v>
      </c>
      <c r="I338" s="5">
        <v>0.29342000000000001</v>
      </c>
      <c r="J338" s="5">
        <v>0.29594999999999999</v>
      </c>
      <c r="K338" s="5">
        <v>0.29930000000000001</v>
      </c>
      <c r="L338" s="5">
        <v>0.29766999999999999</v>
      </c>
      <c r="M338" s="5">
        <v>0.29314000000000001</v>
      </c>
      <c r="N338" s="5">
        <v>0.29920000000000002</v>
      </c>
      <c r="O338" s="5">
        <v>0.30592999999999998</v>
      </c>
      <c r="P338" s="5">
        <v>0.30945</v>
      </c>
      <c r="Q338" s="5">
        <v>0.29727999999999999</v>
      </c>
      <c r="R338" s="5">
        <v>0.30564000000000002</v>
      </c>
      <c r="S338" s="5">
        <v>0.30401</v>
      </c>
      <c r="T338" s="5">
        <v>0.30364999999999998</v>
      </c>
      <c r="U338" s="5">
        <v>0.31209999999999999</v>
      </c>
      <c r="V338" s="5">
        <v>0.31890000000000002</v>
      </c>
      <c r="W338" s="5">
        <v>0.31617000000000001</v>
      </c>
      <c r="X338" s="5">
        <v>0.31720999999999999</v>
      </c>
      <c r="Y338" s="5">
        <v>0.33972000000000002</v>
      </c>
      <c r="Z338" s="5">
        <v>0.35581000000000002</v>
      </c>
      <c r="AA338" s="5">
        <v>0.37824000000000002</v>
      </c>
      <c r="AB338" s="5">
        <v>0.39567000000000002</v>
      </c>
      <c r="AC338" s="5">
        <v>0.42215999999999998</v>
      </c>
      <c r="AD338" s="5">
        <v>0.44584000000000001</v>
      </c>
      <c r="AE338" s="5">
        <v>0.46856999999999999</v>
      </c>
      <c r="AF338" s="5">
        <v>0.48176999999999998</v>
      </c>
      <c r="AG338" s="5">
        <v>0.49668000000000001</v>
      </c>
      <c r="AH338" s="5">
        <v>0.50907000000000002</v>
      </c>
      <c r="AI338" s="5">
        <v>0.52017000000000002</v>
      </c>
      <c r="AJ338" s="5">
        <v>0.51905999999999997</v>
      </c>
      <c r="AK338" s="5">
        <v>0.46811999999999998</v>
      </c>
      <c r="AM338" s="4" t="s">
        <v>123</v>
      </c>
      <c r="AN338" s="4" t="s">
        <v>124</v>
      </c>
      <c r="AO338" s="5">
        <f t="shared" si="295"/>
        <v>0.29770916666666669</v>
      </c>
      <c r="AP338" s="5">
        <f t="shared" si="296"/>
        <v>0.31548916666666665</v>
      </c>
      <c r="AQ338" s="5">
        <f t="shared" si="297"/>
        <v>0.46412272727272724</v>
      </c>
      <c r="AR338" s="6">
        <f>(AO338-AVERAGE(AO299:AO344))/_xlfn.STDEV.P(AO299:AO344)</f>
        <v>-1.3137525349514292</v>
      </c>
      <c r="AS338" s="6">
        <f t="shared" ref="AS338:AT338" si="336">(AP338-AVERAGE(AP299:AP344))/_xlfn.STDEV.P(AP299:AP344)</f>
        <v>-1.3551800585892899</v>
      </c>
      <c r="AT338" s="6">
        <f t="shared" si="336"/>
        <v>-0.73804193057555667</v>
      </c>
    </row>
    <row r="339" spans="1:46" ht="13.5" thickBot="1">
      <c r="A339" s="4" t="s">
        <v>125</v>
      </c>
      <c r="B339" s="4" t="s">
        <v>126</v>
      </c>
      <c r="C339" s="5">
        <v>0.42659000000000002</v>
      </c>
      <c r="D339" s="5">
        <v>0.42319000000000001</v>
      </c>
      <c r="E339" s="5">
        <v>0.42891000000000001</v>
      </c>
      <c r="F339" s="5">
        <v>0.43642999999999998</v>
      </c>
      <c r="G339" s="5">
        <v>0.43875999999999998</v>
      </c>
      <c r="H339" s="5">
        <v>0.44297999999999998</v>
      </c>
      <c r="I339" s="5">
        <v>0.43897999999999998</v>
      </c>
      <c r="J339" s="5">
        <v>0.43401000000000001</v>
      </c>
      <c r="K339" s="5">
        <v>0.43978</v>
      </c>
      <c r="L339" s="5">
        <v>0.43798999999999999</v>
      </c>
      <c r="M339" s="5">
        <v>0.43676999999999999</v>
      </c>
      <c r="N339" s="5">
        <v>0.44203999999999999</v>
      </c>
      <c r="O339" s="5">
        <v>0.44141000000000002</v>
      </c>
      <c r="P339" s="5">
        <v>0.44968000000000002</v>
      </c>
      <c r="Q339" s="5">
        <v>0.45404</v>
      </c>
      <c r="R339" s="5">
        <v>0.45746999999999999</v>
      </c>
      <c r="S339" s="5">
        <v>0.45982000000000001</v>
      </c>
      <c r="T339" s="5">
        <v>0.45217000000000002</v>
      </c>
      <c r="U339" s="5">
        <v>0.45478000000000002</v>
      </c>
      <c r="V339" s="5">
        <v>0.46111999999999997</v>
      </c>
      <c r="W339" s="5">
        <v>0.46267000000000003</v>
      </c>
      <c r="X339" s="5">
        <v>0.45840999999999998</v>
      </c>
      <c r="Y339" s="5">
        <v>0.45229000000000003</v>
      </c>
      <c r="Z339" s="5">
        <v>0.44400000000000001</v>
      </c>
      <c r="AA339" s="5">
        <v>0.44568000000000002</v>
      </c>
      <c r="AB339" s="5">
        <v>0.44747999999999999</v>
      </c>
      <c r="AC339" s="5">
        <v>0.45406999999999997</v>
      </c>
      <c r="AD339" s="5">
        <v>0.45406000000000002</v>
      </c>
      <c r="AE339" s="5">
        <v>0.46272000000000002</v>
      </c>
      <c r="AF339" s="5">
        <v>0.47778999999999999</v>
      </c>
      <c r="AG339" s="5">
        <v>0.48182000000000003</v>
      </c>
      <c r="AH339" s="5">
        <v>0.48930000000000001</v>
      </c>
      <c r="AI339" s="5">
        <v>0.49520999999999998</v>
      </c>
      <c r="AJ339" s="5">
        <v>0.50056</v>
      </c>
      <c r="AK339" s="5">
        <v>0.46981000000000001</v>
      </c>
      <c r="AM339" s="4" t="s">
        <v>125</v>
      </c>
      <c r="AN339" s="4" t="s">
        <v>126</v>
      </c>
      <c r="AO339" s="5">
        <f t="shared" si="295"/>
        <v>0.4355358333333334</v>
      </c>
      <c r="AP339" s="5">
        <f t="shared" si="296"/>
        <v>0.45398833333333327</v>
      </c>
      <c r="AQ339" s="5">
        <f t="shared" si="297"/>
        <v>0.47077272727272723</v>
      </c>
      <c r="AR339" s="6">
        <f>(AO339-AVERAGE(AO299:AO344))/_xlfn.STDEV.P(AO299:AO344)</f>
        <v>0.27577345031174166</v>
      </c>
      <c r="AS339" s="6">
        <f t="shared" ref="AS339:AT339" si="337">(AP339-AVERAGE(AP299:AP344))/_xlfn.STDEV.P(AP299:AP344)</f>
        <v>-2.4030209589005969E-2</v>
      </c>
      <c r="AT339" s="6">
        <f t="shared" si="337"/>
        <v>-0.67987430069653276</v>
      </c>
    </row>
    <row r="340" spans="1:46" ht="13.5" thickBot="1">
      <c r="A340" s="4" t="s">
        <v>127</v>
      </c>
      <c r="B340" s="4" t="s">
        <v>128</v>
      </c>
      <c r="C340" s="5">
        <v>0.39245999999999998</v>
      </c>
      <c r="D340" s="5">
        <v>0.39783000000000002</v>
      </c>
      <c r="E340" s="5">
        <v>0.4012</v>
      </c>
      <c r="F340" s="5">
        <v>0.39659</v>
      </c>
      <c r="G340" s="5">
        <v>0.40083000000000002</v>
      </c>
      <c r="H340" s="5">
        <v>0.40649000000000002</v>
      </c>
      <c r="I340" s="5">
        <v>0.39789999999999998</v>
      </c>
      <c r="J340" s="5">
        <v>0.38886999999999999</v>
      </c>
      <c r="K340" s="5">
        <v>0.38702999999999999</v>
      </c>
      <c r="L340" s="5">
        <v>0.38976</v>
      </c>
      <c r="M340" s="5">
        <v>0.38990999999999998</v>
      </c>
      <c r="N340" s="5">
        <v>0.38085999999999998</v>
      </c>
      <c r="O340" s="5">
        <v>0.38514999999999999</v>
      </c>
      <c r="P340" s="5">
        <v>0.37944</v>
      </c>
      <c r="Q340" s="5">
        <v>0.38416</v>
      </c>
      <c r="R340" s="5">
        <v>0.38995000000000002</v>
      </c>
      <c r="S340" s="5">
        <v>0.38840999999999998</v>
      </c>
      <c r="T340" s="5">
        <v>0.38117000000000001</v>
      </c>
      <c r="U340" s="5">
        <v>0.38129999999999997</v>
      </c>
      <c r="V340" s="5">
        <v>0.37917000000000001</v>
      </c>
      <c r="W340" s="5">
        <v>0.37030999999999997</v>
      </c>
      <c r="X340" s="5">
        <v>0.36834</v>
      </c>
      <c r="Y340" s="5">
        <v>0.37797999999999998</v>
      </c>
      <c r="Z340" s="5">
        <v>0.38921</v>
      </c>
      <c r="AA340" s="5">
        <v>0.39544000000000001</v>
      </c>
      <c r="AB340" s="5">
        <v>0.40799999999999997</v>
      </c>
      <c r="AC340" s="5">
        <v>0.40177000000000002</v>
      </c>
      <c r="AD340" s="5">
        <v>0.41676999999999997</v>
      </c>
      <c r="AE340" s="5">
        <v>0.42514000000000002</v>
      </c>
      <c r="AF340" s="5">
        <v>0.43426999999999999</v>
      </c>
      <c r="AG340" s="5">
        <v>0.45245000000000002</v>
      </c>
      <c r="AH340" s="5">
        <v>0.46457999999999999</v>
      </c>
      <c r="AI340" s="5">
        <v>0.47455999999999998</v>
      </c>
      <c r="AJ340" s="5">
        <v>0.47953000000000001</v>
      </c>
      <c r="AK340" s="5">
        <v>0.42510999999999999</v>
      </c>
      <c r="AM340" s="4" t="s">
        <v>127</v>
      </c>
      <c r="AN340" s="4" t="s">
        <v>128</v>
      </c>
      <c r="AO340" s="5">
        <f t="shared" si="295"/>
        <v>0.39414416666666668</v>
      </c>
      <c r="AP340" s="5">
        <f t="shared" si="296"/>
        <v>0.38121583333333331</v>
      </c>
      <c r="AQ340" s="5">
        <f t="shared" si="297"/>
        <v>0.43432909090909089</v>
      </c>
      <c r="AR340" s="6">
        <f>(AO340-AVERAGE(AO299:AO344))/_xlfn.STDEV.P(AO299:AO344)</f>
        <v>-0.2015879437582361</v>
      </c>
      <c r="AS340" s="6">
        <f t="shared" ref="AS340:AT340" si="338">(AP340-AVERAGE(AP299:AP344))/_xlfn.STDEV.P(AP299:AP344)</f>
        <v>-0.72346476011968175</v>
      </c>
      <c r="AT340" s="6">
        <f t="shared" si="338"/>
        <v>-0.9986472257259672</v>
      </c>
    </row>
    <row r="341" spans="1:46" ht="13.5" thickBot="1">
      <c r="A341" s="4" t="s">
        <v>129</v>
      </c>
      <c r="B341" s="4" t="s">
        <v>130</v>
      </c>
      <c r="C341" s="5">
        <v>0.28821999999999998</v>
      </c>
      <c r="D341" s="5">
        <v>0.29744999999999999</v>
      </c>
      <c r="E341" s="5">
        <v>0.29474</v>
      </c>
      <c r="F341" s="5">
        <v>0.30464999999999998</v>
      </c>
      <c r="G341" s="5">
        <v>0.30920999999999998</v>
      </c>
      <c r="H341" s="5">
        <v>0.31356000000000001</v>
      </c>
      <c r="I341" s="5">
        <v>0.31386999999999998</v>
      </c>
      <c r="J341" s="5">
        <v>0.31723000000000001</v>
      </c>
      <c r="K341" s="5">
        <v>0.33415</v>
      </c>
      <c r="L341" s="5">
        <v>0.33563999999999999</v>
      </c>
      <c r="M341" s="5">
        <v>0.33855000000000002</v>
      </c>
      <c r="N341" s="5">
        <v>0.34632000000000002</v>
      </c>
      <c r="O341" s="5">
        <v>0.35156999999999999</v>
      </c>
      <c r="P341" s="5">
        <v>0.35326000000000002</v>
      </c>
      <c r="Q341" s="5">
        <v>0.36209000000000002</v>
      </c>
      <c r="R341" s="5">
        <v>0.36170000000000002</v>
      </c>
      <c r="S341" s="5">
        <v>0.35699999999999998</v>
      </c>
      <c r="T341" s="5">
        <v>0.35110000000000002</v>
      </c>
      <c r="U341" s="5">
        <v>0.34419</v>
      </c>
      <c r="V341" s="5">
        <v>0.34427999999999997</v>
      </c>
      <c r="W341" s="5">
        <v>0.34433999999999998</v>
      </c>
      <c r="X341" s="5">
        <v>0.34978999999999999</v>
      </c>
      <c r="Y341" s="5">
        <v>0.34398000000000001</v>
      </c>
      <c r="Z341" s="5">
        <v>0.34233999999999998</v>
      </c>
      <c r="AA341" s="5">
        <v>0.35042000000000001</v>
      </c>
      <c r="AB341" s="5">
        <v>0.36775999999999998</v>
      </c>
      <c r="AC341" s="5">
        <v>0.37174000000000001</v>
      </c>
      <c r="AD341" s="5">
        <v>0.37503999999999998</v>
      </c>
      <c r="AE341" s="5">
        <v>0.38599</v>
      </c>
      <c r="AF341" s="5">
        <v>0.40056999999999998</v>
      </c>
      <c r="AG341" s="5">
        <v>0.41941000000000001</v>
      </c>
      <c r="AH341" s="5">
        <v>0.42958000000000002</v>
      </c>
      <c r="AI341" s="5">
        <v>0.43408000000000002</v>
      </c>
      <c r="AJ341" s="5">
        <v>0.42809000000000003</v>
      </c>
      <c r="AK341" s="5">
        <v>0.40386</v>
      </c>
      <c r="AM341" s="4" t="s">
        <v>129</v>
      </c>
      <c r="AN341" s="4" t="s">
        <v>130</v>
      </c>
      <c r="AO341" s="5">
        <f t="shared" si="295"/>
        <v>0.31613250000000004</v>
      </c>
      <c r="AP341" s="5">
        <f t="shared" si="296"/>
        <v>0.35047</v>
      </c>
      <c r="AQ341" s="5">
        <f t="shared" si="297"/>
        <v>0.39695818181818188</v>
      </c>
      <c r="AR341" s="6">
        <f>(AO341-AVERAGE(AO299:AO344))/_xlfn.STDEV.P(AO299:AO344)</f>
        <v>-1.1012801028978945</v>
      </c>
      <c r="AS341" s="6">
        <f t="shared" ref="AS341:AT341" si="339">(AP341-AVERAGE(AP299:AP344))/_xlfn.STDEV.P(AP299:AP344)</f>
        <v>-1.0189705915558844</v>
      </c>
      <c r="AT341" s="6">
        <f t="shared" si="339"/>
        <v>-1.3255310164391474</v>
      </c>
    </row>
    <row r="342" spans="1:46" ht="13.5" thickBot="1">
      <c r="A342" s="4" t="s">
        <v>131</v>
      </c>
      <c r="B342" s="4" t="s">
        <v>132</v>
      </c>
      <c r="C342" s="5">
        <v>0.34351999999999999</v>
      </c>
      <c r="D342" s="5">
        <v>0.33393</v>
      </c>
      <c r="E342" s="5">
        <v>0.32596000000000003</v>
      </c>
      <c r="F342" s="5">
        <v>0.32617000000000002</v>
      </c>
      <c r="G342" s="5">
        <v>0.32266</v>
      </c>
      <c r="H342" s="5">
        <v>0.32201000000000002</v>
      </c>
      <c r="I342" s="5">
        <v>0.31341000000000002</v>
      </c>
      <c r="J342" s="5">
        <v>0.30336000000000002</v>
      </c>
      <c r="K342" s="5">
        <v>0.30453000000000002</v>
      </c>
      <c r="L342" s="5">
        <v>0.30002000000000001</v>
      </c>
      <c r="M342" s="5">
        <v>0.30021999999999999</v>
      </c>
      <c r="N342" s="5">
        <v>0.30973000000000001</v>
      </c>
      <c r="O342" s="5">
        <v>0.30887999999999999</v>
      </c>
      <c r="P342" s="5">
        <v>0.31663000000000002</v>
      </c>
      <c r="Q342" s="5">
        <v>0.32108999999999999</v>
      </c>
      <c r="R342" s="5">
        <v>0.32812999999999998</v>
      </c>
      <c r="S342" s="5">
        <v>0.32573999999999997</v>
      </c>
      <c r="T342" s="5">
        <v>0.32454</v>
      </c>
      <c r="U342" s="5">
        <v>0.32296000000000002</v>
      </c>
      <c r="V342" s="5">
        <v>0.32736999999999999</v>
      </c>
      <c r="W342" s="5">
        <v>0.32639000000000001</v>
      </c>
      <c r="X342" s="5">
        <v>0.32998</v>
      </c>
      <c r="Y342" s="5">
        <v>0.34144000000000002</v>
      </c>
      <c r="Z342" s="5">
        <v>0.34312999999999999</v>
      </c>
      <c r="AA342" s="5">
        <v>0.34998000000000001</v>
      </c>
      <c r="AB342" s="5">
        <v>0.35683999999999999</v>
      </c>
      <c r="AC342" s="5">
        <v>0.3644</v>
      </c>
      <c r="AD342" s="5">
        <v>0.37454999999999999</v>
      </c>
      <c r="AE342" s="5">
        <v>0.38993</v>
      </c>
      <c r="AF342" s="5">
        <v>0.40723999999999999</v>
      </c>
      <c r="AG342" s="5">
        <v>0.42138999999999999</v>
      </c>
      <c r="AH342" s="5">
        <v>0.43914999999999998</v>
      </c>
      <c r="AI342" s="5">
        <v>0.44572000000000001</v>
      </c>
      <c r="AJ342" s="5">
        <v>0.44511000000000001</v>
      </c>
      <c r="AK342" s="5">
        <v>0.42015000000000002</v>
      </c>
      <c r="AM342" s="4" t="s">
        <v>131</v>
      </c>
      <c r="AN342" s="4" t="s">
        <v>132</v>
      </c>
      <c r="AO342" s="5">
        <f t="shared" si="295"/>
        <v>0.31712666666666672</v>
      </c>
      <c r="AP342" s="5">
        <f t="shared" si="296"/>
        <v>0.32635666666666668</v>
      </c>
      <c r="AQ342" s="5">
        <f t="shared" si="297"/>
        <v>0.40131454545454548</v>
      </c>
      <c r="AR342" s="6">
        <f>(AO342-AVERAGE(AO299:AO344))/_xlfn.STDEV.P(AO299:AO344)</f>
        <v>-1.0898145876346472</v>
      </c>
      <c r="AS342" s="6">
        <f t="shared" ref="AS342:AT342" si="340">(AP342-AVERAGE(AP299:AP344))/_xlfn.STDEV.P(AP299:AP344)</f>
        <v>-1.2507298201353114</v>
      </c>
      <c r="AT342" s="6">
        <f t="shared" si="340"/>
        <v>-1.2874258513837433</v>
      </c>
    </row>
    <row r="343" spans="1:46" ht="13.5" thickBot="1">
      <c r="A343" s="4" t="s">
        <v>133</v>
      </c>
      <c r="B343" s="4" t="s">
        <v>134</v>
      </c>
      <c r="C343" s="5">
        <v>0.29716999999999999</v>
      </c>
      <c r="D343" s="5">
        <v>0.28483000000000003</v>
      </c>
      <c r="E343" s="5">
        <v>0.28314</v>
      </c>
      <c r="F343" s="5">
        <v>0.28877999999999998</v>
      </c>
      <c r="G343" s="5">
        <v>0.29714000000000002</v>
      </c>
      <c r="H343" s="5">
        <v>0.30003000000000002</v>
      </c>
      <c r="I343" s="5">
        <v>0.29716999999999999</v>
      </c>
      <c r="J343" s="5">
        <v>0.30554999999999999</v>
      </c>
      <c r="K343" s="5">
        <v>0.30370999999999998</v>
      </c>
      <c r="L343" s="5">
        <v>0.30192999999999998</v>
      </c>
      <c r="M343" s="5">
        <v>0.31625999999999999</v>
      </c>
      <c r="N343" s="5">
        <v>0.3281</v>
      </c>
      <c r="O343" s="5">
        <v>0.32363999999999998</v>
      </c>
      <c r="P343" s="5">
        <v>0.33012000000000002</v>
      </c>
      <c r="Q343" s="5">
        <v>0.33005000000000001</v>
      </c>
      <c r="R343" s="5">
        <v>0.32715</v>
      </c>
      <c r="S343" s="5">
        <v>0.32178000000000001</v>
      </c>
      <c r="T343" s="5">
        <v>0.31298999999999999</v>
      </c>
      <c r="U343" s="5">
        <v>0.30968000000000001</v>
      </c>
      <c r="V343" s="5">
        <v>0.30227999999999999</v>
      </c>
      <c r="W343" s="5">
        <v>0.30902000000000002</v>
      </c>
      <c r="X343" s="5">
        <v>0.30759999999999998</v>
      </c>
      <c r="Y343" s="5">
        <v>0.31304999999999999</v>
      </c>
      <c r="Z343" s="5">
        <v>0.30796000000000001</v>
      </c>
      <c r="AA343" s="5">
        <v>0.32179000000000002</v>
      </c>
      <c r="AB343" s="5">
        <v>0.33581</v>
      </c>
      <c r="AC343" s="5">
        <v>0.35121000000000002</v>
      </c>
      <c r="AD343" s="5">
        <v>0.36584</v>
      </c>
      <c r="AE343" s="5">
        <v>0.37479000000000001</v>
      </c>
      <c r="AF343" s="5">
        <v>0.39626</v>
      </c>
      <c r="AG343" s="5">
        <v>0.41058</v>
      </c>
      <c r="AH343" s="5">
        <v>0.42297000000000001</v>
      </c>
      <c r="AI343" s="5">
        <v>0.43062</v>
      </c>
      <c r="AJ343" s="5">
        <v>0.43858000000000003</v>
      </c>
      <c r="AK343" s="5">
        <v>0.40361000000000002</v>
      </c>
      <c r="AM343" s="4" t="s">
        <v>133</v>
      </c>
      <c r="AN343" s="4" t="s">
        <v>134</v>
      </c>
      <c r="AO343" s="5">
        <f t="shared" si="295"/>
        <v>0.30031750000000001</v>
      </c>
      <c r="AP343" s="5">
        <f t="shared" si="296"/>
        <v>0.31627666666666671</v>
      </c>
      <c r="AQ343" s="5">
        <f t="shared" si="297"/>
        <v>0.38655090909090911</v>
      </c>
      <c r="AR343" s="6">
        <f>(AO343-AVERAGE(AO299:AO344))/_xlfn.STDEV.P(AO299:AO344)</f>
        <v>-1.2836711747050225</v>
      </c>
      <c r="AS343" s="6">
        <f t="shared" ref="AS343:AT343" si="341">(AP343-AVERAGE(AP299:AP344))/_xlfn.STDEV.P(AP299:AP344)</f>
        <v>-1.3476112007303056</v>
      </c>
      <c r="AT343" s="6">
        <f t="shared" si="341"/>
        <v>-1.4165635559955478</v>
      </c>
    </row>
    <row r="344" spans="1:46" ht="13.5" thickBot="1">
      <c r="A344" s="4" t="s">
        <v>135</v>
      </c>
      <c r="B344" s="4" t="s">
        <v>136</v>
      </c>
      <c r="C344" s="5">
        <v>0.29930000000000001</v>
      </c>
      <c r="D344" s="5">
        <v>0.30509999999999998</v>
      </c>
      <c r="E344" s="5">
        <v>0.30456</v>
      </c>
      <c r="F344" s="5">
        <v>0.31109999999999999</v>
      </c>
      <c r="G344" s="5">
        <v>0.30939</v>
      </c>
      <c r="H344" s="5">
        <v>0.30798999999999999</v>
      </c>
      <c r="I344" s="5">
        <v>0.30563000000000001</v>
      </c>
      <c r="J344" s="5">
        <v>0.29987000000000003</v>
      </c>
      <c r="K344" s="5">
        <v>0.29615999999999998</v>
      </c>
      <c r="L344" s="5">
        <v>0.30847999999999998</v>
      </c>
      <c r="M344" s="5">
        <v>0.32671</v>
      </c>
      <c r="N344" s="5">
        <v>0.34477000000000002</v>
      </c>
      <c r="O344" s="5">
        <v>0.34294000000000002</v>
      </c>
      <c r="P344" s="5">
        <v>0.33749000000000001</v>
      </c>
      <c r="Q344" s="5">
        <v>0.34014</v>
      </c>
      <c r="R344" s="5">
        <v>0.33077000000000001</v>
      </c>
      <c r="S344" s="5">
        <v>0.33483000000000002</v>
      </c>
      <c r="T344" s="5">
        <v>0.33845999999999998</v>
      </c>
      <c r="U344" s="5">
        <v>0.3468</v>
      </c>
      <c r="V344" s="5">
        <v>0.35804000000000002</v>
      </c>
      <c r="W344" s="5">
        <v>0.36342999999999998</v>
      </c>
      <c r="X344" s="5">
        <v>0.35859000000000002</v>
      </c>
      <c r="Y344" s="5">
        <v>0.3543</v>
      </c>
      <c r="Z344" s="5">
        <v>0.35687000000000002</v>
      </c>
      <c r="AA344" s="5">
        <v>0.36931999999999998</v>
      </c>
      <c r="AB344" s="5">
        <v>0.38718999999999998</v>
      </c>
      <c r="AC344" s="5">
        <v>0.40689999999999998</v>
      </c>
      <c r="AD344" s="5">
        <v>0.42380000000000001</v>
      </c>
      <c r="AE344" s="5">
        <v>0.43159999999999998</v>
      </c>
      <c r="AF344" s="5">
        <v>0.44614999999999999</v>
      </c>
      <c r="AG344" s="5">
        <v>0.46415000000000001</v>
      </c>
      <c r="AH344" s="5">
        <v>0.47703000000000001</v>
      </c>
      <c r="AI344" s="5">
        <v>0.4864</v>
      </c>
      <c r="AJ344" s="5">
        <v>0.50400999999999996</v>
      </c>
      <c r="AK344" s="5">
        <v>0.47193000000000002</v>
      </c>
      <c r="AM344" s="4" t="s">
        <v>135</v>
      </c>
      <c r="AN344" s="4" t="s">
        <v>136</v>
      </c>
      <c r="AO344" s="5">
        <f t="shared" si="295"/>
        <v>0.3099216666666666</v>
      </c>
      <c r="AP344" s="5">
        <f t="shared" si="296"/>
        <v>0.3468883333333333</v>
      </c>
      <c r="AQ344" s="5">
        <f t="shared" si="297"/>
        <v>0.44258909090909099</v>
      </c>
      <c r="AR344" s="6">
        <f>(AO344-AVERAGE(AO299:AO344))/_xlfn.STDEV.P(AO299:AO344)</f>
        <v>-1.1729083386539565</v>
      </c>
      <c r="AS344" s="6">
        <f t="shared" ref="AS344:AT344" si="342">(AP344-AVERAGE(AP299:AP344))/_xlfn.STDEV.P(AP299:AP344)</f>
        <v>-1.0533948784108191</v>
      </c>
      <c r="AT344" s="6">
        <f t="shared" si="342"/>
        <v>-0.92639690650781015</v>
      </c>
    </row>
    <row r="345" spans="1:46" ht="13.5" thickBot="1">
      <c r="A345" s="268" t="s">
        <v>159</v>
      </c>
      <c r="B345" s="269"/>
      <c r="C345" s="269"/>
      <c r="D345" s="269"/>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69"/>
      <c r="AJ345" s="269"/>
      <c r="AK345" s="269"/>
      <c r="AM345"/>
      <c r="AN345"/>
    </row>
    <row r="346" spans="1:46" ht="13.5" thickBot="1">
      <c r="A346" s="267"/>
      <c r="B346" s="267"/>
      <c r="C346" s="4" t="s">
        <v>10</v>
      </c>
      <c r="D346" s="4" t="s">
        <v>11</v>
      </c>
      <c r="E346" s="4" t="s">
        <v>12</v>
      </c>
      <c r="F346" s="4" t="s">
        <v>13</v>
      </c>
      <c r="G346" s="4" t="s">
        <v>14</v>
      </c>
      <c r="H346" s="4" t="s">
        <v>15</v>
      </c>
      <c r="I346" s="4" t="s">
        <v>16</v>
      </c>
      <c r="J346" s="4" t="s">
        <v>17</v>
      </c>
      <c r="K346" s="4" t="s">
        <v>18</v>
      </c>
      <c r="L346" s="4" t="s">
        <v>19</v>
      </c>
      <c r="M346" s="4" t="s">
        <v>20</v>
      </c>
      <c r="N346" s="4" t="s">
        <v>21</v>
      </c>
      <c r="O346" s="4" t="s">
        <v>22</v>
      </c>
      <c r="P346" s="4" t="s">
        <v>23</v>
      </c>
      <c r="Q346" s="4" t="s">
        <v>24</v>
      </c>
      <c r="R346" s="4" t="s">
        <v>25</v>
      </c>
      <c r="S346" s="4" t="s">
        <v>26</v>
      </c>
      <c r="T346" s="4" t="s">
        <v>27</v>
      </c>
      <c r="U346" s="4" t="s">
        <v>28</v>
      </c>
      <c r="V346" s="4" t="s">
        <v>29</v>
      </c>
      <c r="W346" s="4" t="s">
        <v>30</v>
      </c>
      <c r="X346" s="4" t="s">
        <v>31</v>
      </c>
      <c r="Y346" s="4" t="s">
        <v>32</v>
      </c>
      <c r="Z346" s="4" t="s">
        <v>33</v>
      </c>
      <c r="AA346" s="4" t="s">
        <v>34</v>
      </c>
      <c r="AB346" s="4" t="s">
        <v>35</v>
      </c>
      <c r="AC346" s="4" t="s">
        <v>36</v>
      </c>
      <c r="AD346" s="4" t="s">
        <v>37</v>
      </c>
      <c r="AE346" s="4" t="s">
        <v>38</v>
      </c>
      <c r="AF346" s="4" t="s">
        <v>39</v>
      </c>
      <c r="AG346" s="4" t="s">
        <v>40</v>
      </c>
      <c r="AH346" s="4" t="s">
        <v>41</v>
      </c>
      <c r="AI346" s="4" t="s">
        <v>42</v>
      </c>
      <c r="AJ346" s="4" t="s">
        <v>43</v>
      </c>
      <c r="AK346" s="4" t="s">
        <v>44</v>
      </c>
      <c r="AM346" s="267"/>
      <c r="AN346" s="267"/>
      <c r="AO346" s="4">
        <v>2016</v>
      </c>
      <c r="AP346" s="4">
        <v>2017</v>
      </c>
      <c r="AQ346" s="4">
        <v>2018</v>
      </c>
      <c r="AR346" s="4">
        <v>2016</v>
      </c>
      <c r="AS346" s="4">
        <v>2017</v>
      </c>
      <c r="AT346" s="4">
        <v>2018</v>
      </c>
    </row>
    <row r="347" spans="1:46" ht="13.5" thickBot="1">
      <c r="A347" s="4" t="s">
        <v>45</v>
      </c>
      <c r="B347" s="4" t="s">
        <v>46</v>
      </c>
      <c r="C347" s="5">
        <v>0.59347000000000005</v>
      </c>
      <c r="D347" s="5">
        <v>0.58892</v>
      </c>
      <c r="E347" s="5">
        <v>0.58840999999999999</v>
      </c>
      <c r="F347" s="5">
        <v>0.59267000000000003</v>
      </c>
      <c r="G347" s="5">
        <v>0.59643000000000002</v>
      </c>
      <c r="H347" s="5">
        <v>0.59526999999999997</v>
      </c>
      <c r="I347" s="5">
        <v>0.59796000000000005</v>
      </c>
      <c r="J347" s="5">
        <v>0.60487999999999997</v>
      </c>
      <c r="K347" s="5">
        <v>0.60985</v>
      </c>
      <c r="L347" s="5">
        <v>0.61326999999999998</v>
      </c>
      <c r="M347" s="5">
        <v>0.61768999999999996</v>
      </c>
      <c r="N347" s="5">
        <v>0.61380999999999997</v>
      </c>
      <c r="O347" s="5">
        <v>0.61438000000000004</v>
      </c>
      <c r="P347" s="5">
        <v>0.61743999999999999</v>
      </c>
      <c r="Q347" s="5">
        <v>0.62226999999999999</v>
      </c>
      <c r="R347" s="5">
        <v>0.62250000000000005</v>
      </c>
      <c r="S347" s="5">
        <v>0.61812999999999996</v>
      </c>
      <c r="T347" s="5">
        <v>0.61419999999999997</v>
      </c>
      <c r="U347" s="5">
        <v>0.62051000000000001</v>
      </c>
      <c r="V347" s="5">
        <v>0.62156</v>
      </c>
      <c r="W347" s="5">
        <v>0.62427999999999995</v>
      </c>
      <c r="X347" s="5">
        <v>0.62943000000000005</v>
      </c>
      <c r="Y347" s="5">
        <v>0.63563999999999998</v>
      </c>
      <c r="Z347" s="5">
        <v>0.64600999999999997</v>
      </c>
      <c r="AA347" s="5">
        <v>0.65783000000000003</v>
      </c>
      <c r="AB347" s="5">
        <v>0.66376999999999997</v>
      </c>
      <c r="AC347" s="5">
        <v>0.6704</v>
      </c>
      <c r="AD347" s="5">
        <v>0.67849999999999999</v>
      </c>
      <c r="AE347" s="5">
        <v>0.68850999999999996</v>
      </c>
      <c r="AF347" s="5">
        <v>0.70792999999999995</v>
      </c>
      <c r="AG347" s="5">
        <v>0.71450999999999998</v>
      </c>
      <c r="AH347" s="5">
        <v>0.72138000000000002</v>
      </c>
      <c r="AI347" s="5">
        <v>0.72431999999999996</v>
      </c>
      <c r="AJ347" s="5">
        <v>0.72767000000000004</v>
      </c>
      <c r="AK347" s="5">
        <v>0.67401</v>
      </c>
      <c r="AM347" s="4" t="s">
        <v>45</v>
      </c>
      <c r="AN347" s="4" t="s">
        <v>46</v>
      </c>
      <c r="AO347" s="5">
        <f>AVERAGE(C347:N347)</f>
        <v>0.60105249999999999</v>
      </c>
      <c r="AP347" s="5">
        <f>AVERAGE(O347:Z347)</f>
        <v>0.62386249999999999</v>
      </c>
      <c r="AQ347" s="5">
        <f>AVERAGE(AA347:AK347)</f>
        <v>0.69352999999999987</v>
      </c>
      <c r="AR347" s="6">
        <f>(AO347-AVERAGE(AO347:AO392))/_xlfn.STDEV.P(AO347:AO392)</f>
        <v>1.12553886522061</v>
      </c>
      <c r="AS347" s="6">
        <f t="shared" ref="AS347:AT347" si="343">(AP347-AVERAGE(AP347:AP392))/_xlfn.STDEV.P(AP347:AP392)</f>
        <v>0.86182515472775256</v>
      </c>
      <c r="AT347" s="6">
        <f t="shared" si="343"/>
        <v>0.64604335801435775</v>
      </c>
    </row>
    <row r="348" spans="1:46" ht="13.5" thickBot="1">
      <c r="A348" s="4" t="s">
        <v>47</v>
      </c>
      <c r="B348" s="4" t="s">
        <v>48</v>
      </c>
      <c r="C348" s="5">
        <v>0.44691999999999998</v>
      </c>
      <c r="D348" s="5">
        <v>0.43106</v>
      </c>
      <c r="E348" s="5">
        <v>0.41266000000000003</v>
      </c>
      <c r="F348" s="5">
        <v>0.38929999999999998</v>
      </c>
      <c r="G348" s="5">
        <v>0.37093999999999999</v>
      </c>
      <c r="H348" s="5">
        <v>0.36131999999999997</v>
      </c>
      <c r="I348" s="5">
        <v>0.35074</v>
      </c>
      <c r="J348" s="5">
        <v>0.35755999999999999</v>
      </c>
      <c r="K348" s="5">
        <v>0.34638000000000002</v>
      </c>
      <c r="L348" s="5">
        <v>0.33844999999999997</v>
      </c>
      <c r="M348" s="5">
        <v>0.34405000000000002</v>
      </c>
      <c r="N348" s="5">
        <v>0.34006999999999998</v>
      </c>
      <c r="O348" s="5">
        <v>0.34791</v>
      </c>
      <c r="P348" s="5">
        <v>0.36051</v>
      </c>
      <c r="Q348" s="5">
        <v>0.35748999999999997</v>
      </c>
      <c r="R348" s="5">
        <v>0.37652999999999998</v>
      </c>
      <c r="S348" s="5">
        <v>0.40644000000000002</v>
      </c>
      <c r="T348" s="5">
        <v>0.42576000000000003</v>
      </c>
      <c r="U348" s="5">
        <v>0.45648</v>
      </c>
      <c r="V348" s="5">
        <v>0.47237000000000001</v>
      </c>
      <c r="W348" s="5">
        <v>0.50436000000000003</v>
      </c>
      <c r="X348" s="5">
        <v>0.54747999999999997</v>
      </c>
      <c r="Y348" s="5">
        <v>0.58404999999999996</v>
      </c>
      <c r="Z348" s="5">
        <v>0.62631999999999999</v>
      </c>
      <c r="AA348" s="5">
        <v>0.65393999999999997</v>
      </c>
      <c r="AB348" s="5">
        <v>0.67781999999999998</v>
      </c>
      <c r="AC348" s="5">
        <v>0.71936999999999995</v>
      </c>
      <c r="AD348" s="5">
        <v>0.75061</v>
      </c>
      <c r="AE348" s="5">
        <v>0.75831000000000004</v>
      </c>
      <c r="AF348" s="5">
        <v>0.77349000000000001</v>
      </c>
      <c r="AG348" s="5">
        <v>0.78300000000000003</v>
      </c>
      <c r="AH348" s="5">
        <v>0.79447999999999996</v>
      </c>
      <c r="AI348" s="5">
        <v>0.80079</v>
      </c>
      <c r="AJ348" s="5">
        <v>0.79706999999999995</v>
      </c>
      <c r="AK348" s="5">
        <v>0.72075</v>
      </c>
      <c r="AM348" s="4" t="s">
        <v>47</v>
      </c>
      <c r="AN348" s="4" t="s">
        <v>48</v>
      </c>
      <c r="AO348" s="5">
        <f t="shared" ref="AO348:AO392" si="344">AVERAGE(C348:N348)</f>
        <v>0.37412083333333329</v>
      </c>
      <c r="AP348" s="5">
        <f t="shared" ref="AP348:AP392" si="345">AVERAGE(O348:Z348)</f>
        <v>0.45547500000000002</v>
      </c>
      <c r="AQ348" s="5">
        <f t="shared" ref="AQ348:AQ392" si="346">AVERAGE(AA348:AK348)</f>
        <v>0.74814818181818188</v>
      </c>
      <c r="AR348" s="6">
        <f>(AO348-AVERAGE(AO347:AO392))/_xlfn.STDEV.P(AO347:AO392)</f>
        <v>-2.5634919990948872</v>
      </c>
      <c r="AS348" s="6">
        <f t="shared" ref="AS348:AT348" si="347">(AP348-AVERAGE(AP347:AP392))/_xlfn.STDEV.P(AP347:AP392)</f>
        <v>-1.4527063975955603</v>
      </c>
      <c r="AT348" s="6">
        <f t="shared" si="347"/>
        <v>1.3661837787579407</v>
      </c>
    </row>
    <row r="349" spans="1:46" ht="13.5" thickBot="1">
      <c r="A349" s="4" t="s">
        <v>49</v>
      </c>
      <c r="B349" s="4" t="s">
        <v>50</v>
      </c>
      <c r="C349" s="5">
        <v>0.54879</v>
      </c>
      <c r="D349" s="5">
        <v>0.55008999999999997</v>
      </c>
      <c r="E349" s="5">
        <v>0.54956000000000005</v>
      </c>
      <c r="F349" s="5">
        <v>0.55842999999999998</v>
      </c>
      <c r="G349" s="5">
        <v>0.55589</v>
      </c>
      <c r="H349" s="5">
        <v>0.55340999999999996</v>
      </c>
      <c r="I349" s="5">
        <v>0.56435000000000002</v>
      </c>
      <c r="J349" s="5">
        <v>0.57133</v>
      </c>
      <c r="K349" s="5">
        <v>0.57408000000000003</v>
      </c>
      <c r="L349" s="5">
        <v>0.58752000000000004</v>
      </c>
      <c r="M349" s="5">
        <v>0.59516000000000002</v>
      </c>
      <c r="N349" s="5">
        <v>0.60213000000000005</v>
      </c>
      <c r="O349" s="5">
        <v>0.61009000000000002</v>
      </c>
      <c r="P349" s="5">
        <v>0.62497999999999998</v>
      </c>
      <c r="Q349" s="5">
        <v>0.63041000000000003</v>
      </c>
      <c r="R349" s="5">
        <v>0.63707999999999998</v>
      </c>
      <c r="S349" s="5">
        <v>0.64822999999999997</v>
      </c>
      <c r="T349" s="5">
        <v>0.65032000000000001</v>
      </c>
      <c r="U349" s="5">
        <v>0.65544000000000002</v>
      </c>
      <c r="V349" s="5">
        <v>0.65830999999999995</v>
      </c>
      <c r="W349" s="5">
        <v>0.66341000000000006</v>
      </c>
      <c r="X349" s="5">
        <v>0.66173000000000004</v>
      </c>
      <c r="Y349" s="5">
        <v>0.67351000000000005</v>
      </c>
      <c r="Z349" s="5">
        <v>0.67737999999999998</v>
      </c>
      <c r="AA349" s="5">
        <v>0.67884</v>
      </c>
      <c r="AB349" s="5">
        <v>0.67713000000000001</v>
      </c>
      <c r="AC349" s="5">
        <v>0.68557999999999997</v>
      </c>
      <c r="AD349" s="5">
        <v>0.68976999999999999</v>
      </c>
      <c r="AE349" s="5">
        <v>0.70382</v>
      </c>
      <c r="AF349" s="5">
        <v>0.71989000000000003</v>
      </c>
      <c r="AG349" s="5">
        <v>0.71943000000000001</v>
      </c>
      <c r="AH349" s="5">
        <v>0.72589000000000004</v>
      </c>
      <c r="AI349" s="5">
        <v>0.73087999999999997</v>
      </c>
      <c r="AJ349" s="5">
        <v>0.73797000000000001</v>
      </c>
      <c r="AK349" s="5">
        <v>0.67945999999999995</v>
      </c>
      <c r="AM349" s="4" t="s">
        <v>49</v>
      </c>
      <c r="AN349" s="4" t="s">
        <v>50</v>
      </c>
      <c r="AO349" s="5">
        <f t="shared" si="344"/>
        <v>0.56756166666666663</v>
      </c>
      <c r="AP349" s="5">
        <f t="shared" si="345"/>
        <v>0.64924083333333338</v>
      </c>
      <c r="AQ349" s="5">
        <f t="shared" si="346"/>
        <v>0.70442363636363625</v>
      </c>
      <c r="AR349" s="6">
        <f>(AO349-AVERAGE(AO347:AO392))/_xlfn.STDEV.P(AO347:AO392)</f>
        <v>0.58110749672504369</v>
      </c>
      <c r="AS349" s="6">
        <f t="shared" ref="AS349:AT349" si="348">(AP349-AVERAGE(AP347:AP392))/_xlfn.STDEV.P(AP347:AP392)</f>
        <v>1.2106571835029207</v>
      </c>
      <c r="AT349" s="6">
        <f t="shared" si="348"/>
        <v>0.78967589233144064</v>
      </c>
    </row>
    <row r="350" spans="1:46" ht="13.5" thickBot="1">
      <c r="A350" s="4" t="s">
        <v>51</v>
      </c>
      <c r="B350" s="4" t="s">
        <v>52</v>
      </c>
      <c r="C350" s="5">
        <v>0.53976999999999997</v>
      </c>
      <c r="D350" s="5">
        <v>0.54652999999999996</v>
      </c>
      <c r="E350" s="5">
        <v>0.55259000000000003</v>
      </c>
      <c r="F350" s="5">
        <v>0.56023999999999996</v>
      </c>
      <c r="G350" s="5">
        <v>0.55840999999999996</v>
      </c>
      <c r="H350" s="5">
        <v>0.55456000000000005</v>
      </c>
      <c r="I350" s="5">
        <v>0.55206</v>
      </c>
      <c r="J350" s="5">
        <v>0.55798999999999999</v>
      </c>
      <c r="K350" s="5">
        <v>0.55479000000000001</v>
      </c>
      <c r="L350" s="5">
        <v>0.56254000000000004</v>
      </c>
      <c r="M350" s="5">
        <v>0.56237000000000004</v>
      </c>
      <c r="N350" s="5">
        <v>0.56838999999999995</v>
      </c>
      <c r="O350" s="5">
        <v>0.56594</v>
      </c>
      <c r="P350" s="5">
        <v>0.56596000000000002</v>
      </c>
      <c r="Q350" s="5">
        <v>0.57101000000000002</v>
      </c>
      <c r="R350" s="5">
        <v>0.57393000000000005</v>
      </c>
      <c r="S350" s="5">
        <v>0.57767999999999997</v>
      </c>
      <c r="T350" s="5">
        <v>0.59280999999999995</v>
      </c>
      <c r="U350" s="5">
        <v>0.59399999999999997</v>
      </c>
      <c r="V350" s="5">
        <v>0.60235000000000005</v>
      </c>
      <c r="W350" s="5">
        <v>0.60768999999999995</v>
      </c>
      <c r="X350" s="5">
        <v>0.61123000000000005</v>
      </c>
      <c r="Y350" s="5">
        <v>0.62092000000000003</v>
      </c>
      <c r="Z350" s="5">
        <v>0.63588999999999996</v>
      </c>
      <c r="AA350" s="5">
        <v>0.65198999999999996</v>
      </c>
      <c r="AB350" s="5">
        <v>0.66991999999999996</v>
      </c>
      <c r="AC350" s="5">
        <v>0.68403000000000003</v>
      </c>
      <c r="AD350" s="5">
        <v>0.69381000000000004</v>
      </c>
      <c r="AE350" s="5">
        <v>0.70413000000000003</v>
      </c>
      <c r="AF350" s="5">
        <v>0.71074000000000004</v>
      </c>
      <c r="AG350" s="5">
        <v>0.72941</v>
      </c>
      <c r="AH350" s="5">
        <v>0.73360000000000003</v>
      </c>
      <c r="AI350" s="5">
        <v>0.74184000000000005</v>
      </c>
      <c r="AJ350" s="5">
        <v>0.74487000000000003</v>
      </c>
      <c r="AK350" s="5">
        <v>0.68355999999999995</v>
      </c>
      <c r="AM350" s="4" t="s">
        <v>51</v>
      </c>
      <c r="AN350" s="4" t="s">
        <v>52</v>
      </c>
      <c r="AO350" s="5">
        <f t="shared" si="344"/>
        <v>0.5558533333333332</v>
      </c>
      <c r="AP350" s="5">
        <f t="shared" si="345"/>
        <v>0.59328416666666672</v>
      </c>
      <c r="AQ350" s="5">
        <f t="shared" si="346"/>
        <v>0.70435454545454546</v>
      </c>
      <c r="AR350" s="6">
        <f>(AO350-AVERAGE(AO347:AO392))/_xlfn.STDEV.P(AO347:AO392)</f>
        <v>0.39077529817910411</v>
      </c>
      <c r="AS350" s="6">
        <f t="shared" ref="AS350:AT350" si="349">(AP350-AVERAGE(AP347:AP392))/_xlfn.STDEV.P(AP347:AP392)</f>
        <v>0.4415177250345772</v>
      </c>
      <c r="AT350" s="6">
        <f t="shared" si="349"/>
        <v>0.7887649290828318</v>
      </c>
    </row>
    <row r="351" spans="1:46" ht="13.5" thickBot="1">
      <c r="A351" s="4" t="s">
        <v>53</v>
      </c>
      <c r="B351" s="4" t="s">
        <v>54</v>
      </c>
      <c r="C351" s="5">
        <v>0.61970999999999998</v>
      </c>
      <c r="D351" s="5">
        <v>0.62331999999999999</v>
      </c>
      <c r="E351" s="5">
        <v>0.62863000000000002</v>
      </c>
      <c r="F351" s="5">
        <v>0.63607999999999998</v>
      </c>
      <c r="G351" s="5">
        <v>0.63266</v>
      </c>
      <c r="H351" s="5">
        <v>0.63507000000000002</v>
      </c>
      <c r="I351" s="5">
        <v>0.64134999999999998</v>
      </c>
      <c r="J351" s="5">
        <v>0.64707999999999999</v>
      </c>
      <c r="K351" s="5">
        <v>0.64802000000000004</v>
      </c>
      <c r="L351" s="5">
        <v>0.66620999999999997</v>
      </c>
      <c r="M351" s="5">
        <v>0.67005999999999999</v>
      </c>
      <c r="N351" s="5">
        <v>0.67310000000000003</v>
      </c>
      <c r="O351" s="5">
        <v>0.67420000000000002</v>
      </c>
      <c r="P351" s="5">
        <v>0.67820000000000003</v>
      </c>
      <c r="Q351" s="5">
        <v>0.67813000000000001</v>
      </c>
      <c r="R351" s="5">
        <v>0.68089999999999995</v>
      </c>
      <c r="S351" s="5">
        <v>0.69443999999999995</v>
      </c>
      <c r="T351" s="5">
        <v>0.69455</v>
      </c>
      <c r="U351" s="5">
        <v>0.69604999999999995</v>
      </c>
      <c r="V351" s="5">
        <v>0.70267999999999997</v>
      </c>
      <c r="W351" s="5">
        <v>0.71287999999999996</v>
      </c>
      <c r="X351" s="5">
        <v>0.71709000000000001</v>
      </c>
      <c r="Y351" s="5">
        <v>0.7258</v>
      </c>
      <c r="Z351" s="5">
        <v>0.73997999999999997</v>
      </c>
      <c r="AA351" s="5">
        <v>0.75478999999999996</v>
      </c>
      <c r="AB351" s="5">
        <v>0.76592000000000005</v>
      </c>
      <c r="AC351" s="5">
        <v>0.77576000000000001</v>
      </c>
      <c r="AD351" s="5">
        <v>0.78073999999999999</v>
      </c>
      <c r="AE351" s="5">
        <v>0.78908999999999996</v>
      </c>
      <c r="AF351" s="5">
        <v>0.79281999999999997</v>
      </c>
      <c r="AG351" s="5">
        <v>0.80352999999999997</v>
      </c>
      <c r="AH351" s="5">
        <v>0.80989</v>
      </c>
      <c r="AI351" s="5">
        <v>0.81325000000000003</v>
      </c>
      <c r="AJ351" s="5">
        <v>0.81015999999999999</v>
      </c>
      <c r="AK351" s="5">
        <v>0.74712999999999996</v>
      </c>
      <c r="AM351" s="4" t="s">
        <v>53</v>
      </c>
      <c r="AN351" s="4" t="s">
        <v>54</v>
      </c>
      <c r="AO351" s="5">
        <f t="shared" si="344"/>
        <v>0.64344083333333335</v>
      </c>
      <c r="AP351" s="5">
        <f t="shared" si="345"/>
        <v>0.69957499999999984</v>
      </c>
      <c r="AQ351" s="5">
        <f t="shared" si="346"/>
        <v>0.78573454545454535</v>
      </c>
      <c r="AR351" s="6">
        <f>(AO351-AVERAGE(AO347:AO392))/_xlfn.STDEV.P(AO347:AO392)</f>
        <v>1.8146091578353918</v>
      </c>
      <c r="AS351" s="6">
        <f t="shared" ref="AS351:AT351" si="350">(AP351-AVERAGE(AP347:AP392))/_xlfn.STDEV.P(AP347:AP392)</f>
        <v>1.9025138647286641</v>
      </c>
      <c r="AT351" s="6">
        <f t="shared" si="350"/>
        <v>1.8617597723605241</v>
      </c>
    </row>
    <row r="352" spans="1:46" ht="13.5" thickBot="1">
      <c r="A352" s="4" t="s">
        <v>55</v>
      </c>
      <c r="B352" s="4" t="s">
        <v>56</v>
      </c>
      <c r="C352" s="5">
        <v>0.56584000000000001</v>
      </c>
      <c r="D352" s="5">
        <v>0.56247000000000003</v>
      </c>
      <c r="E352" s="5">
        <v>0.56276000000000004</v>
      </c>
      <c r="F352" s="5">
        <v>0.56499999999999995</v>
      </c>
      <c r="G352" s="5">
        <v>0.56289999999999996</v>
      </c>
      <c r="H352" s="5">
        <v>0.56218000000000001</v>
      </c>
      <c r="I352" s="5">
        <v>0.55969000000000002</v>
      </c>
      <c r="J352" s="5">
        <v>0.56516</v>
      </c>
      <c r="K352" s="5">
        <v>0.57823000000000002</v>
      </c>
      <c r="L352" s="5">
        <v>0.59806000000000004</v>
      </c>
      <c r="M352" s="5">
        <v>0.60111000000000003</v>
      </c>
      <c r="N352" s="5">
        <v>0.61328000000000005</v>
      </c>
      <c r="O352" s="5">
        <v>0.62487999999999999</v>
      </c>
      <c r="P352" s="5">
        <v>0.63214999999999999</v>
      </c>
      <c r="Q352" s="5">
        <v>0.64032999999999995</v>
      </c>
      <c r="R352" s="5">
        <v>0.64398999999999995</v>
      </c>
      <c r="S352" s="5">
        <v>0.6542</v>
      </c>
      <c r="T352" s="5">
        <v>0.67088999999999999</v>
      </c>
      <c r="U352" s="5">
        <v>0.68511</v>
      </c>
      <c r="V352" s="5">
        <v>0.69959000000000005</v>
      </c>
      <c r="W352" s="5">
        <v>0.70926999999999996</v>
      </c>
      <c r="X352" s="5">
        <v>0.71728999999999998</v>
      </c>
      <c r="Y352" s="5">
        <v>0.73301000000000005</v>
      </c>
      <c r="Z352" s="5">
        <v>0.74707000000000001</v>
      </c>
      <c r="AA352" s="5">
        <v>0.75743000000000005</v>
      </c>
      <c r="AB352" s="5">
        <v>0.76971999999999996</v>
      </c>
      <c r="AC352" s="5">
        <v>0.77727000000000002</v>
      </c>
      <c r="AD352" s="5">
        <v>0.79064999999999996</v>
      </c>
      <c r="AE352" s="5">
        <v>0.80200000000000005</v>
      </c>
      <c r="AF352" s="5">
        <v>0.80998000000000003</v>
      </c>
      <c r="AG352" s="5">
        <v>0.81957000000000002</v>
      </c>
      <c r="AH352" s="5">
        <v>0.82223000000000002</v>
      </c>
      <c r="AI352" s="5">
        <v>0.82559000000000005</v>
      </c>
      <c r="AJ352" s="5">
        <v>0.82635000000000003</v>
      </c>
      <c r="AK352" s="5">
        <v>0.75612000000000001</v>
      </c>
      <c r="AM352" s="4" t="s">
        <v>55</v>
      </c>
      <c r="AN352" s="4" t="s">
        <v>56</v>
      </c>
      <c r="AO352" s="5">
        <f t="shared" si="344"/>
        <v>0.57472333333333336</v>
      </c>
      <c r="AP352" s="5">
        <f t="shared" si="345"/>
        <v>0.67981500000000006</v>
      </c>
      <c r="AQ352" s="5">
        <f t="shared" si="346"/>
        <v>0.79608272727272722</v>
      </c>
      <c r="AR352" s="6">
        <f>(AO352-AVERAGE(AO347:AO392))/_xlfn.STDEV.P(AO347:AO392)</f>
        <v>0.69752848706695159</v>
      </c>
      <c r="AS352" s="6">
        <f t="shared" ref="AS352:AT352" si="351">(AP352-AVERAGE(AP347:AP392))/_xlfn.STDEV.P(AP347:AP392)</f>
        <v>1.6309073412402333</v>
      </c>
      <c r="AT352" s="6">
        <f t="shared" si="351"/>
        <v>1.9982004915569991</v>
      </c>
    </row>
    <row r="353" spans="1:46" ht="13.5" thickBot="1">
      <c r="A353" s="4" t="s">
        <v>57</v>
      </c>
      <c r="B353" s="4" t="s">
        <v>58</v>
      </c>
      <c r="C353" s="5">
        <v>0.56640000000000001</v>
      </c>
      <c r="D353" s="5">
        <v>0.57132000000000005</v>
      </c>
      <c r="E353" s="5">
        <v>0.57225000000000004</v>
      </c>
      <c r="F353" s="5">
        <v>0.57640000000000002</v>
      </c>
      <c r="G353" s="5">
        <v>0.57918999999999998</v>
      </c>
      <c r="H353" s="5">
        <v>0.58098000000000005</v>
      </c>
      <c r="I353" s="5">
        <v>0.59280999999999995</v>
      </c>
      <c r="J353" s="5">
        <v>0.59760999999999997</v>
      </c>
      <c r="K353" s="5">
        <v>0.59987999999999997</v>
      </c>
      <c r="L353" s="5">
        <v>0.60760000000000003</v>
      </c>
      <c r="M353" s="5">
        <v>0.61451999999999996</v>
      </c>
      <c r="N353" s="5">
        <v>0.61556</v>
      </c>
      <c r="O353" s="5">
        <v>0.61487999999999998</v>
      </c>
      <c r="P353" s="5">
        <v>0.61443999999999999</v>
      </c>
      <c r="Q353" s="5">
        <v>0.61434999999999995</v>
      </c>
      <c r="R353" s="5">
        <v>0.61680000000000001</v>
      </c>
      <c r="S353" s="5">
        <v>0.61653999999999998</v>
      </c>
      <c r="T353" s="5">
        <v>0.61763000000000001</v>
      </c>
      <c r="U353" s="5">
        <v>0.62778</v>
      </c>
      <c r="V353" s="5">
        <v>0.63027999999999995</v>
      </c>
      <c r="W353" s="5">
        <v>0.63714000000000004</v>
      </c>
      <c r="X353" s="5">
        <v>0.63783000000000001</v>
      </c>
      <c r="Y353" s="5">
        <v>0.64380000000000004</v>
      </c>
      <c r="Z353" s="5">
        <v>0.65788999999999997</v>
      </c>
      <c r="AA353" s="5">
        <v>0.6714</v>
      </c>
      <c r="AB353" s="5">
        <v>0.68137999999999999</v>
      </c>
      <c r="AC353" s="5">
        <v>0.68774999999999997</v>
      </c>
      <c r="AD353" s="5">
        <v>0.69362000000000001</v>
      </c>
      <c r="AE353" s="5">
        <v>0.70174999999999998</v>
      </c>
      <c r="AF353" s="5">
        <v>0.70704999999999996</v>
      </c>
      <c r="AG353" s="5">
        <v>0.69855999999999996</v>
      </c>
      <c r="AH353" s="5">
        <v>0.70652000000000004</v>
      </c>
      <c r="AI353" s="5">
        <v>0.70633999999999997</v>
      </c>
      <c r="AJ353" s="5">
        <v>0.71643999999999997</v>
      </c>
      <c r="AK353" s="5">
        <v>0.66073999999999999</v>
      </c>
      <c r="AM353" s="4" t="s">
        <v>57</v>
      </c>
      <c r="AN353" s="4" t="s">
        <v>58</v>
      </c>
      <c r="AO353" s="5">
        <f t="shared" si="344"/>
        <v>0.58954333333333331</v>
      </c>
      <c r="AP353" s="5">
        <f t="shared" si="345"/>
        <v>0.62744666666666671</v>
      </c>
      <c r="AQ353" s="5">
        <f t="shared" si="346"/>
        <v>0.69377727272727274</v>
      </c>
      <c r="AR353" s="6">
        <f>(AO353-AVERAGE(AO347:AO392))/_xlfn.STDEV.P(AO347:AO392)</f>
        <v>0.93844434606630722</v>
      </c>
      <c r="AS353" s="6">
        <f t="shared" ref="AS353:AT353" si="352">(AP353-AVERAGE(AP347:AP392))/_xlfn.STDEV.P(AP347:AP392)</f>
        <v>0.91109049116178475</v>
      </c>
      <c r="AT353" s="6">
        <f t="shared" si="352"/>
        <v>0.64930364753570213</v>
      </c>
    </row>
    <row r="354" spans="1:46" ht="13.5" thickBot="1">
      <c r="A354" s="4" t="s">
        <v>59</v>
      </c>
      <c r="B354" s="4" t="s">
        <v>60</v>
      </c>
      <c r="C354" s="5">
        <v>0.57189999999999996</v>
      </c>
      <c r="D354" s="5">
        <v>0.56840000000000002</v>
      </c>
      <c r="E354" s="5">
        <v>0.56979999999999997</v>
      </c>
      <c r="F354" s="5">
        <v>0.57096000000000002</v>
      </c>
      <c r="G354" s="5">
        <v>0.57010000000000005</v>
      </c>
      <c r="H354" s="5">
        <v>0.57664000000000004</v>
      </c>
      <c r="I354" s="5">
        <v>0.58243</v>
      </c>
      <c r="J354" s="5">
        <v>0.58318000000000003</v>
      </c>
      <c r="K354" s="5">
        <v>0.58716000000000002</v>
      </c>
      <c r="L354" s="5">
        <v>0.59919999999999995</v>
      </c>
      <c r="M354" s="5">
        <v>0.60802</v>
      </c>
      <c r="N354" s="5">
        <v>0.62055000000000005</v>
      </c>
      <c r="O354" s="5">
        <v>0.63385999999999998</v>
      </c>
      <c r="P354" s="5">
        <v>0.64370000000000005</v>
      </c>
      <c r="Q354" s="5">
        <v>0.65305999999999997</v>
      </c>
      <c r="R354" s="5">
        <v>0.65603999999999996</v>
      </c>
      <c r="S354" s="5">
        <v>0.66613999999999995</v>
      </c>
      <c r="T354" s="5">
        <v>0.67496999999999996</v>
      </c>
      <c r="U354" s="5">
        <v>0.69599999999999995</v>
      </c>
      <c r="V354" s="5">
        <v>0.70874000000000004</v>
      </c>
      <c r="W354" s="5">
        <v>0.72121999999999997</v>
      </c>
      <c r="X354" s="5">
        <v>0.73929</v>
      </c>
      <c r="Y354" s="5">
        <v>0.75253999999999999</v>
      </c>
      <c r="Z354" s="5">
        <v>0.76453000000000004</v>
      </c>
      <c r="AA354" s="5">
        <v>0.77666000000000002</v>
      </c>
      <c r="AB354" s="5">
        <v>0.78613</v>
      </c>
      <c r="AC354" s="5">
        <v>0.79327999999999999</v>
      </c>
      <c r="AD354" s="5">
        <v>0.80467</v>
      </c>
      <c r="AE354" s="5">
        <v>0.81206</v>
      </c>
      <c r="AF354" s="5">
        <v>0.81647000000000003</v>
      </c>
      <c r="AG354" s="5">
        <v>0.81642000000000003</v>
      </c>
      <c r="AH354" s="5">
        <v>0.82289999999999996</v>
      </c>
      <c r="AI354" s="5">
        <v>0.82345999999999997</v>
      </c>
      <c r="AJ354" s="5">
        <v>0.82020999999999999</v>
      </c>
      <c r="AK354" s="5">
        <v>0.74807000000000001</v>
      </c>
      <c r="AM354" s="4" t="s">
        <v>59</v>
      </c>
      <c r="AN354" s="4" t="s">
        <v>60</v>
      </c>
      <c r="AO354" s="5">
        <f t="shared" si="344"/>
        <v>0.58402833333333326</v>
      </c>
      <c r="AP354" s="5">
        <f t="shared" si="345"/>
        <v>0.69250750000000005</v>
      </c>
      <c r="AQ354" s="5">
        <f t="shared" si="346"/>
        <v>0.80184818181818163</v>
      </c>
      <c r="AR354" s="6">
        <f>(AO354-AVERAGE(AO347:AO392))/_xlfn.STDEV.P(AO347:AO392)</f>
        <v>0.84879178450210591</v>
      </c>
      <c r="AS354" s="6">
        <f t="shared" ref="AS354:AT354" si="353">(AP354-AVERAGE(AP347:AP392))/_xlfn.STDEV.P(AP347:AP392)</f>
        <v>1.8053691731925079</v>
      </c>
      <c r="AT354" s="6">
        <f t="shared" si="353"/>
        <v>2.074217977381827</v>
      </c>
    </row>
    <row r="355" spans="1:46" ht="13.5" thickBot="1">
      <c r="A355" s="4" t="s">
        <v>61</v>
      </c>
      <c r="B355" s="4" t="s">
        <v>62</v>
      </c>
      <c r="C355" s="5">
        <v>0.55252999999999997</v>
      </c>
      <c r="D355" s="5">
        <v>0.54981000000000002</v>
      </c>
      <c r="E355" s="5">
        <v>0.54085000000000005</v>
      </c>
      <c r="F355" s="5">
        <v>0.54020000000000001</v>
      </c>
      <c r="G355" s="5">
        <v>0.53688999999999998</v>
      </c>
      <c r="H355" s="5">
        <v>0.53434000000000004</v>
      </c>
      <c r="I355" s="5">
        <v>0.53402000000000005</v>
      </c>
      <c r="J355" s="5">
        <v>0.53385000000000005</v>
      </c>
      <c r="K355" s="5">
        <v>0.53600000000000003</v>
      </c>
      <c r="L355" s="5">
        <v>0.53996999999999995</v>
      </c>
      <c r="M355" s="5">
        <v>0.54405000000000003</v>
      </c>
      <c r="N355" s="5">
        <v>0.55447999999999997</v>
      </c>
      <c r="O355" s="5">
        <v>0.56042999999999998</v>
      </c>
      <c r="P355" s="5">
        <v>0.56377999999999995</v>
      </c>
      <c r="Q355" s="5">
        <v>0.56430999999999998</v>
      </c>
      <c r="R355" s="5">
        <v>0.56149000000000004</v>
      </c>
      <c r="S355" s="5">
        <v>0.56798999999999999</v>
      </c>
      <c r="T355" s="5">
        <v>0.56720000000000004</v>
      </c>
      <c r="U355" s="5">
        <v>0.57445999999999997</v>
      </c>
      <c r="V355" s="5">
        <v>0.58111000000000002</v>
      </c>
      <c r="W355" s="5">
        <v>0.58796999999999999</v>
      </c>
      <c r="X355" s="5">
        <v>0.59157000000000004</v>
      </c>
      <c r="Y355" s="5">
        <v>0.60767000000000004</v>
      </c>
      <c r="Z355" s="5">
        <v>0.61109999999999998</v>
      </c>
      <c r="AA355" s="5">
        <v>0.62504999999999999</v>
      </c>
      <c r="AB355" s="5">
        <v>0.63790999999999998</v>
      </c>
      <c r="AC355" s="5">
        <v>0.65166000000000002</v>
      </c>
      <c r="AD355" s="5">
        <v>0.66610000000000003</v>
      </c>
      <c r="AE355" s="5">
        <v>0.67745</v>
      </c>
      <c r="AF355" s="5">
        <v>0.69362999999999997</v>
      </c>
      <c r="AG355" s="5">
        <v>0.69659000000000004</v>
      </c>
      <c r="AH355" s="5">
        <v>0.70450999999999997</v>
      </c>
      <c r="AI355" s="5">
        <v>0.71123999999999998</v>
      </c>
      <c r="AJ355" s="5">
        <v>0.71943999999999997</v>
      </c>
      <c r="AK355" s="5">
        <v>0.66227999999999998</v>
      </c>
      <c r="AM355" s="4" t="s">
        <v>61</v>
      </c>
      <c r="AN355" s="4" t="s">
        <v>62</v>
      </c>
      <c r="AO355" s="5">
        <f t="shared" si="344"/>
        <v>0.54141583333333332</v>
      </c>
      <c r="AP355" s="5">
        <f t="shared" si="345"/>
        <v>0.57825666666666675</v>
      </c>
      <c r="AQ355" s="5">
        <f t="shared" si="346"/>
        <v>0.67689636363636374</v>
      </c>
      <c r="AR355" s="6">
        <f>(AO355-AVERAGE(AO347:AO392))/_xlfn.STDEV.P(AO347:AO392)</f>
        <v>0.15607740922477334</v>
      </c>
      <c r="AS355" s="6">
        <f t="shared" ref="AS355:AT355" si="354">(AP355-AVERAGE(AP347:AP392))/_xlfn.STDEV.P(AP347:AP392)</f>
        <v>0.23496068901623546</v>
      </c>
      <c r="AT355" s="6">
        <f t="shared" si="354"/>
        <v>0.42672895591140997</v>
      </c>
    </row>
    <row r="356" spans="1:46" ht="13.5" thickBot="1">
      <c r="A356" s="4" t="s">
        <v>63</v>
      </c>
      <c r="B356" s="4" t="s">
        <v>64</v>
      </c>
      <c r="C356" s="5">
        <v>0.60199000000000003</v>
      </c>
      <c r="D356" s="5">
        <v>0.59869000000000006</v>
      </c>
      <c r="E356" s="5">
        <v>0.59414</v>
      </c>
      <c r="F356" s="5">
        <v>0.60053000000000001</v>
      </c>
      <c r="G356" s="5">
        <v>0.58791000000000004</v>
      </c>
      <c r="H356" s="5">
        <v>0.59004000000000001</v>
      </c>
      <c r="I356" s="5">
        <v>0.59323000000000004</v>
      </c>
      <c r="J356" s="5">
        <v>0.6028</v>
      </c>
      <c r="K356" s="5">
        <v>0.60316999999999998</v>
      </c>
      <c r="L356" s="5">
        <v>0.61048000000000002</v>
      </c>
      <c r="M356" s="5">
        <v>0.60719999999999996</v>
      </c>
      <c r="N356" s="5">
        <v>0.60743000000000003</v>
      </c>
      <c r="O356" s="5">
        <v>0.60582000000000003</v>
      </c>
      <c r="P356" s="5">
        <v>0.60302999999999995</v>
      </c>
      <c r="Q356" s="5">
        <v>0.60485999999999995</v>
      </c>
      <c r="R356" s="5">
        <v>0.60480999999999996</v>
      </c>
      <c r="S356" s="5">
        <v>0.61029</v>
      </c>
      <c r="T356" s="5">
        <v>0.61917999999999995</v>
      </c>
      <c r="U356" s="5">
        <v>0.61829999999999996</v>
      </c>
      <c r="V356" s="5">
        <v>0.62716000000000005</v>
      </c>
      <c r="W356" s="5">
        <v>0.64198</v>
      </c>
      <c r="X356" s="5">
        <v>0.64648000000000005</v>
      </c>
      <c r="Y356" s="5">
        <v>0.65346000000000004</v>
      </c>
      <c r="Z356" s="5">
        <v>0.65939000000000003</v>
      </c>
      <c r="AA356" s="5">
        <v>0.67398000000000002</v>
      </c>
      <c r="AB356" s="5">
        <v>0.68979999999999997</v>
      </c>
      <c r="AC356" s="5">
        <v>0.70069999999999999</v>
      </c>
      <c r="AD356" s="5">
        <v>0.71157000000000004</v>
      </c>
      <c r="AE356" s="5">
        <v>0.72389999999999999</v>
      </c>
      <c r="AF356" s="5">
        <v>0.73806000000000005</v>
      </c>
      <c r="AG356" s="5">
        <v>0.75585999999999998</v>
      </c>
      <c r="AH356" s="5">
        <v>0.76037999999999994</v>
      </c>
      <c r="AI356" s="5">
        <v>0.76327</v>
      </c>
      <c r="AJ356" s="5">
        <v>0.76910000000000001</v>
      </c>
      <c r="AK356" s="5">
        <v>0.72185999999999995</v>
      </c>
      <c r="AM356" s="4" t="s">
        <v>63</v>
      </c>
      <c r="AN356" s="4" t="s">
        <v>64</v>
      </c>
      <c r="AO356" s="5">
        <f t="shared" si="344"/>
        <v>0.59980083333333334</v>
      </c>
      <c r="AP356" s="5">
        <f t="shared" si="345"/>
        <v>0.62456333333333336</v>
      </c>
      <c r="AQ356" s="5">
        <f t="shared" si="346"/>
        <v>0.72804363636363645</v>
      </c>
      <c r="AR356" s="6">
        <f>(AO356-AVERAGE(AO347:AO392))/_xlfn.STDEV.P(AO347:AO392)</f>
        <v>1.1051916081233861</v>
      </c>
      <c r="AS356" s="6">
        <f t="shared" ref="AS356:AT356" si="355">(AP356-AVERAGE(AP347:AP392))/_xlfn.STDEV.P(AP347:AP392)</f>
        <v>0.87145829770404237</v>
      </c>
      <c r="AT356" s="6">
        <f t="shared" si="355"/>
        <v>1.1011054597708525</v>
      </c>
    </row>
    <row r="357" spans="1:46" ht="13.5" thickBot="1">
      <c r="A357" s="4" t="s">
        <v>65</v>
      </c>
      <c r="B357" s="4" t="s">
        <v>66</v>
      </c>
      <c r="C357" s="5">
        <v>0.52432999999999996</v>
      </c>
      <c r="D357" s="5">
        <v>0.52778000000000003</v>
      </c>
      <c r="E357" s="5">
        <v>0.52893000000000001</v>
      </c>
      <c r="F357" s="5">
        <v>0.53400000000000003</v>
      </c>
      <c r="G357" s="5">
        <v>0.53534999999999999</v>
      </c>
      <c r="H357" s="5">
        <v>0.53742000000000001</v>
      </c>
      <c r="I357" s="5">
        <v>0.53905000000000003</v>
      </c>
      <c r="J357" s="5">
        <v>0.55134000000000005</v>
      </c>
      <c r="K357" s="5">
        <v>0.55891999999999997</v>
      </c>
      <c r="L357" s="5">
        <v>0.56913000000000002</v>
      </c>
      <c r="M357" s="5">
        <v>0.57581000000000004</v>
      </c>
      <c r="N357" s="5">
        <v>0.58960999999999997</v>
      </c>
      <c r="O357" s="5">
        <v>0.60002999999999995</v>
      </c>
      <c r="P357" s="5">
        <v>0.60641999999999996</v>
      </c>
      <c r="Q357" s="5">
        <v>0.60641</v>
      </c>
      <c r="R357" s="5">
        <v>0.60341</v>
      </c>
      <c r="S357" s="5">
        <v>0.60892000000000002</v>
      </c>
      <c r="T357" s="5">
        <v>0.61146999999999996</v>
      </c>
      <c r="U357" s="5">
        <v>0.62365999999999999</v>
      </c>
      <c r="V357" s="5">
        <v>0.62373000000000001</v>
      </c>
      <c r="W357" s="5">
        <v>0.62939999999999996</v>
      </c>
      <c r="X357" s="5">
        <v>0.63966999999999996</v>
      </c>
      <c r="Y357" s="5">
        <v>0.64337999999999995</v>
      </c>
      <c r="Z357" s="5">
        <v>0.65273000000000003</v>
      </c>
      <c r="AA357" s="5">
        <v>0.65429000000000004</v>
      </c>
      <c r="AB357" s="5">
        <v>0.65793999999999997</v>
      </c>
      <c r="AC357" s="5">
        <v>0.66766000000000003</v>
      </c>
      <c r="AD357" s="5">
        <v>0.67103000000000002</v>
      </c>
      <c r="AE357" s="5">
        <v>0.67984</v>
      </c>
      <c r="AF357" s="5">
        <v>0.69674999999999998</v>
      </c>
      <c r="AG357" s="5">
        <v>0.69479000000000002</v>
      </c>
      <c r="AH357" s="5">
        <v>0.69979000000000002</v>
      </c>
      <c r="AI357" s="5">
        <v>0.70504999999999995</v>
      </c>
      <c r="AJ357" s="5">
        <v>0.71194999999999997</v>
      </c>
      <c r="AK357" s="5">
        <v>0.64937999999999996</v>
      </c>
      <c r="AM357" s="4" t="s">
        <v>65</v>
      </c>
      <c r="AN357" s="4" t="s">
        <v>66</v>
      </c>
      <c r="AO357" s="5">
        <f t="shared" si="344"/>
        <v>0.54763916666666657</v>
      </c>
      <c r="AP357" s="5">
        <f t="shared" si="345"/>
        <v>0.62076916666666671</v>
      </c>
      <c r="AQ357" s="5">
        <f t="shared" si="346"/>
        <v>0.68076999999999999</v>
      </c>
      <c r="AR357" s="6">
        <f>(AO357-AVERAGE(AO347:AO392))/_xlfn.STDEV.P(AO347:AO392)</f>
        <v>0.25724473013160931</v>
      </c>
      <c r="AS357" s="6">
        <f t="shared" ref="AS357:AT357" si="356">(AP357-AVERAGE(AP347:AP392))/_xlfn.STDEV.P(AP347:AP392)</f>
        <v>0.81930645469447616</v>
      </c>
      <c r="AT357" s="6">
        <f t="shared" si="356"/>
        <v>0.47780282962626186</v>
      </c>
    </row>
    <row r="358" spans="1:46" ht="13.5" thickBot="1">
      <c r="A358" s="4" t="s">
        <v>67</v>
      </c>
      <c r="B358" s="4" t="s">
        <v>68</v>
      </c>
      <c r="C358" s="5">
        <v>0.54618</v>
      </c>
      <c r="D358" s="5">
        <v>0.54788000000000003</v>
      </c>
      <c r="E358" s="5">
        <v>0.54422000000000004</v>
      </c>
      <c r="F358" s="5">
        <v>0.54749999999999999</v>
      </c>
      <c r="G358" s="5">
        <v>0.54540999999999995</v>
      </c>
      <c r="H358" s="5">
        <v>0.54310000000000003</v>
      </c>
      <c r="I358" s="5">
        <v>0.54557</v>
      </c>
      <c r="J358" s="5">
        <v>0.54922000000000004</v>
      </c>
      <c r="K358" s="5">
        <v>0.54610000000000003</v>
      </c>
      <c r="L358" s="5">
        <v>0.54808000000000001</v>
      </c>
      <c r="M358" s="5">
        <v>0.55173000000000005</v>
      </c>
      <c r="N358" s="5">
        <v>0.55161000000000004</v>
      </c>
      <c r="O358" s="5">
        <v>0.55506</v>
      </c>
      <c r="P358" s="5">
        <v>0.55123999999999995</v>
      </c>
      <c r="Q358" s="5">
        <v>0.55311999999999995</v>
      </c>
      <c r="R358" s="5">
        <v>0.55115000000000003</v>
      </c>
      <c r="S358" s="5">
        <v>0.55254000000000003</v>
      </c>
      <c r="T358" s="5">
        <v>0.55562</v>
      </c>
      <c r="U358" s="5">
        <v>0.56425999999999998</v>
      </c>
      <c r="V358" s="5">
        <v>0.57213000000000003</v>
      </c>
      <c r="W358" s="5">
        <v>0.58130999999999999</v>
      </c>
      <c r="X358" s="5">
        <v>0.58757999999999999</v>
      </c>
      <c r="Y358" s="5">
        <v>0.59362000000000004</v>
      </c>
      <c r="Z358" s="5">
        <v>0.60502</v>
      </c>
      <c r="AA358" s="5">
        <v>0.61607000000000001</v>
      </c>
      <c r="AB358" s="5">
        <v>0.63039000000000001</v>
      </c>
      <c r="AC358" s="5">
        <v>0.64275000000000004</v>
      </c>
      <c r="AD358" s="5">
        <v>0.65644000000000002</v>
      </c>
      <c r="AE358" s="5">
        <v>0.66634000000000004</v>
      </c>
      <c r="AF358" s="5">
        <v>0.67671999999999999</v>
      </c>
      <c r="AG358" s="5">
        <v>0.68252000000000002</v>
      </c>
      <c r="AH358" s="5">
        <v>0.69121999999999995</v>
      </c>
      <c r="AI358" s="5">
        <v>0.69608000000000003</v>
      </c>
      <c r="AJ358" s="5">
        <v>0.69774000000000003</v>
      </c>
      <c r="AK358" s="5">
        <v>0.64190999999999998</v>
      </c>
      <c r="AM358" s="4" t="s">
        <v>67</v>
      </c>
      <c r="AN358" s="4" t="s">
        <v>68</v>
      </c>
      <c r="AO358" s="5">
        <f t="shared" si="344"/>
        <v>0.54721666666666668</v>
      </c>
      <c r="AP358" s="5">
        <f t="shared" si="345"/>
        <v>0.56855416666666658</v>
      </c>
      <c r="AQ358" s="5">
        <f t="shared" si="346"/>
        <v>0.663470909090909</v>
      </c>
      <c r="AR358" s="6">
        <f>(AO358-AVERAGE(AO347:AO392))/_xlfn.STDEV.P(AO347:AO392)</f>
        <v>0.25037651485312079</v>
      </c>
      <c r="AS358" s="6">
        <f t="shared" ref="AS358:AT358" si="357">(AP358-AVERAGE(AP347:AP392))/_xlfn.STDEV.P(AP347:AP392)</f>
        <v>0.10159721259181358</v>
      </c>
      <c r="AT358" s="6">
        <f t="shared" si="357"/>
        <v>0.24971441307616776</v>
      </c>
    </row>
    <row r="359" spans="1:46" ht="13.5" thickBot="1">
      <c r="A359" s="4" t="s">
        <v>69</v>
      </c>
      <c r="B359" s="4" t="s">
        <v>70</v>
      </c>
      <c r="C359" s="5">
        <v>0.61636999999999997</v>
      </c>
      <c r="D359" s="5">
        <v>0.62044999999999995</v>
      </c>
      <c r="E359" s="5">
        <v>0.62461</v>
      </c>
      <c r="F359" s="5">
        <v>0.62450000000000006</v>
      </c>
      <c r="G359" s="5">
        <v>0.62868999999999997</v>
      </c>
      <c r="H359" s="5">
        <v>0.63170999999999999</v>
      </c>
      <c r="I359" s="5">
        <v>0.63721000000000005</v>
      </c>
      <c r="J359" s="5">
        <v>0.63959999999999995</v>
      </c>
      <c r="K359" s="5">
        <v>0.64212999999999998</v>
      </c>
      <c r="L359" s="5">
        <v>0.64551999999999998</v>
      </c>
      <c r="M359" s="5">
        <v>0.64529999999999998</v>
      </c>
      <c r="N359" s="5">
        <v>0.65312000000000003</v>
      </c>
      <c r="O359" s="5">
        <v>0.65173999999999999</v>
      </c>
      <c r="P359" s="5">
        <v>0.65147999999999995</v>
      </c>
      <c r="Q359" s="5">
        <v>0.64817000000000002</v>
      </c>
      <c r="R359" s="5">
        <v>0.65090999999999999</v>
      </c>
      <c r="S359" s="5">
        <v>0.65222000000000002</v>
      </c>
      <c r="T359" s="5">
        <v>0.65019000000000005</v>
      </c>
      <c r="U359" s="5">
        <v>0.65293999999999996</v>
      </c>
      <c r="V359" s="5">
        <v>0.65539999999999998</v>
      </c>
      <c r="W359" s="5">
        <v>0.65869999999999995</v>
      </c>
      <c r="X359" s="5">
        <v>0.65949000000000002</v>
      </c>
      <c r="Y359" s="5">
        <v>0.66359000000000001</v>
      </c>
      <c r="Z359" s="5">
        <v>0.66398000000000001</v>
      </c>
      <c r="AA359" s="5">
        <v>0.67418999999999996</v>
      </c>
      <c r="AB359" s="5">
        <v>0.67710000000000004</v>
      </c>
      <c r="AC359" s="5">
        <v>0.68886000000000003</v>
      </c>
      <c r="AD359" s="5">
        <v>0.70223000000000002</v>
      </c>
      <c r="AE359" s="5">
        <v>0.71619999999999995</v>
      </c>
      <c r="AF359" s="5">
        <v>0.72862000000000005</v>
      </c>
      <c r="AG359" s="5">
        <v>0.73973</v>
      </c>
      <c r="AH359" s="5">
        <v>0.75102000000000002</v>
      </c>
      <c r="AI359" s="5">
        <v>0.75934000000000001</v>
      </c>
      <c r="AJ359" s="5">
        <v>0.76958000000000004</v>
      </c>
      <c r="AK359" s="5">
        <v>0.72214</v>
      </c>
      <c r="AM359" s="4" t="s">
        <v>69</v>
      </c>
      <c r="AN359" s="4" t="s">
        <v>70</v>
      </c>
      <c r="AO359" s="5">
        <f t="shared" si="344"/>
        <v>0.63410083333333334</v>
      </c>
      <c r="AP359" s="5">
        <f t="shared" si="345"/>
        <v>0.65490083333333338</v>
      </c>
      <c r="AQ359" s="5">
        <f t="shared" si="346"/>
        <v>0.72081909090909102</v>
      </c>
      <c r="AR359" s="6">
        <f>(AO359-AVERAGE(AO347:AO392))/_xlfn.STDEV.P(AO347:AO392)</f>
        <v>1.6627768958209521</v>
      </c>
      <c r="AS359" s="6">
        <f t="shared" ref="AS359:AT359" si="358">(AP359-AVERAGE(AP347:AP392))/_xlfn.STDEV.P(AP347:AP392)</f>
        <v>1.288455408348292</v>
      </c>
      <c r="AT359" s="6">
        <f t="shared" si="358"/>
        <v>1.0058498684983956</v>
      </c>
    </row>
    <row r="360" spans="1:46" ht="13.5" thickBot="1">
      <c r="A360" s="4" t="s">
        <v>71</v>
      </c>
      <c r="B360" s="4" t="s">
        <v>72</v>
      </c>
      <c r="C360" s="5">
        <v>0.50956999999999997</v>
      </c>
      <c r="D360" s="5">
        <v>0.50773999999999997</v>
      </c>
      <c r="E360" s="5">
        <v>0.50353999999999999</v>
      </c>
      <c r="F360" s="5">
        <v>0.50900000000000001</v>
      </c>
      <c r="G360" s="5">
        <v>0.49814999999999998</v>
      </c>
      <c r="H360" s="5">
        <v>0.49110999999999999</v>
      </c>
      <c r="I360" s="5">
        <v>0.48703999999999997</v>
      </c>
      <c r="J360" s="5">
        <v>0.49307000000000001</v>
      </c>
      <c r="K360" s="5">
        <v>0.49663000000000002</v>
      </c>
      <c r="L360" s="5">
        <v>0.49892999999999998</v>
      </c>
      <c r="M360" s="5">
        <v>0.49312</v>
      </c>
      <c r="N360" s="5">
        <v>0.49629000000000001</v>
      </c>
      <c r="O360" s="5">
        <v>0.49822</v>
      </c>
      <c r="P360" s="5">
        <v>0.49586999999999998</v>
      </c>
      <c r="Q360" s="5">
        <v>0.49479000000000001</v>
      </c>
      <c r="R360" s="5">
        <v>0.48986000000000002</v>
      </c>
      <c r="S360" s="5">
        <v>0.49357000000000001</v>
      </c>
      <c r="T360" s="5">
        <v>0.48864000000000002</v>
      </c>
      <c r="U360" s="5">
        <v>0.49152000000000001</v>
      </c>
      <c r="V360" s="5">
        <v>0.49780999999999997</v>
      </c>
      <c r="W360" s="5">
        <v>0.50616000000000005</v>
      </c>
      <c r="X360" s="5">
        <v>0.52195000000000003</v>
      </c>
      <c r="Y360" s="5">
        <v>0.53839000000000004</v>
      </c>
      <c r="Z360" s="5">
        <v>0.55942000000000003</v>
      </c>
      <c r="AA360" s="5">
        <v>0.57264000000000004</v>
      </c>
      <c r="AB360" s="5">
        <v>0.58853</v>
      </c>
      <c r="AC360" s="5">
        <v>0.59857000000000005</v>
      </c>
      <c r="AD360" s="5">
        <v>0.61404000000000003</v>
      </c>
      <c r="AE360" s="5">
        <v>0.62866</v>
      </c>
      <c r="AF360" s="5">
        <v>0.64424000000000003</v>
      </c>
      <c r="AG360" s="5">
        <v>0.65381</v>
      </c>
      <c r="AH360" s="5">
        <v>0.65871000000000002</v>
      </c>
      <c r="AI360" s="5">
        <v>0.66532999999999998</v>
      </c>
      <c r="AJ360" s="5">
        <v>0.66962999999999995</v>
      </c>
      <c r="AK360" s="5">
        <v>0.61068</v>
      </c>
      <c r="AM360" s="4" t="s">
        <v>71</v>
      </c>
      <c r="AN360" s="4" t="s">
        <v>72</v>
      </c>
      <c r="AO360" s="5">
        <f t="shared" si="344"/>
        <v>0.49868249999999992</v>
      </c>
      <c r="AP360" s="5">
        <f t="shared" si="345"/>
        <v>0.50634999999999997</v>
      </c>
      <c r="AQ360" s="5">
        <f t="shared" si="346"/>
        <v>0.62771272727272731</v>
      </c>
      <c r="AR360" s="6">
        <f>(AO360-AVERAGE(AO347:AO392))/_xlfn.STDEV.P(AO347:AO392)</f>
        <v>-0.53860124852865821</v>
      </c>
      <c r="AS360" s="6">
        <f t="shared" ref="AS360:AT360" si="359">(AP360-AVERAGE(AP347:AP392))/_xlfn.STDEV.P(AP347:AP392)</f>
        <v>-0.75341581649869482</v>
      </c>
      <c r="AT360" s="6">
        <f t="shared" si="359"/>
        <v>-0.22175701351384375</v>
      </c>
    </row>
    <row r="361" spans="1:46" ht="13.5" thickBot="1">
      <c r="A361" s="4" t="s">
        <v>73</v>
      </c>
      <c r="B361" s="4" t="s">
        <v>74</v>
      </c>
      <c r="C361" s="5">
        <v>0.47798000000000002</v>
      </c>
      <c r="D361" s="5">
        <v>0.48053000000000001</v>
      </c>
      <c r="E361" s="5">
        <v>0.47766999999999998</v>
      </c>
      <c r="F361" s="5">
        <v>0.48791000000000001</v>
      </c>
      <c r="G361" s="5">
        <v>0.49254999999999999</v>
      </c>
      <c r="H361" s="5">
        <v>0.49247999999999997</v>
      </c>
      <c r="I361" s="5">
        <v>0.49651000000000001</v>
      </c>
      <c r="J361" s="5">
        <v>0.50522</v>
      </c>
      <c r="K361" s="5">
        <v>0.51221000000000005</v>
      </c>
      <c r="L361" s="5">
        <v>0.51371</v>
      </c>
      <c r="M361" s="5">
        <v>0.51792000000000005</v>
      </c>
      <c r="N361" s="5">
        <v>0.52668999999999999</v>
      </c>
      <c r="O361" s="5">
        <v>0.53681999999999996</v>
      </c>
      <c r="P361" s="5">
        <v>0.53756999999999999</v>
      </c>
      <c r="Q361" s="5">
        <v>0.53788999999999998</v>
      </c>
      <c r="R361" s="5">
        <v>0.53220999999999996</v>
      </c>
      <c r="S361" s="5">
        <v>0.53247999999999995</v>
      </c>
      <c r="T361" s="5">
        <v>0.53246000000000004</v>
      </c>
      <c r="U361" s="5">
        <v>0.53852</v>
      </c>
      <c r="V361" s="5">
        <v>0.54157999999999995</v>
      </c>
      <c r="W361" s="5">
        <v>0.55237999999999998</v>
      </c>
      <c r="X361" s="5">
        <v>0.55572999999999995</v>
      </c>
      <c r="Y361" s="5">
        <v>0.55986000000000002</v>
      </c>
      <c r="Z361" s="5">
        <v>0.56611999999999996</v>
      </c>
      <c r="AA361" s="5">
        <v>0.57276000000000005</v>
      </c>
      <c r="AB361" s="5">
        <v>0.58221000000000001</v>
      </c>
      <c r="AC361" s="5">
        <v>0.59497</v>
      </c>
      <c r="AD361" s="5">
        <v>0.60750999999999999</v>
      </c>
      <c r="AE361" s="5">
        <v>0.61917999999999995</v>
      </c>
      <c r="AF361" s="5">
        <v>0.62934999999999997</v>
      </c>
      <c r="AG361" s="5">
        <v>0.62949999999999995</v>
      </c>
      <c r="AH361" s="5">
        <v>0.63112000000000001</v>
      </c>
      <c r="AI361" s="5">
        <v>0.63083999999999996</v>
      </c>
      <c r="AJ361" s="5">
        <v>0.63132999999999995</v>
      </c>
      <c r="AK361" s="5">
        <v>0.58104999999999996</v>
      </c>
      <c r="AM361" s="4" t="s">
        <v>73</v>
      </c>
      <c r="AN361" s="4" t="s">
        <v>74</v>
      </c>
      <c r="AO361" s="5">
        <f t="shared" si="344"/>
        <v>0.49844833333333338</v>
      </c>
      <c r="AP361" s="5">
        <f t="shared" si="345"/>
        <v>0.54363499999999998</v>
      </c>
      <c r="AQ361" s="5">
        <f t="shared" si="346"/>
        <v>0.60998363636363639</v>
      </c>
      <c r="AR361" s="6">
        <f>(AO361-AVERAGE(AO347:AO392))/_xlfn.STDEV.P(AO347:AO392)</f>
        <v>-0.54240789249957477</v>
      </c>
      <c r="AS361" s="6">
        <f t="shared" ref="AS361:AT361" si="360">(AP361-AVERAGE(AP347:AP392))/_xlfn.STDEV.P(AP347:AP392)</f>
        <v>-0.24092344664716331</v>
      </c>
      <c r="AT361" s="6">
        <f t="shared" si="360"/>
        <v>-0.45551497765068316</v>
      </c>
    </row>
    <row r="362" spans="1:46" ht="13.5" thickBot="1">
      <c r="A362" s="4" t="s">
        <v>75</v>
      </c>
      <c r="B362" s="4" t="s">
        <v>76</v>
      </c>
      <c r="C362" s="5">
        <v>0.57474999999999998</v>
      </c>
      <c r="D362" s="5">
        <v>0.57499999999999996</v>
      </c>
      <c r="E362" s="5">
        <v>0.57355999999999996</v>
      </c>
      <c r="F362" s="5">
        <v>0.57576000000000005</v>
      </c>
      <c r="G362" s="5">
        <v>0.58086000000000004</v>
      </c>
      <c r="H362" s="5">
        <v>0.57904</v>
      </c>
      <c r="I362" s="5">
        <v>0.58145000000000002</v>
      </c>
      <c r="J362" s="5">
        <v>0.58443000000000001</v>
      </c>
      <c r="K362" s="5">
        <v>0.58830000000000005</v>
      </c>
      <c r="L362" s="5">
        <v>0.58884999999999998</v>
      </c>
      <c r="M362" s="5">
        <v>0.59331999999999996</v>
      </c>
      <c r="N362" s="5">
        <v>0.60594999999999999</v>
      </c>
      <c r="O362" s="5">
        <v>0.61743000000000003</v>
      </c>
      <c r="P362" s="5">
        <v>0.61819000000000002</v>
      </c>
      <c r="Q362" s="5">
        <v>0.62119000000000002</v>
      </c>
      <c r="R362" s="5">
        <v>0.62599000000000005</v>
      </c>
      <c r="S362" s="5">
        <v>0.62419000000000002</v>
      </c>
      <c r="T362" s="5">
        <v>0.62731000000000003</v>
      </c>
      <c r="U362" s="5">
        <v>0.63375999999999999</v>
      </c>
      <c r="V362" s="5">
        <v>0.64510999999999996</v>
      </c>
      <c r="W362" s="5">
        <v>0.64905999999999997</v>
      </c>
      <c r="X362" s="5">
        <v>0.66</v>
      </c>
      <c r="Y362" s="5">
        <v>0.66981999999999997</v>
      </c>
      <c r="Z362" s="5">
        <v>0.67742000000000002</v>
      </c>
      <c r="AA362" s="5">
        <v>0.68369000000000002</v>
      </c>
      <c r="AB362" s="5">
        <v>0.69688000000000005</v>
      </c>
      <c r="AC362" s="5">
        <v>0.71048999999999995</v>
      </c>
      <c r="AD362" s="5">
        <v>0.72345999999999999</v>
      </c>
      <c r="AE362" s="5">
        <v>0.73767000000000005</v>
      </c>
      <c r="AF362" s="5">
        <v>0.75111000000000006</v>
      </c>
      <c r="AG362" s="5">
        <v>0.76122999999999996</v>
      </c>
      <c r="AH362" s="5">
        <v>0.76429999999999998</v>
      </c>
      <c r="AI362" s="5">
        <v>0.76958000000000004</v>
      </c>
      <c r="AJ362" s="5">
        <v>0.77136000000000005</v>
      </c>
      <c r="AK362" s="5">
        <v>0.70903000000000005</v>
      </c>
      <c r="AM362" s="4" t="s">
        <v>75</v>
      </c>
      <c r="AN362" s="4" t="s">
        <v>76</v>
      </c>
      <c r="AO362" s="5">
        <f t="shared" si="344"/>
        <v>0.58343916666666673</v>
      </c>
      <c r="AP362" s="5">
        <f t="shared" si="345"/>
        <v>0.63912249999999993</v>
      </c>
      <c r="AQ362" s="5">
        <f t="shared" si="346"/>
        <v>0.73443636363636378</v>
      </c>
      <c r="AR362" s="6">
        <f>(AO362-AVERAGE(AO347:AO392))/_xlfn.STDEV.P(AO347:AO392)</f>
        <v>0.83921421408417385</v>
      </c>
      <c r="AS362" s="6">
        <f t="shared" ref="AS362:AT362" si="361">(AP362-AVERAGE(AP347:AP392))/_xlfn.STDEV.P(AP347:AP392)</f>
        <v>1.0715779658832933</v>
      </c>
      <c r="AT362" s="6">
        <f t="shared" si="361"/>
        <v>1.1853935329843828</v>
      </c>
    </row>
    <row r="363" spans="1:46" ht="13.5" thickBot="1">
      <c r="A363" s="4" t="s">
        <v>77</v>
      </c>
      <c r="B363" s="4" t="s">
        <v>78</v>
      </c>
      <c r="C363" s="5">
        <v>0.52488000000000001</v>
      </c>
      <c r="D363" s="5">
        <v>0.52576999999999996</v>
      </c>
      <c r="E363" s="5">
        <v>0.52205000000000001</v>
      </c>
      <c r="F363" s="5">
        <v>0.52464999999999995</v>
      </c>
      <c r="G363" s="5">
        <v>0.52222000000000002</v>
      </c>
      <c r="H363" s="5">
        <v>0.52100000000000002</v>
      </c>
      <c r="I363" s="5">
        <v>0.52646999999999999</v>
      </c>
      <c r="J363" s="5">
        <v>0.52215</v>
      </c>
      <c r="K363" s="5">
        <v>0.52525999999999995</v>
      </c>
      <c r="L363" s="5">
        <v>0.52420999999999995</v>
      </c>
      <c r="M363" s="5">
        <v>0.52839000000000003</v>
      </c>
      <c r="N363" s="5">
        <v>0.52590000000000003</v>
      </c>
      <c r="O363" s="5">
        <v>0.52456999999999998</v>
      </c>
      <c r="P363" s="5">
        <v>0.52007000000000003</v>
      </c>
      <c r="Q363" s="5">
        <v>0.52202000000000004</v>
      </c>
      <c r="R363" s="5">
        <v>0.52383999999999997</v>
      </c>
      <c r="S363" s="5">
        <v>0.52436000000000005</v>
      </c>
      <c r="T363" s="5">
        <v>0.52664</v>
      </c>
      <c r="U363" s="5">
        <v>0.52919000000000005</v>
      </c>
      <c r="V363" s="5">
        <v>0.54225000000000001</v>
      </c>
      <c r="W363" s="5">
        <v>0.55645999999999995</v>
      </c>
      <c r="X363" s="5">
        <v>0.57430000000000003</v>
      </c>
      <c r="Y363" s="5">
        <v>0.58865000000000001</v>
      </c>
      <c r="Z363" s="5">
        <v>0.6048</v>
      </c>
      <c r="AA363" s="5">
        <v>0.62388999999999994</v>
      </c>
      <c r="AB363" s="5">
        <v>0.64554</v>
      </c>
      <c r="AC363" s="5">
        <v>0.65949000000000002</v>
      </c>
      <c r="AD363" s="5">
        <v>0.67493999999999998</v>
      </c>
      <c r="AE363" s="5">
        <v>0.69488000000000005</v>
      </c>
      <c r="AF363" s="5">
        <v>0.70872000000000002</v>
      </c>
      <c r="AG363" s="5">
        <v>0.71977999999999998</v>
      </c>
      <c r="AH363" s="5">
        <v>0.73357000000000006</v>
      </c>
      <c r="AI363" s="5">
        <v>0.73502000000000001</v>
      </c>
      <c r="AJ363" s="5">
        <v>0.73499999999999999</v>
      </c>
      <c r="AK363" s="5">
        <v>0.67840999999999996</v>
      </c>
      <c r="AM363" s="4" t="s">
        <v>77</v>
      </c>
      <c r="AN363" s="4" t="s">
        <v>78</v>
      </c>
      <c r="AO363" s="5">
        <f t="shared" si="344"/>
        <v>0.52441250000000006</v>
      </c>
      <c r="AP363" s="5">
        <f t="shared" si="345"/>
        <v>0.54476250000000015</v>
      </c>
      <c r="AQ363" s="5">
        <f t="shared" si="346"/>
        <v>0.69174909090909109</v>
      </c>
      <c r="AR363" s="6">
        <f>(AO363-AVERAGE(AO347:AO392))/_xlfn.STDEV.P(AO347:AO392)</f>
        <v>-0.12033100210129788</v>
      </c>
      <c r="AS363" s="6">
        <f t="shared" ref="AS363:AT363" si="362">(AP363-AVERAGE(AP347:AP392))/_xlfn.STDEV.P(AP347:AP392)</f>
        <v>-0.22542565539041962</v>
      </c>
      <c r="AT363" s="6">
        <f t="shared" si="362"/>
        <v>0.62256208164557569</v>
      </c>
    </row>
    <row r="364" spans="1:46" ht="13.5" thickBot="1">
      <c r="A364" s="4" t="s">
        <v>79</v>
      </c>
      <c r="B364" s="4" t="s">
        <v>80</v>
      </c>
      <c r="C364" s="5">
        <v>0.49088999999999999</v>
      </c>
      <c r="D364" s="5">
        <v>0.49975999999999998</v>
      </c>
      <c r="E364" s="5">
        <v>0.49698999999999999</v>
      </c>
      <c r="F364" s="5">
        <v>0.49854999999999999</v>
      </c>
      <c r="G364" s="5">
        <v>0.50424000000000002</v>
      </c>
      <c r="H364" s="5">
        <v>0.50287999999999999</v>
      </c>
      <c r="I364" s="5">
        <v>0.50261999999999996</v>
      </c>
      <c r="J364" s="5">
        <v>0.50344</v>
      </c>
      <c r="K364" s="5">
        <v>0.49868000000000001</v>
      </c>
      <c r="L364" s="5">
        <v>0.49675000000000002</v>
      </c>
      <c r="M364" s="5">
        <v>0.50305</v>
      </c>
      <c r="N364" s="5">
        <v>0.50814999999999999</v>
      </c>
      <c r="O364" s="5">
        <v>0.51515999999999995</v>
      </c>
      <c r="P364" s="5">
        <v>0.50946000000000002</v>
      </c>
      <c r="Q364" s="5">
        <v>0.50829999999999997</v>
      </c>
      <c r="R364" s="5">
        <v>0.51144999999999996</v>
      </c>
      <c r="S364" s="5">
        <v>0.51197999999999999</v>
      </c>
      <c r="T364" s="5">
        <v>0.51461999999999997</v>
      </c>
      <c r="U364" s="5">
        <v>0.52336000000000005</v>
      </c>
      <c r="V364" s="5">
        <v>0.53749000000000002</v>
      </c>
      <c r="W364" s="5">
        <v>0.54927999999999999</v>
      </c>
      <c r="X364" s="5">
        <v>0.56567000000000001</v>
      </c>
      <c r="Y364" s="5">
        <v>0.57625000000000004</v>
      </c>
      <c r="Z364" s="5">
        <v>0.58648999999999996</v>
      </c>
      <c r="AA364" s="5">
        <v>0.59826999999999997</v>
      </c>
      <c r="AB364" s="5">
        <v>0.60933000000000004</v>
      </c>
      <c r="AC364" s="5">
        <v>0.62905999999999995</v>
      </c>
      <c r="AD364" s="5">
        <v>0.63854999999999995</v>
      </c>
      <c r="AE364" s="5">
        <v>0.65034999999999998</v>
      </c>
      <c r="AF364" s="5">
        <v>0.66822000000000004</v>
      </c>
      <c r="AG364" s="5">
        <v>0.67884</v>
      </c>
      <c r="AH364" s="5">
        <v>0.68262999999999996</v>
      </c>
      <c r="AI364" s="5">
        <v>0.69213999999999998</v>
      </c>
      <c r="AJ364" s="5">
        <v>0.69835999999999998</v>
      </c>
      <c r="AK364" s="5">
        <v>0.63485000000000003</v>
      </c>
      <c r="AM364" s="4" t="s">
        <v>79</v>
      </c>
      <c r="AN364" s="4" t="s">
        <v>80</v>
      </c>
      <c r="AO364" s="5">
        <f t="shared" si="344"/>
        <v>0.50049999999999994</v>
      </c>
      <c r="AP364" s="5">
        <f t="shared" si="345"/>
        <v>0.5341258333333333</v>
      </c>
      <c r="AQ364" s="5">
        <f t="shared" si="346"/>
        <v>0.65278181818181824</v>
      </c>
      <c r="AR364" s="6">
        <f>(AO364-AVERAGE(AO347:AO392))/_xlfn.STDEV.P(AO347:AO392)</f>
        <v>-0.50905573073302135</v>
      </c>
      <c r="AS364" s="6">
        <f t="shared" ref="AS364:AT364" si="363">(AP364-AVERAGE(AP347:AP392))/_xlfn.STDEV.P(AP347:AP392)</f>
        <v>-0.3716295043195032</v>
      </c>
      <c r="AT364" s="6">
        <f t="shared" si="363"/>
        <v>0.10877880942931523</v>
      </c>
    </row>
    <row r="365" spans="1:46" ht="13.5" thickBot="1">
      <c r="A365" s="4" t="s">
        <v>81</v>
      </c>
      <c r="B365" s="4" t="s">
        <v>82</v>
      </c>
      <c r="C365" s="5">
        <v>0.54224000000000006</v>
      </c>
      <c r="D365" s="5">
        <v>0.54798000000000002</v>
      </c>
      <c r="E365" s="5">
        <v>0.55056000000000005</v>
      </c>
      <c r="F365" s="5">
        <v>0.55078000000000005</v>
      </c>
      <c r="G365" s="5">
        <v>0.55654000000000003</v>
      </c>
      <c r="H365" s="5">
        <v>0.54649999999999999</v>
      </c>
      <c r="I365" s="5">
        <v>0.53681999999999996</v>
      </c>
      <c r="J365" s="5">
        <v>0.54139000000000004</v>
      </c>
      <c r="K365" s="5">
        <v>0.54630999999999996</v>
      </c>
      <c r="L365" s="5">
        <v>0.54808999999999997</v>
      </c>
      <c r="M365" s="5">
        <v>0.54678000000000004</v>
      </c>
      <c r="N365" s="5">
        <v>0.54805999999999999</v>
      </c>
      <c r="O365" s="5">
        <v>0.55601</v>
      </c>
      <c r="P365" s="5">
        <v>0.55166999999999999</v>
      </c>
      <c r="Q365" s="5">
        <v>0.55008000000000001</v>
      </c>
      <c r="R365" s="5">
        <v>0.55342000000000002</v>
      </c>
      <c r="S365" s="5">
        <v>0.55325999999999997</v>
      </c>
      <c r="T365" s="5">
        <v>0.55881000000000003</v>
      </c>
      <c r="U365" s="5">
        <v>0.57565</v>
      </c>
      <c r="V365" s="5">
        <v>0.57306000000000001</v>
      </c>
      <c r="W365" s="5">
        <v>0.57859000000000005</v>
      </c>
      <c r="X365" s="5">
        <v>0.58984000000000003</v>
      </c>
      <c r="Y365" s="5">
        <v>0.59530000000000005</v>
      </c>
      <c r="Z365" s="5">
        <v>0.60828000000000004</v>
      </c>
      <c r="AA365" s="5">
        <v>0.61173999999999995</v>
      </c>
      <c r="AB365" s="5">
        <v>0.61977000000000004</v>
      </c>
      <c r="AC365" s="5">
        <v>0.62695999999999996</v>
      </c>
      <c r="AD365" s="5">
        <v>0.63854</v>
      </c>
      <c r="AE365" s="5">
        <v>0.64859</v>
      </c>
      <c r="AF365" s="5">
        <v>0.65281</v>
      </c>
      <c r="AG365" s="5">
        <v>0.65127999999999997</v>
      </c>
      <c r="AH365" s="5">
        <v>0.65998999999999997</v>
      </c>
      <c r="AI365" s="5">
        <v>0.65856000000000003</v>
      </c>
      <c r="AJ365" s="5">
        <v>0.64864999999999995</v>
      </c>
      <c r="AK365" s="5">
        <v>0.59240999999999999</v>
      </c>
      <c r="AM365" s="4" t="s">
        <v>81</v>
      </c>
      <c r="AN365" s="4" t="s">
        <v>82</v>
      </c>
      <c r="AO365" s="5">
        <f t="shared" si="344"/>
        <v>0.54683750000000009</v>
      </c>
      <c r="AP365" s="5">
        <f t="shared" si="345"/>
        <v>0.57033083333333334</v>
      </c>
      <c r="AQ365" s="5">
        <f t="shared" si="346"/>
        <v>0.63720909090909095</v>
      </c>
      <c r="AR365" s="6">
        <f>(AO365-AVERAGE(AO347:AO392))/_xlfn.STDEV.P(AO347:AO392)</f>
        <v>0.24421273191088691</v>
      </c>
      <c r="AS365" s="6">
        <f t="shared" ref="AS365:AT365" si="364">(AP365-AVERAGE(AP347:AP392))/_xlfn.STDEV.P(AP347:AP392)</f>
        <v>0.12601797457213457</v>
      </c>
      <c r="AT365" s="6">
        <f t="shared" si="364"/>
        <v>-9.6547512264052782E-2</v>
      </c>
    </row>
    <row r="366" spans="1:46" ht="13.5" thickBot="1">
      <c r="A366" s="4" t="s">
        <v>83</v>
      </c>
      <c r="B366" s="4" t="s">
        <v>84</v>
      </c>
      <c r="C366" s="5">
        <v>0.54381999999999997</v>
      </c>
      <c r="D366" s="5">
        <v>0.54923999999999995</v>
      </c>
      <c r="E366" s="5">
        <v>0.54252999999999996</v>
      </c>
      <c r="F366" s="5">
        <v>0.54876000000000003</v>
      </c>
      <c r="G366" s="5">
        <v>0.54588000000000003</v>
      </c>
      <c r="H366" s="5">
        <v>0.54851000000000005</v>
      </c>
      <c r="I366" s="5">
        <v>0.54103999999999997</v>
      </c>
      <c r="J366" s="5">
        <v>0.54930999999999996</v>
      </c>
      <c r="K366" s="5">
        <v>0.55659999999999998</v>
      </c>
      <c r="L366" s="5">
        <v>0.56598999999999999</v>
      </c>
      <c r="M366" s="5">
        <v>0.57321999999999995</v>
      </c>
      <c r="N366" s="5">
        <v>0.57752000000000003</v>
      </c>
      <c r="O366" s="5">
        <v>0.58457000000000003</v>
      </c>
      <c r="P366" s="5">
        <v>0.58350999999999997</v>
      </c>
      <c r="Q366" s="5">
        <v>0.59494999999999998</v>
      </c>
      <c r="R366" s="5">
        <v>0.59045999999999998</v>
      </c>
      <c r="S366" s="5">
        <v>0.58836999999999995</v>
      </c>
      <c r="T366" s="5">
        <v>0.58116999999999996</v>
      </c>
      <c r="U366" s="5">
        <v>0.59550000000000003</v>
      </c>
      <c r="V366" s="5">
        <v>0.59157999999999999</v>
      </c>
      <c r="W366" s="5">
        <v>0.59618000000000004</v>
      </c>
      <c r="X366" s="5">
        <v>0.61194999999999999</v>
      </c>
      <c r="Y366" s="5">
        <v>0.63053999999999999</v>
      </c>
      <c r="Z366" s="5">
        <v>0.62678999999999996</v>
      </c>
      <c r="AA366" s="5">
        <v>0.62551000000000001</v>
      </c>
      <c r="AB366" s="5">
        <v>0.63653999999999999</v>
      </c>
      <c r="AC366" s="5">
        <v>0.63866999999999996</v>
      </c>
      <c r="AD366" s="5">
        <v>0.64758000000000004</v>
      </c>
      <c r="AE366" s="5">
        <v>0.65959999999999996</v>
      </c>
      <c r="AF366" s="5">
        <v>0.67979999999999996</v>
      </c>
      <c r="AG366" s="5">
        <v>0.67261000000000004</v>
      </c>
      <c r="AH366" s="5">
        <v>0.67908000000000002</v>
      </c>
      <c r="AI366" s="5">
        <v>0.67586999999999997</v>
      </c>
      <c r="AJ366" s="5">
        <v>0.67184999999999995</v>
      </c>
      <c r="AK366" s="5">
        <v>0.61487000000000003</v>
      </c>
      <c r="AM366" s="4" t="s">
        <v>83</v>
      </c>
      <c r="AN366" s="4" t="s">
        <v>84</v>
      </c>
      <c r="AO366" s="5">
        <f t="shared" si="344"/>
        <v>0.553535</v>
      </c>
      <c r="AP366" s="5">
        <f t="shared" si="345"/>
        <v>0.59796416666666674</v>
      </c>
      <c r="AQ366" s="5">
        <f t="shared" si="346"/>
        <v>0.6547254545454545</v>
      </c>
      <c r="AR366" s="6">
        <f>(AO366-AVERAGE(AO347:AO392))/_xlfn.STDEV.P(AO347:AO392)</f>
        <v>0.35308816818944089</v>
      </c>
      <c r="AS366" s="6">
        <f t="shared" ref="AS366:AT366" si="365">(AP366-AVERAGE(AP347:AP392))/_xlfn.STDEV.P(AP347:AP392)</f>
        <v>0.50584558586078554</v>
      </c>
      <c r="AT366" s="6">
        <f t="shared" si="365"/>
        <v>0.13440564397574817</v>
      </c>
    </row>
    <row r="367" spans="1:46" ht="13.5" thickBot="1">
      <c r="A367" s="4" t="s">
        <v>85</v>
      </c>
      <c r="B367" s="4" t="s">
        <v>86</v>
      </c>
      <c r="C367" s="5">
        <v>0.54164000000000001</v>
      </c>
      <c r="D367" s="5">
        <v>0.54581000000000002</v>
      </c>
      <c r="E367" s="5">
        <v>0.54549000000000003</v>
      </c>
      <c r="F367" s="5">
        <v>0.55430000000000001</v>
      </c>
      <c r="G367" s="5">
        <v>0.55915999999999999</v>
      </c>
      <c r="H367" s="5">
        <v>0.56264000000000003</v>
      </c>
      <c r="I367" s="5">
        <v>0.56537000000000004</v>
      </c>
      <c r="J367" s="5">
        <v>0.57743999999999995</v>
      </c>
      <c r="K367" s="5">
        <v>0.59214</v>
      </c>
      <c r="L367" s="5">
        <v>0.60519999999999996</v>
      </c>
      <c r="M367" s="5">
        <v>0.61589000000000005</v>
      </c>
      <c r="N367" s="5">
        <v>0.62060000000000004</v>
      </c>
      <c r="O367" s="5">
        <v>0.63136000000000003</v>
      </c>
      <c r="P367" s="5">
        <v>0.63371999999999995</v>
      </c>
      <c r="Q367" s="5">
        <v>0.64415</v>
      </c>
      <c r="R367" s="5">
        <v>0.64802999999999999</v>
      </c>
      <c r="S367" s="5">
        <v>0.65581</v>
      </c>
      <c r="T367" s="5">
        <v>0.65498000000000001</v>
      </c>
      <c r="U367" s="5">
        <v>0.66588999999999998</v>
      </c>
      <c r="V367" s="5">
        <v>0.66832000000000003</v>
      </c>
      <c r="W367" s="5">
        <v>0.66525000000000001</v>
      </c>
      <c r="X367" s="5">
        <v>0.66351000000000004</v>
      </c>
      <c r="Y367" s="5">
        <v>0.65959000000000001</v>
      </c>
      <c r="Z367" s="5">
        <v>0.66410000000000002</v>
      </c>
      <c r="AA367" s="5">
        <v>0.66274</v>
      </c>
      <c r="AB367" s="5">
        <v>0.66476999999999997</v>
      </c>
      <c r="AC367" s="5">
        <v>0.66039999999999999</v>
      </c>
      <c r="AD367" s="5">
        <v>0.66188999999999998</v>
      </c>
      <c r="AE367" s="5">
        <v>0.66422000000000003</v>
      </c>
      <c r="AF367" s="5">
        <v>0.67569000000000001</v>
      </c>
      <c r="AG367" s="5">
        <v>0.67315999999999998</v>
      </c>
      <c r="AH367" s="5">
        <v>0.67512000000000005</v>
      </c>
      <c r="AI367" s="5">
        <v>0.67398999999999998</v>
      </c>
      <c r="AJ367" s="5">
        <v>0.67762</v>
      </c>
      <c r="AK367" s="5">
        <v>0.62561</v>
      </c>
      <c r="AM367" s="4" t="s">
        <v>85</v>
      </c>
      <c r="AN367" s="4" t="s">
        <v>86</v>
      </c>
      <c r="AO367" s="5">
        <f t="shared" si="344"/>
        <v>0.57380666666666669</v>
      </c>
      <c r="AP367" s="5">
        <f t="shared" si="345"/>
        <v>0.6545591666666668</v>
      </c>
      <c r="AQ367" s="5">
        <f t="shared" si="346"/>
        <v>0.66501909090909084</v>
      </c>
      <c r="AR367" s="6">
        <f>(AO367-AVERAGE(AO347:AO392))/_xlfn.STDEV.P(AO347:AO392)</f>
        <v>0.68262703380000966</v>
      </c>
      <c r="AS367" s="6">
        <f t="shared" ref="AS367:AT367" si="366">(AP367-AVERAGE(AP347:AP392))/_xlfn.STDEV.P(AP347:AP392)</f>
        <v>1.2837591079674624</v>
      </c>
      <c r="AT367" s="6">
        <f t="shared" si="366"/>
        <v>0.27012718166016131</v>
      </c>
    </row>
    <row r="368" spans="1:46" ht="13.5" thickBot="1">
      <c r="A368" s="4" t="s">
        <v>87</v>
      </c>
      <c r="B368" s="4" t="s">
        <v>88</v>
      </c>
      <c r="C368" s="5">
        <v>0.55498000000000003</v>
      </c>
      <c r="D368" s="5">
        <v>0.56574999999999998</v>
      </c>
      <c r="E368" s="5">
        <v>0.57435000000000003</v>
      </c>
      <c r="F368" s="5">
        <v>0.58037000000000005</v>
      </c>
      <c r="G368" s="5">
        <v>0.58130999999999999</v>
      </c>
      <c r="H368" s="5">
        <v>0.58150999999999997</v>
      </c>
      <c r="I368" s="5">
        <v>0.58450999999999997</v>
      </c>
      <c r="J368" s="5">
        <v>0.60416000000000003</v>
      </c>
      <c r="K368" s="5">
        <v>0.60514000000000001</v>
      </c>
      <c r="L368" s="5">
        <v>0.60626999999999998</v>
      </c>
      <c r="M368" s="5">
        <v>0.60824999999999996</v>
      </c>
      <c r="N368" s="5">
        <v>0.60587999999999997</v>
      </c>
      <c r="O368" s="5">
        <v>0.61563999999999997</v>
      </c>
      <c r="P368" s="5">
        <v>0.61351</v>
      </c>
      <c r="Q368" s="5">
        <v>0.61192999999999997</v>
      </c>
      <c r="R368" s="5">
        <v>0.61651</v>
      </c>
      <c r="S368" s="5">
        <v>0.61504000000000003</v>
      </c>
      <c r="T368" s="5">
        <v>0.61504999999999999</v>
      </c>
      <c r="U368" s="5">
        <v>0.62165999999999999</v>
      </c>
      <c r="V368" s="5">
        <v>0.61826999999999999</v>
      </c>
      <c r="W368" s="5">
        <v>0.61863999999999997</v>
      </c>
      <c r="X368" s="5">
        <v>0.62395</v>
      </c>
      <c r="Y368" s="5">
        <v>0.63175999999999999</v>
      </c>
      <c r="Z368" s="5">
        <v>0.64751999999999998</v>
      </c>
      <c r="AA368" s="5">
        <v>0.65234999999999999</v>
      </c>
      <c r="AB368" s="5">
        <v>0.66422999999999999</v>
      </c>
      <c r="AC368" s="5">
        <v>0.66822000000000004</v>
      </c>
      <c r="AD368" s="5">
        <v>0.67225000000000001</v>
      </c>
      <c r="AE368" s="5">
        <v>0.68535000000000001</v>
      </c>
      <c r="AF368" s="5">
        <v>0.70008000000000004</v>
      </c>
      <c r="AG368" s="5">
        <v>0.69960999999999995</v>
      </c>
      <c r="AH368" s="5">
        <v>0.70228999999999997</v>
      </c>
      <c r="AI368" s="5">
        <v>0.71148</v>
      </c>
      <c r="AJ368" s="5">
        <v>0.71599999999999997</v>
      </c>
      <c r="AK368" s="5">
        <v>0.65181</v>
      </c>
      <c r="AM368" s="4" t="s">
        <v>87</v>
      </c>
      <c r="AN368" s="4" t="s">
        <v>88</v>
      </c>
      <c r="AO368" s="5">
        <f t="shared" si="344"/>
        <v>0.58770666666666671</v>
      </c>
      <c r="AP368" s="5">
        <f t="shared" si="345"/>
        <v>0.62078999999999995</v>
      </c>
      <c r="AQ368" s="5">
        <f t="shared" si="346"/>
        <v>0.68396999999999997</v>
      </c>
      <c r="AR368" s="6">
        <f>(AO368-AVERAGE(AO347:AO392))/_xlfn.STDEV.P(AO347:AO392)</f>
        <v>0.90858725242963601</v>
      </c>
      <c r="AS368" s="6">
        <f t="shared" ref="AS368:AT368" si="367">(AP368-AVERAGE(AP347:AP392))/_xlfn.STDEV.P(AP347:AP392)</f>
        <v>0.81959281447379384</v>
      </c>
      <c r="AT368" s="6">
        <f t="shared" si="367"/>
        <v>0.51999481166716377</v>
      </c>
    </row>
    <row r="369" spans="1:46" ht="13.5" thickBot="1">
      <c r="A369" s="4" t="s">
        <v>89</v>
      </c>
      <c r="B369" s="4" t="s">
        <v>90</v>
      </c>
      <c r="C369" s="5">
        <v>0.56689000000000001</v>
      </c>
      <c r="D369" s="5">
        <v>0.56584000000000001</v>
      </c>
      <c r="E369" s="5">
        <v>0.56542999999999999</v>
      </c>
      <c r="F369" s="5">
        <v>0.57421</v>
      </c>
      <c r="G369" s="5">
        <v>0.58259000000000005</v>
      </c>
      <c r="H369" s="5">
        <v>0.59055999999999997</v>
      </c>
      <c r="I369" s="5">
        <v>0.59558</v>
      </c>
      <c r="J369" s="5">
        <v>0.60443999999999998</v>
      </c>
      <c r="K369" s="5">
        <v>0.60738999999999999</v>
      </c>
      <c r="L369" s="5">
        <v>0.61734999999999995</v>
      </c>
      <c r="M369" s="5">
        <v>0.62907000000000002</v>
      </c>
      <c r="N369" s="5">
        <v>0.63458000000000003</v>
      </c>
      <c r="O369" s="5">
        <v>0.63116000000000005</v>
      </c>
      <c r="P369" s="5">
        <v>0.62697999999999998</v>
      </c>
      <c r="Q369" s="5">
        <v>0.63051999999999997</v>
      </c>
      <c r="R369" s="5">
        <v>0.62790999999999997</v>
      </c>
      <c r="S369" s="5">
        <v>0.62655000000000005</v>
      </c>
      <c r="T369" s="5">
        <v>0.61814000000000002</v>
      </c>
      <c r="U369" s="5">
        <v>0.62971999999999995</v>
      </c>
      <c r="V369" s="5">
        <v>0.64107999999999998</v>
      </c>
      <c r="W369" s="5">
        <v>0.65088000000000001</v>
      </c>
      <c r="X369" s="5">
        <v>0.66046000000000005</v>
      </c>
      <c r="Y369" s="5">
        <v>0.66974999999999996</v>
      </c>
      <c r="Z369" s="5">
        <v>0.67264000000000002</v>
      </c>
      <c r="AA369" s="5">
        <v>0.68479999999999996</v>
      </c>
      <c r="AB369" s="5">
        <v>0.69921999999999995</v>
      </c>
      <c r="AC369" s="5">
        <v>0.71006000000000002</v>
      </c>
      <c r="AD369" s="5">
        <v>0.72477000000000003</v>
      </c>
      <c r="AE369" s="5">
        <v>0.73399000000000003</v>
      </c>
      <c r="AF369" s="5">
        <v>0.75051999999999996</v>
      </c>
      <c r="AG369" s="5">
        <v>0.75114999999999998</v>
      </c>
      <c r="AH369" s="5">
        <v>0.75346999999999997</v>
      </c>
      <c r="AI369" s="5">
        <v>0.75065999999999999</v>
      </c>
      <c r="AJ369" s="5">
        <v>0.74587000000000003</v>
      </c>
      <c r="AK369" s="5">
        <v>0.68733999999999995</v>
      </c>
      <c r="AM369" s="4" t="s">
        <v>89</v>
      </c>
      <c r="AN369" s="4" t="s">
        <v>90</v>
      </c>
      <c r="AO369" s="5">
        <f t="shared" si="344"/>
        <v>0.59449416666666666</v>
      </c>
      <c r="AP369" s="5">
        <f t="shared" si="345"/>
        <v>0.64048249999999995</v>
      </c>
      <c r="AQ369" s="5">
        <f t="shared" si="346"/>
        <v>0.72653181818181811</v>
      </c>
      <c r="AR369" s="6">
        <f>(AO369-AVERAGE(AO347:AO392))/_xlfn.STDEV.P(AO347:AO392)</f>
        <v>1.0189257404834902</v>
      </c>
      <c r="AS369" s="6">
        <f t="shared" ref="AS369:AT369" si="368">(AP369-AVERAGE(AP347:AP392))/_xlfn.STDEV.P(AP347:AP392)</f>
        <v>1.0902715322772345</v>
      </c>
      <c r="AT369" s="6">
        <f t="shared" si="368"/>
        <v>1.081172145528231</v>
      </c>
    </row>
    <row r="370" spans="1:46" ht="13.5" thickBot="1">
      <c r="A370" s="4" t="s">
        <v>91</v>
      </c>
      <c r="B370" s="4" t="s">
        <v>92</v>
      </c>
      <c r="C370" s="5">
        <v>0.52817000000000003</v>
      </c>
      <c r="D370" s="5">
        <v>0.52805000000000002</v>
      </c>
      <c r="E370" s="5">
        <v>0.52944000000000002</v>
      </c>
      <c r="F370" s="5">
        <v>0.53590000000000004</v>
      </c>
      <c r="G370" s="5">
        <v>0.54186999999999996</v>
      </c>
      <c r="H370" s="5">
        <v>0.54710000000000003</v>
      </c>
      <c r="I370" s="5">
        <v>0.54930000000000001</v>
      </c>
      <c r="J370" s="5">
        <v>0.55545999999999995</v>
      </c>
      <c r="K370" s="5">
        <v>0.56098000000000003</v>
      </c>
      <c r="L370" s="5">
        <v>0.5605</v>
      </c>
      <c r="M370" s="5">
        <v>0.55930000000000002</v>
      </c>
      <c r="N370" s="5">
        <v>0.56915000000000004</v>
      </c>
      <c r="O370" s="5">
        <v>0.57247999999999999</v>
      </c>
      <c r="P370" s="5">
        <v>0.57045999999999997</v>
      </c>
      <c r="Q370" s="5">
        <v>0.57357999999999998</v>
      </c>
      <c r="R370" s="5">
        <v>0.56847999999999999</v>
      </c>
      <c r="S370" s="5">
        <v>0.56210000000000004</v>
      </c>
      <c r="T370" s="5">
        <v>0.55488999999999999</v>
      </c>
      <c r="U370" s="5">
        <v>0.55027999999999999</v>
      </c>
      <c r="V370" s="5">
        <v>0.54859999999999998</v>
      </c>
      <c r="W370" s="5">
        <v>0.55008000000000001</v>
      </c>
      <c r="X370" s="5">
        <v>0.55979999999999996</v>
      </c>
      <c r="Y370" s="5">
        <v>0.56657000000000002</v>
      </c>
      <c r="Z370" s="5">
        <v>0.57420000000000004</v>
      </c>
      <c r="AA370" s="5">
        <v>0.57633999999999996</v>
      </c>
      <c r="AB370" s="5">
        <v>0.59502999999999995</v>
      </c>
      <c r="AC370" s="5">
        <v>0.60082000000000002</v>
      </c>
      <c r="AD370" s="5">
        <v>0.61880999999999997</v>
      </c>
      <c r="AE370" s="5">
        <v>0.63280000000000003</v>
      </c>
      <c r="AF370" s="5">
        <v>0.65068000000000004</v>
      </c>
      <c r="AG370" s="5">
        <v>0.67173000000000005</v>
      </c>
      <c r="AH370" s="5">
        <v>0.68174999999999997</v>
      </c>
      <c r="AI370" s="5">
        <v>0.69325999999999999</v>
      </c>
      <c r="AJ370" s="5">
        <v>0.69967000000000001</v>
      </c>
      <c r="AK370" s="5">
        <v>0.64093</v>
      </c>
      <c r="AM370" s="4" t="s">
        <v>91</v>
      </c>
      <c r="AN370" s="4" t="s">
        <v>92</v>
      </c>
      <c r="AO370" s="5">
        <f t="shared" si="344"/>
        <v>0.54710166666666671</v>
      </c>
      <c r="AP370" s="5">
        <f t="shared" si="345"/>
        <v>0.56262666666666672</v>
      </c>
      <c r="AQ370" s="5">
        <f t="shared" si="346"/>
        <v>0.64198363636363642</v>
      </c>
      <c r="AR370" s="6">
        <f>(AO370-AVERAGE(AO347:AO392))/_xlfn.STDEV.P(AO347:AO392)</f>
        <v>0.24850705980690485</v>
      </c>
      <c r="AS370" s="6">
        <f t="shared" ref="AS370:AT370" si="369">(AP370-AVERAGE(AP347:AP392))/_xlfn.STDEV.P(AP347:AP392)</f>
        <v>2.0122128179988916E-2</v>
      </c>
      <c r="AT370" s="6">
        <f t="shared" si="369"/>
        <v>-3.3595157241660942E-2</v>
      </c>
    </row>
    <row r="371" spans="1:46" ht="13.5" thickBot="1">
      <c r="A371" s="4" t="s">
        <v>93</v>
      </c>
      <c r="B371" s="4" t="s">
        <v>94</v>
      </c>
      <c r="C371" s="5">
        <v>0.54908000000000001</v>
      </c>
      <c r="D371" s="5">
        <v>0.55220000000000002</v>
      </c>
      <c r="E371" s="5">
        <v>0.55547000000000002</v>
      </c>
      <c r="F371" s="5">
        <v>0.56247999999999998</v>
      </c>
      <c r="G371" s="5">
        <v>0.56808999999999998</v>
      </c>
      <c r="H371" s="5">
        <v>0.57247999999999999</v>
      </c>
      <c r="I371" s="5">
        <v>0.57611000000000001</v>
      </c>
      <c r="J371" s="5">
        <v>0.58104</v>
      </c>
      <c r="K371" s="5">
        <v>0.58289999999999997</v>
      </c>
      <c r="L371" s="5">
        <v>0.58516999999999997</v>
      </c>
      <c r="M371" s="5">
        <v>0.59204000000000001</v>
      </c>
      <c r="N371" s="5">
        <v>0.59279000000000004</v>
      </c>
      <c r="O371" s="5">
        <v>0.59177000000000002</v>
      </c>
      <c r="P371" s="5">
        <v>0.59486000000000006</v>
      </c>
      <c r="Q371" s="5">
        <v>0.59719999999999995</v>
      </c>
      <c r="R371" s="5">
        <v>0.59148000000000001</v>
      </c>
      <c r="S371" s="5">
        <v>0.58367000000000002</v>
      </c>
      <c r="T371" s="5">
        <v>0.58018000000000003</v>
      </c>
      <c r="U371" s="5">
        <v>0.58260999999999996</v>
      </c>
      <c r="V371" s="5">
        <v>0.58428999999999998</v>
      </c>
      <c r="W371" s="5">
        <v>0.58620000000000005</v>
      </c>
      <c r="X371" s="5">
        <v>0.58887999999999996</v>
      </c>
      <c r="Y371" s="5">
        <v>0.59345999999999999</v>
      </c>
      <c r="Z371" s="5">
        <v>0.60285</v>
      </c>
      <c r="AA371" s="5">
        <v>0.6119</v>
      </c>
      <c r="AB371" s="5">
        <v>0.62041999999999997</v>
      </c>
      <c r="AC371" s="5">
        <v>0.62843000000000004</v>
      </c>
      <c r="AD371" s="5">
        <v>0.64351999999999998</v>
      </c>
      <c r="AE371" s="5">
        <v>0.65895999999999999</v>
      </c>
      <c r="AF371" s="5">
        <v>0.67691000000000001</v>
      </c>
      <c r="AG371" s="5">
        <v>0.68455999999999995</v>
      </c>
      <c r="AH371" s="5">
        <v>0.69159000000000004</v>
      </c>
      <c r="AI371" s="5">
        <v>0.69782999999999995</v>
      </c>
      <c r="AJ371" s="5">
        <v>0.70437000000000005</v>
      </c>
      <c r="AK371" s="5">
        <v>0.64925999999999995</v>
      </c>
      <c r="AM371" s="4" t="s">
        <v>93</v>
      </c>
      <c r="AN371" s="4" t="s">
        <v>94</v>
      </c>
      <c r="AO371" s="5">
        <f t="shared" si="344"/>
        <v>0.57248749999999993</v>
      </c>
      <c r="AP371" s="5">
        <f t="shared" si="345"/>
        <v>0.58978750000000002</v>
      </c>
      <c r="AQ371" s="5">
        <f t="shared" si="346"/>
        <v>0.66070454545454538</v>
      </c>
      <c r="AR371" s="6">
        <f>(AO371-AVERAGE(AO347:AO392))/_xlfn.STDEV.P(AO347:AO392)</f>
        <v>0.66118248787130918</v>
      </c>
      <c r="AS371" s="6">
        <f t="shared" ref="AS371:AT371" si="370">(AP371-AVERAGE(AP347:AP392))/_xlfn.STDEV.P(AP347:AP392)</f>
        <v>0.3934550996736848</v>
      </c>
      <c r="AT371" s="6">
        <f t="shared" si="370"/>
        <v>0.21323992405614939</v>
      </c>
    </row>
    <row r="372" spans="1:46" ht="13.5" thickBot="1">
      <c r="A372" s="4" t="s">
        <v>95</v>
      </c>
      <c r="B372" s="4" t="s">
        <v>96</v>
      </c>
      <c r="C372" s="5">
        <v>0.56889999999999996</v>
      </c>
      <c r="D372" s="5">
        <v>0.58104</v>
      </c>
      <c r="E372" s="5">
        <v>0.58077000000000001</v>
      </c>
      <c r="F372" s="5">
        <v>0.58296999999999999</v>
      </c>
      <c r="G372" s="5">
        <v>0.58318000000000003</v>
      </c>
      <c r="H372" s="5">
        <v>0.57945999999999998</v>
      </c>
      <c r="I372" s="5">
        <v>0.58223000000000003</v>
      </c>
      <c r="J372" s="5">
        <v>0.58106999999999998</v>
      </c>
      <c r="K372" s="5">
        <v>0.58126999999999995</v>
      </c>
      <c r="L372" s="5">
        <v>0.57698000000000005</v>
      </c>
      <c r="M372" s="5">
        <v>0.57540999999999998</v>
      </c>
      <c r="N372" s="5">
        <v>0.57296000000000002</v>
      </c>
      <c r="O372" s="5">
        <v>0.57652000000000003</v>
      </c>
      <c r="P372" s="5">
        <v>0.57403000000000004</v>
      </c>
      <c r="Q372" s="5">
        <v>0.57367000000000001</v>
      </c>
      <c r="R372" s="5">
        <v>0.57891000000000004</v>
      </c>
      <c r="S372" s="5">
        <v>0.57567999999999997</v>
      </c>
      <c r="T372" s="5">
        <v>0.57915000000000005</v>
      </c>
      <c r="U372" s="5">
        <v>0.58636999999999995</v>
      </c>
      <c r="V372" s="5">
        <v>0.59128999999999998</v>
      </c>
      <c r="W372" s="5">
        <v>0.59877000000000002</v>
      </c>
      <c r="X372" s="5">
        <v>0.60360999999999998</v>
      </c>
      <c r="Y372" s="5">
        <v>0.60967000000000005</v>
      </c>
      <c r="Z372" s="5">
        <v>0.61924999999999997</v>
      </c>
      <c r="AA372" s="5">
        <v>0.62383</v>
      </c>
      <c r="AB372" s="5">
        <v>0.63039999999999996</v>
      </c>
      <c r="AC372" s="5">
        <v>0.63915999999999995</v>
      </c>
      <c r="AD372" s="5">
        <v>0.64793999999999996</v>
      </c>
      <c r="AE372" s="5">
        <v>0.66288000000000002</v>
      </c>
      <c r="AF372" s="5">
        <v>0.67391000000000001</v>
      </c>
      <c r="AG372" s="5">
        <v>0.67237000000000002</v>
      </c>
      <c r="AH372" s="5">
        <v>0.67357999999999996</v>
      </c>
      <c r="AI372" s="5">
        <v>0.67420000000000002</v>
      </c>
      <c r="AJ372" s="5">
        <v>0.68167999999999995</v>
      </c>
      <c r="AK372" s="5">
        <v>0.63012000000000001</v>
      </c>
      <c r="AM372" s="4" t="s">
        <v>95</v>
      </c>
      <c r="AN372" s="4" t="s">
        <v>96</v>
      </c>
      <c r="AO372" s="5">
        <f t="shared" si="344"/>
        <v>0.57885333333333333</v>
      </c>
      <c r="AP372" s="5">
        <f t="shared" si="345"/>
        <v>0.58890999999999993</v>
      </c>
      <c r="AQ372" s="5">
        <f t="shared" si="346"/>
        <v>0.65546090909090904</v>
      </c>
      <c r="AR372" s="6">
        <f>(AO372-AVERAGE(AO347:AO392))/_xlfn.STDEV.P(AO347:AO392)</f>
        <v>0.76466630742237229</v>
      </c>
      <c r="AS372" s="6">
        <f t="shared" ref="AS372:AT372" si="371">(AP372-AVERAGE(AP347:AP392))/_xlfn.STDEV.P(AP347:AP392)</f>
        <v>0.38139362576876962</v>
      </c>
      <c r="AT372" s="6">
        <f t="shared" si="371"/>
        <v>0.144102608030035</v>
      </c>
    </row>
    <row r="373" spans="1:46" ht="13.5" thickBot="1">
      <c r="A373" s="4" t="s">
        <v>97</v>
      </c>
      <c r="B373" s="4" t="s">
        <v>98</v>
      </c>
      <c r="C373" s="5">
        <v>0.48165999999999998</v>
      </c>
      <c r="D373" s="5">
        <v>0.48313</v>
      </c>
      <c r="E373" s="5">
        <v>0.4839</v>
      </c>
      <c r="F373" s="5">
        <v>0.49119000000000002</v>
      </c>
      <c r="G373" s="5">
        <v>0.49664999999999998</v>
      </c>
      <c r="H373" s="5">
        <v>0.49679000000000001</v>
      </c>
      <c r="I373" s="5">
        <v>0.49370999999999998</v>
      </c>
      <c r="J373" s="5">
        <v>0.49302000000000001</v>
      </c>
      <c r="K373" s="5">
        <v>0.49819999999999998</v>
      </c>
      <c r="L373" s="5">
        <v>0.49486999999999998</v>
      </c>
      <c r="M373" s="5">
        <v>0.49920999999999999</v>
      </c>
      <c r="N373" s="5">
        <v>0.49919000000000002</v>
      </c>
      <c r="O373" s="5">
        <v>0.50453000000000003</v>
      </c>
      <c r="P373" s="5">
        <v>0.50714000000000004</v>
      </c>
      <c r="Q373" s="5">
        <v>0.50688</v>
      </c>
      <c r="R373" s="5">
        <v>0.50834000000000001</v>
      </c>
      <c r="S373" s="5">
        <v>0.50770000000000004</v>
      </c>
      <c r="T373" s="5">
        <v>0.50097000000000003</v>
      </c>
      <c r="U373" s="5">
        <v>0.50609000000000004</v>
      </c>
      <c r="V373" s="5">
        <v>0.51153000000000004</v>
      </c>
      <c r="W373" s="5">
        <v>0.51588000000000001</v>
      </c>
      <c r="X373" s="5">
        <v>0.52412000000000003</v>
      </c>
      <c r="Y373" s="5">
        <v>0.53315000000000001</v>
      </c>
      <c r="Z373" s="5">
        <v>0.54039999999999999</v>
      </c>
      <c r="AA373" s="5">
        <v>0.55149999999999999</v>
      </c>
      <c r="AB373" s="5">
        <v>0.56340999999999997</v>
      </c>
      <c r="AC373" s="5">
        <v>0.57521</v>
      </c>
      <c r="AD373" s="5">
        <v>0.58621000000000001</v>
      </c>
      <c r="AE373" s="5">
        <v>0.60287000000000002</v>
      </c>
      <c r="AF373" s="5">
        <v>0.62092000000000003</v>
      </c>
      <c r="AG373" s="5">
        <v>0.63370000000000004</v>
      </c>
      <c r="AH373" s="5">
        <v>0.64261000000000001</v>
      </c>
      <c r="AI373" s="5">
        <v>0.64903</v>
      </c>
      <c r="AJ373" s="5">
        <v>0.65578000000000003</v>
      </c>
      <c r="AK373" s="5">
        <v>0.61262000000000005</v>
      </c>
      <c r="AM373" s="4" t="s">
        <v>97</v>
      </c>
      <c r="AN373" s="4" t="s">
        <v>98</v>
      </c>
      <c r="AO373" s="5">
        <f t="shared" si="344"/>
        <v>0.4926266666666666</v>
      </c>
      <c r="AP373" s="5">
        <f t="shared" si="345"/>
        <v>0.51389416666666665</v>
      </c>
      <c r="AQ373" s="5">
        <f t="shared" si="346"/>
        <v>0.60853272727272723</v>
      </c>
      <c r="AR373" s="6">
        <f>(AO373-AVERAGE(AO347:AO392))/_xlfn.STDEV.P(AO347:AO392)</f>
        <v>-0.63704566752035408</v>
      </c>
      <c r="AS373" s="6">
        <f t="shared" ref="AS373:AT373" si="372">(AP373-AVERAGE(AP347:AP392))/_xlfn.STDEV.P(AP347:AP392)</f>
        <v>-0.64971921321171788</v>
      </c>
      <c r="AT373" s="6">
        <f t="shared" si="372"/>
        <v>-0.47464520587150233</v>
      </c>
    </row>
    <row r="374" spans="1:46" ht="13.5" thickBot="1">
      <c r="A374" s="4" t="s">
        <v>99</v>
      </c>
      <c r="B374" s="4" t="s">
        <v>100</v>
      </c>
      <c r="C374" s="5">
        <v>0.52112000000000003</v>
      </c>
      <c r="D374" s="5">
        <v>0.51634999999999998</v>
      </c>
      <c r="E374" s="5">
        <v>0.51258999999999999</v>
      </c>
      <c r="F374" s="5">
        <v>0.51856999999999998</v>
      </c>
      <c r="G374" s="5">
        <v>0.51315</v>
      </c>
      <c r="H374" s="5">
        <v>0.51363999999999999</v>
      </c>
      <c r="I374" s="5">
        <v>0.50348000000000004</v>
      </c>
      <c r="J374" s="5">
        <v>0.51212000000000002</v>
      </c>
      <c r="K374" s="5">
        <v>0.50768999999999997</v>
      </c>
      <c r="L374" s="5">
        <v>0.50639999999999996</v>
      </c>
      <c r="M374" s="5">
        <v>0.49847999999999998</v>
      </c>
      <c r="N374" s="5">
        <v>0.50044999999999995</v>
      </c>
      <c r="O374" s="5">
        <v>0.50127999999999995</v>
      </c>
      <c r="P374" s="5">
        <v>0.50048000000000004</v>
      </c>
      <c r="Q374" s="5">
        <v>0.49609999999999999</v>
      </c>
      <c r="R374" s="5">
        <v>0.49414000000000002</v>
      </c>
      <c r="S374" s="5">
        <v>0.49053000000000002</v>
      </c>
      <c r="T374" s="5">
        <v>0.48747000000000001</v>
      </c>
      <c r="U374" s="5">
        <v>0.50226999999999999</v>
      </c>
      <c r="V374" s="5">
        <v>0.50624000000000002</v>
      </c>
      <c r="W374" s="5">
        <v>0.51266999999999996</v>
      </c>
      <c r="X374" s="5">
        <v>0.52368999999999999</v>
      </c>
      <c r="Y374" s="5">
        <v>0.54247999999999996</v>
      </c>
      <c r="Z374" s="5">
        <v>0.55176000000000003</v>
      </c>
      <c r="AA374" s="5">
        <v>0.56337000000000004</v>
      </c>
      <c r="AB374" s="5">
        <v>0.57762000000000002</v>
      </c>
      <c r="AC374" s="5">
        <v>0.59272000000000002</v>
      </c>
      <c r="AD374" s="5">
        <v>0.60390999999999995</v>
      </c>
      <c r="AE374" s="5">
        <v>0.61829999999999996</v>
      </c>
      <c r="AF374" s="5">
        <v>0.62829000000000002</v>
      </c>
      <c r="AG374" s="5">
        <v>0.63393999999999995</v>
      </c>
      <c r="AH374" s="5">
        <v>0.64303999999999994</v>
      </c>
      <c r="AI374" s="5">
        <v>0.64461999999999997</v>
      </c>
      <c r="AJ374" s="5">
        <v>0.64944999999999997</v>
      </c>
      <c r="AK374" s="5">
        <v>0.60441</v>
      </c>
      <c r="AM374" s="4" t="s">
        <v>99</v>
      </c>
      <c r="AN374" s="4" t="s">
        <v>100</v>
      </c>
      <c r="AO374" s="5">
        <f t="shared" si="344"/>
        <v>0.51033666666666666</v>
      </c>
      <c r="AP374" s="5">
        <f t="shared" si="345"/>
        <v>0.50909250000000006</v>
      </c>
      <c r="AQ374" s="5">
        <f t="shared" si="346"/>
        <v>0.61451545454545442</v>
      </c>
      <c r="AR374" s="6">
        <f>(AO374-AVERAGE(AO347:AO392))/_xlfn.STDEV.P(AO347:AO392)</f>
        <v>-0.34914959040303828</v>
      </c>
      <c r="AS374" s="6">
        <f t="shared" ref="AS374:AT374" si="373">(AP374-AVERAGE(AP347:AP392))/_xlfn.STDEV.P(AP347:AP392)</f>
        <v>-0.7157194151491475</v>
      </c>
      <c r="AT374" s="6">
        <f t="shared" si="373"/>
        <v>-0.39576298035696439</v>
      </c>
    </row>
    <row r="375" spans="1:46" ht="13.5" thickBot="1">
      <c r="A375" s="4" t="s">
        <v>101</v>
      </c>
      <c r="B375" s="4" t="s">
        <v>102</v>
      </c>
      <c r="C375" s="5">
        <v>0.48763000000000001</v>
      </c>
      <c r="D375" s="5">
        <v>0.49421999999999999</v>
      </c>
      <c r="E375" s="5">
        <v>0.49881999999999999</v>
      </c>
      <c r="F375" s="5">
        <v>0.50960000000000005</v>
      </c>
      <c r="G375" s="5">
        <v>0.51222999999999996</v>
      </c>
      <c r="H375" s="5">
        <v>0.51502999999999999</v>
      </c>
      <c r="I375" s="5">
        <v>0.52251000000000003</v>
      </c>
      <c r="J375" s="5">
        <v>0.52407999999999999</v>
      </c>
      <c r="K375" s="5">
        <v>0.52571000000000001</v>
      </c>
      <c r="L375" s="5">
        <v>0.52578000000000003</v>
      </c>
      <c r="M375" s="5">
        <v>0.51512999999999998</v>
      </c>
      <c r="N375" s="5">
        <v>0.52408999999999994</v>
      </c>
      <c r="O375" s="5">
        <v>0.53491</v>
      </c>
      <c r="P375" s="5">
        <v>0.53859000000000001</v>
      </c>
      <c r="Q375" s="5">
        <v>0.53883999999999999</v>
      </c>
      <c r="R375" s="5">
        <v>0.54013999999999995</v>
      </c>
      <c r="S375" s="5">
        <v>0.53720000000000001</v>
      </c>
      <c r="T375" s="5">
        <v>0.53159999999999996</v>
      </c>
      <c r="U375" s="5">
        <v>0.53122999999999998</v>
      </c>
      <c r="V375" s="5">
        <v>0.52881999999999996</v>
      </c>
      <c r="W375" s="5">
        <v>0.53178000000000003</v>
      </c>
      <c r="X375" s="5">
        <v>0.52836000000000005</v>
      </c>
      <c r="Y375" s="5">
        <v>0.54188999999999998</v>
      </c>
      <c r="Z375" s="5">
        <v>0.54532000000000003</v>
      </c>
      <c r="AA375" s="5">
        <v>0.54605999999999999</v>
      </c>
      <c r="AB375" s="5">
        <v>0.55230000000000001</v>
      </c>
      <c r="AC375" s="5">
        <v>0.55566000000000004</v>
      </c>
      <c r="AD375" s="5">
        <v>0.56398000000000004</v>
      </c>
      <c r="AE375" s="5">
        <v>0.57947000000000004</v>
      </c>
      <c r="AF375" s="5">
        <v>0.59792999999999996</v>
      </c>
      <c r="AG375" s="5">
        <v>0.60702</v>
      </c>
      <c r="AH375" s="5">
        <v>0.62322999999999995</v>
      </c>
      <c r="AI375" s="5">
        <v>0.63229000000000002</v>
      </c>
      <c r="AJ375" s="5">
        <v>0.63924999999999998</v>
      </c>
      <c r="AK375" s="5">
        <v>0.59216999999999997</v>
      </c>
      <c r="AM375" s="4" t="s">
        <v>101</v>
      </c>
      <c r="AN375" s="4" t="s">
        <v>102</v>
      </c>
      <c r="AO375" s="5">
        <f t="shared" si="344"/>
        <v>0.51290250000000004</v>
      </c>
      <c r="AP375" s="5">
        <f t="shared" si="345"/>
        <v>0.53572333333333333</v>
      </c>
      <c r="AQ375" s="5">
        <f t="shared" si="346"/>
        <v>0.58994181818181823</v>
      </c>
      <c r="AR375" s="6">
        <f>(AO375-AVERAGE(AO347:AO392))/_xlfn.STDEV.P(AO347:AO392)</f>
        <v>-0.30743906803129784</v>
      </c>
      <c r="AS375" s="6">
        <f t="shared" ref="AS375:AT375" si="374">(AP375-AVERAGE(AP347:AP392))/_xlfn.STDEV.P(AP347:AP392)</f>
        <v>-0.34967143644132603</v>
      </c>
      <c r="AT375" s="6">
        <f t="shared" si="374"/>
        <v>-0.71976623789890148</v>
      </c>
    </row>
    <row r="376" spans="1:46" ht="13.5" thickBot="1">
      <c r="A376" s="4" t="s">
        <v>103</v>
      </c>
      <c r="B376" s="4" t="s">
        <v>104</v>
      </c>
      <c r="C376" s="5">
        <v>0.39262999999999998</v>
      </c>
      <c r="D376" s="5">
        <v>0.39560000000000001</v>
      </c>
      <c r="E376" s="5">
        <v>0.4012</v>
      </c>
      <c r="F376" s="5">
        <v>0.40794999999999998</v>
      </c>
      <c r="G376" s="5">
        <v>0.40329999999999999</v>
      </c>
      <c r="H376" s="5">
        <v>0.40788999999999997</v>
      </c>
      <c r="I376" s="5">
        <v>0.41566999999999998</v>
      </c>
      <c r="J376" s="5">
        <v>0.42151</v>
      </c>
      <c r="K376" s="5">
        <v>0.42473</v>
      </c>
      <c r="L376" s="5">
        <v>0.42451</v>
      </c>
      <c r="M376" s="5">
        <v>0.43117</v>
      </c>
      <c r="N376" s="5">
        <v>0.43684000000000001</v>
      </c>
      <c r="O376" s="5">
        <v>0.44268999999999997</v>
      </c>
      <c r="P376" s="5">
        <v>0.43831999999999999</v>
      </c>
      <c r="Q376" s="5">
        <v>0.43175000000000002</v>
      </c>
      <c r="R376" s="5">
        <v>0.42</v>
      </c>
      <c r="S376" s="5">
        <v>0.41666999999999998</v>
      </c>
      <c r="T376" s="5">
        <v>0.41970000000000002</v>
      </c>
      <c r="U376" s="5">
        <v>0.42891000000000001</v>
      </c>
      <c r="V376" s="5">
        <v>0.42915999999999999</v>
      </c>
      <c r="W376" s="5">
        <v>0.44085999999999997</v>
      </c>
      <c r="X376" s="5">
        <v>0.46296999999999999</v>
      </c>
      <c r="Y376" s="5">
        <v>0.47547</v>
      </c>
      <c r="Z376" s="5">
        <v>0.47437000000000001</v>
      </c>
      <c r="AA376" s="5">
        <v>0.48303000000000001</v>
      </c>
      <c r="AB376" s="5">
        <v>0.49936999999999998</v>
      </c>
      <c r="AC376" s="5">
        <v>0.51563999999999999</v>
      </c>
      <c r="AD376" s="5">
        <v>0.54052999999999995</v>
      </c>
      <c r="AE376" s="5">
        <v>0.55408999999999997</v>
      </c>
      <c r="AF376" s="5">
        <v>0.56877</v>
      </c>
      <c r="AG376" s="5">
        <v>0.57404999999999995</v>
      </c>
      <c r="AH376" s="5">
        <v>0.57874999999999999</v>
      </c>
      <c r="AI376" s="5">
        <v>0.56732000000000005</v>
      </c>
      <c r="AJ376" s="5">
        <v>0.56003000000000003</v>
      </c>
      <c r="AK376" s="5">
        <v>0.50609999999999999</v>
      </c>
      <c r="AM376" s="4" t="s">
        <v>103</v>
      </c>
      <c r="AN376" s="4" t="s">
        <v>104</v>
      </c>
      <c r="AO376" s="5">
        <f t="shared" si="344"/>
        <v>0.41358333333333336</v>
      </c>
      <c r="AP376" s="5">
        <f t="shared" si="345"/>
        <v>0.44007250000000003</v>
      </c>
      <c r="AQ376" s="5">
        <f t="shared" si="346"/>
        <v>0.54069818181818186</v>
      </c>
      <c r="AR376" s="6">
        <f>(AO376-AVERAGE(AO347:AO392))/_xlfn.STDEV.P(AO347:AO392)</f>
        <v>-1.9219844359530434</v>
      </c>
      <c r="AS376" s="6">
        <f t="shared" ref="AS376:AT376" si="375">(AP376-AVERAGE(AP347:AP392))/_xlfn.STDEV.P(AP347:AP392)</f>
        <v>-1.6644179096416434</v>
      </c>
      <c r="AT376" s="6">
        <f t="shared" si="375"/>
        <v>-1.3690433069874215</v>
      </c>
    </row>
    <row r="377" spans="1:46" ht="13.5" thickBot="1">
      <c r="A377" s="4" t="s">
        <v>105</v>
      </c>
      <c r="B377" s="4" t="s">
        <v>106</v>
      </c>
      <c r="C377" s="5">
        <v>0.36821999999999999</v>
      </c>
      <c r="D377" s="5">
        <v>0.37761</v>
      </c>
      <c r="E377" s="5">
        <v>0.37412000000000001</v>
      </c>
      <c r="F377" s="5">
        <v>0.37713000000000002</v>
      </c>
      <c r="G377" s="5">
        <v>0.38066</v>
      </c>
      <c r="H377" s="5">
        <v>0.37914999999999999</v>
      </c>
      <c r="I377" s="5">
        <v>0.38162000000000001</v>
      </c>
      <c r="J377" s="5">
        <v>0.39418999999999998</v>
      </c>
      <c r="K377" s="5">
        <v>0.39913999999999999</v>
      </c>
      <c r="L377" s="5">
        <v>0.40239999999999998</v>
      </c>
      <c r="M377" s="5">
        <v>0.39407999999999999</v>
      </c>
      <c r="N377" s="5">
        <v>0.40357999999999999</v>
      </c>
      <c r="O377" s="5">
        <v>0.40547</v>
      </c>
      <c r="P377" s="5">
        <v>0.40332000000000001</v>
      </c>
      <c r="Q377" s="5">
        <v>0.40316000000000002</v>
      </c>
      <c r="R377" s="5">
        <v>0.40855999999999998</v>
      </c>
      <c r="S377" s="5">
        <v>0.40533000000000002</v>
      </c>
      <c r="T377" s="5">
        <v>0.39417999999999997</v>
      </c>
      <c r="U377" s="5">
        <v>0.39544000000000001</v>
      </c>
      <c r="V377" s="5">
        <v>0.39640999999999998</v>
      </c>
      <c r="W377" s="5">
        <v>0.39622000000000002</v>
      </c>
      <c r="X377" s="5">
        <v>0.40355999999999997</v>
      </c>
      <c r="Y377" s="5">
        <v>0.41803000000000001</v>
      </c>
      <c r="Z377" s="5">
        <v>0.42108000000000001</v>
      </c>
      <c r="AA377" s="5">
        <v>0.43363000000000002</v>
      </c>
      <c r="AB377" s="5">
        <v>0.44301000000000001</v>
      </c>
      <c r="AC377" s="5">
        <v>0.44912999999999997</v>
      </c>
      <c r="AD377" s="5">
        <v>0.45802999999999999</v>
      </c>
      <c r="AE377" s="5">
        <v>0.47526000000000002</v>
      </c>
      <c r="AF377" s="5">
        <v>0.49685000000000001</v>
      </c>
      <c r="AG377" s="5">
        <v>0.50878999999999996</v>
      </c>
      <c r="AH377" s="5">
        <v>0.51144000000000001</v>
      </c>
      <c r="AI377" s="5">
        <v>0.52310999999999996</v>
      </c>
      <c r="AJ377" s="5">
        <v>0.52176999999999996</v>
      </c>
      <c r="AK377" s="5">
        <v>0.48410999999999998</v>
      </c>
      <c r="AM377" s="4" t="s">
        <v>105</v>
      </c>
      <c r="AN377" s="4" t="s">
        <v>106</v>
      </c>
      <c r="AO377" s="5">
        <f t="shared" si="344"/>
        <v>0.38599166666666668</v>
      </c>
      <c r="AP377" s="5">
        <f t="shared" si="345"/>
        <v>0.40422999999999992</v>
      </c>
      <c r="AQ377" s="5">
        <f t="shared" si="346"/>
        <v>0.48228454545454547</v>
      </c>
      <c r="AR377" s="6">
        <f>(AO377-AVERAGE(AO347:AO392))/_xlfn.STDEV.P(AO347:AO392)</f>
        <v>-2.3705181792879904</v>
      </c>
      <c r="AS377" s="6">
        <f t="shared" ref="AS377:AT377" si="376">(AP377-AVERAGE(AP347:AP392))/_xlfn.STDEV.P(AP347:AP392)</f>
        <v>-2.1570827283731324</v>
      </c>
      <c r="AT377" s="6">
        <f t="shared" si="376"/>
        <v>-2.139226774611902</v>
      </c>
    </row>
    <row r="378" spans="1:46" ht="13.5" thickBot="1">
      <c r="A378" s="4" t="s">
        <v>107</v>
      </c>
      <c r="B378" s="4" t="s">
        <v>108</v>
      </c>
      <c r="C378" s="5">
        <v>0.4556</v>
      </c>
      <c r="D378" s="5">
        <v>0.45981</v>
      </c>
      <c r="E378" s="5">
        <v>0.45147999999999999</v>
      </c>
      <c r="F378" s="5">
        <v>0.44489000000000001</v>
      </c>
      <c r="G378" s="5">
        <v>0.44844000000000001</v>
      </c>
      <c r="H378" s="5">
        <v>0.44895000000000002</v>
      </c>
      <c r="I378" s="5">
        <v>0.44692999999999999</v>
      </c>
      <c r="J378" s="5">
        <v>0.45612999999999998</v>
      </c>
      <c r="K378" s="5">
        <v>0.45667999999999997</v>
      </c>
      <c r="L378" s="5">
        <v>0.46538000000000002</v>
      </c>
      <c r="M378" s="5">
        <v>0.46517999999999998</v>
      </c>
      <c r="N378" s="5">
        <v>0.4718</v>
      </c>
      <c r="O378" s="5">
        <v>0.48680000000000001</v>
      </c>
      <c r="P378" s="5">
        <v>0.49231999999999998</v>
      </c>
      <c r="Q378" s="5">
        <v>0.49598999999999999</v>
      </c>
      <c r="R378" s="5">
        <v>0.50654999999999994</v>
      </c>
      <c r="S378" s="5">
        <v>0.50709000000000004</v>
      </c>
      <c r="T378" s="5">
        <v>0.50492999999999999</v>
      </c>
      <c r="U378" s="5">
        <v>0.50095999999999996</v>
      </c>
      <c r="V378" s="5">
        <v>0.50307999999999997</v>
      </c>
      <c r="W378" s="5">
        <v>0.51014000000000004</v>
      </c>
      <c r="X378" s="5">
        <v>0.51644000000000001</v>
      </c>
      <c r="Y378" s="5">
        <v>0.53713999999999995</v>
      </c>
      <c r="Z378" s="5">
        <v>0.54220999999999997</v>
      </c>
      <c r="AA378" s="5">
        <v>0.53963000000000005</v>
      </c>
      <c r="AB378" s="5">
        <v>0.54413</v>
      </c>
      <c r="AC378" s="5">
        <v>0.55420999999999998</v>
      </c>
      <c r="AD378" s="5">
        <v>0.56122000000000005</v>
      </c>
      <c r="AE378" s="5">
        <v>0.57188000000000005</v>
      </c>
      <c r="AF378" s="5">
        <v>0.59014999999999995</v>
      </c>
      <c r="AG378" s="5">
        <v>0.60729</v>
      </c>
      <c r="AH378" s="5">
        <v>0.60846999999999996</v>
      </c>
      <c r="AI378" s="5">
        <v>0.61463000000000001</v>
      </c>
      <c r="AJ378" s="5">
        <v>0.61475999999999997</v>
      </c>
      <c r="AK378" s="5">
        <v>0.55381999999999998</v>
      </c>
      <c r="AM378" s="4" t="s">
        <v>107</v>
      </c>
      <c r="AN378" s="4" t="s">
        <v>108</v>
      </c>
      <c r="AO378" s="5">
        <f t="shared" si="344"/>
        <v>0.45593916666666673</v>
      </c>
      <c r="AP378" s="5">
        <f t="shared" si="345"/>
        <v>0.50863749999999996</v>
      </c>
      <c r="AQ378" s="5">
        <f t="shared" si="346"/>
        <v>0.57819909090909083</v>
      </c>
      <c r="AR378" s="6">
        <f>(AO378-AVERAGE(AO347:AO392))/_xlfn.STDEV.P(AO347:AO392)</f>
        <v>-1.233442467590453</v>
      </c>
      <c r="AS378" s="6">
        <f t="shared" ref="AS378:AT378" si="377">(AP378-AVERAGE(AP347:AP392))/_xlfn.STDEV.P(AP347:AP392)</f>
        <v>-0.72197351272947463</v>
      </c>
      <c r="AT378" s="6">
        <f t="shared" si="377"/>
        <v>-0.87459403108706613</v>
      </c>
    </row>
    <row r="379" spans="1:46" ht="13.5" thickBot="1">
      <c r="A379" s="4" t="s">
        <v>109</v>
      </c>
      <c r="B379" s="4" t="s">
        <v>110</v>
      </c>
      <c r="C379" s="5">
        <v>0.52112000000000003</v>
      </c>
      <c r="D379" s="5">
        <v>0.52566999999999997</v>
      </c>
      <c r="E379" s="5">
        <v>0.52098999999999995</v>
      </c>
      <c r="F379" s="5">
        <v>0.51966999999999997</v>
      </c>
      <c r="G379" s="5">
        <v>0.52083999999999997</v>
      </c>
      <c r="H379" s="5">
        <v>0.52051999999999998</v>
      </c>
      <c r="I379" s="5">
        <v>0.52149999999999996</v>
      </c>
      <c r="J379" s="5">
        <v>0.52597000000000005</v>
      </c>
      <c r="K379" s="5">
        <v>0.53325999999999996</v>
      </c>
      <c r="L379" s="5">
        <v>0.54110000000000003</v>
      </c>
      <c r="M379" s="5">
        <v>0.54535999999999996</v>
      </c>
      <c r="N379" s="5">
        <v>0.54701</v>
      </c>
      <c r="O379" s="5">
        <v>0.55054000000000003</v>
      </c>
      <c r="P379" s="5">
        <v>0.55481999999999998</v>
      </c>
      <c r="Q379" s="5">
        <v>0.56020000000000003</v>
      </c>
      <c r="R379" s="5">
        <v>0.55781000000000003</v>
      </c>
      <c r="S379" s="5">
        <v>0.55759999999999998</v>
      </c>
      <c r="T379" s="5">
        <v>0.55303000000000002</v>
      </c>
      <c r="U379" s="5">
        <v>0.55183000000000004</v>
      </c>
      <c r="V379" s="5">
        <v>0.55476000000000003</v>
      </c>
      <c r="W379" s="5">
        <v>0.55574000000000001</v>
      </c>
      <c r="X379" s="5">
        <v>0.55691000000000002</v>
      </c>
      <c r="Y379" s="5">
        <v>0.56394</v>
      </c>
      <c r="Z379" s="5">
        <v>0.57528000000000001</v>
      </c>
      <c r="AA379" s="5">
        <v>0.58733000000000002</v>
      </c>
      <c r="AB379" s="5">
        <v>0.59377999999999997</v>
      </c>
      <c r="AC379" s="5">
        <v>0.60280999999999996</v>
      </c>
      <c r="AD379" s="5">
        <v>0.61043999999999998</v>
      </c>
      <c r="AE379" s="5">
        <v>0.62095</v>
      </c>
      <c r="AF379" s="5">
        <v>0.63866000000000001</v>
      </c>
      <c r="AG379" s="5">
        <v>0.64871999999999996</v>
      </c>
      <c r="AH379" s="5">
        <v>0.65402000000000005</v>
      </c>
      <c r="AI379" s="5">
        <v>0.65842999999999996</v>
      </c>
      <c r="AJ379" s="5">
        <v>0.66335999999999995</v>
      </c>
      <c r="AK379" s="5">
        <v>0.62102999999999997</v>
      </c>
      <c r="AM379" s="4" t="s">
        <v>109</v>
      </c>
      <c r="AN379" s="4" t="s">
        <v>110</v>
      </c>
      <c r="AO379" s="5">
        <f t="shared" si="344"/>
        <v>0.52858416666666674</v>
      </c>
      <c r="AP379" s="5">
        <f t="shared" si="345"/>
        <v>0.55770500000000001</v>
      </c>
      <c r="AQ379" s="5">
        <f t="shared" si="346"/>
        <v>0.62723000000000007</v>
      </c>
      <c r="AR379" s="6">
        <f>(AO379-AVERAGE(AO347:AO392))/_xlfn.STDEV.P(AO347:AO392)</f>
        <v>-5.2515842961015358E-2</v>
      </c>
      <c r="AS379" s="6">
        <f t="shared" ref="AS379:AT379" si="378">(AP379-AVERAGE(AP347:AP392))/_xlfn.STDEV.P(AP347:AP392)</f>
        <v>-4.7527506086319539E-2</v>
      </c>
      <c r="AT379" s="6">
        <f t="shared" si="378"/>
        <v>-0.22812176989558175</v>
      </c>
    </row>
    <row r="380" spans="1:46" ht="13.5" thickBot="1">
      <c r="A380" s="4" t="s">
        <v>111</v>
      </c>
      <c r="B380" s="4" t="s">
        <v>112</v>
      </c>
      <c r="C380" s="5">
        <v>0.53249000000000002</v>
      </c>
      <c r="D380" s="5">
        <v>0.53059000000000001</v>
      </c>
      <c r="E380" s="5">
        <v>0.53197000000000005</v>
      </c>
      <c r="F380" s="5">
        <v>0.53837999999999997</v>
      </c>
      <c r="G380" s="5">
        <v>0.53983000000000003</v>
      </c>
      <c r="H380" s="5">
        <v>0.54407000000000005</v>
      </c>
      <c r="I380" s="5">
        <v>0.54590000000000005</v>
      </c>
      <c r="J380" s="5">
        <v>0.54342000000000001</v>
      </c>
      <c r="K380" s="5">
        <v>0.54032999999999998</v>
      </c>
      <c r="L380" s="5">
        <v>0.53537000000000001</v>
      </c>
      <c r="M380" s="5">
        <v>0.53188000000000002</v>
      </c>
      <c r="N380" s="5">
        <v>0.52952999999999995</v>
      </c>
      <c r="O380" s="5">
        <v>0.52995999999999999</v>
      </c>
      <c r="P380" s="5">
        <v>0.53129000000000004</v>
      </c>
      <c r="Q380" s="5">
        <v>0.53420999999999996</v>
      </c>
      <c r="R380" s="5">
        <v>0.53042</v>
      </c>
      <c r="S380" s="5">
        <v>0.52475000000000005</v>
      </c>
      <c r="T380" s="5">
        <v>0.50617000000000001</v>
      </c>
      <c r="U380" s="5">
        <v>0.49775000000000003</v>
      </c>
      <c r="V380" s="5">
        <v>0.4924</v>
      </c>
      <c r="W380" s="5">
        <v>0.49822</v>
      </c>
      <c r="X380" s="5">
        <v>0.50377000000000005</v>
      </c>
      <c r="Y380" s="5">
        <v>0.50746999999999998</v>
      </c>
      <c r="Z380" s="5">
        <v>0.51471</v>
      </c>
      <c r="AA380" s="5">
        <v>0.52178999999999998</v>
      </c>
      <c r="AB380" s="5">
        <v>0.52929999999999999</v>
      </c>
      <c r="AC380" s="5">
        <v>0.53600999999999999</v>
      </c>
      <c r="AD380" s="5">
        <v>0.54591999999999996</v>
      </c>
      <c r="AE380" s="5">
        <v>0.55779000000000001</v>
      </c>
      <c r="AF380" s="5">
        <v>0.58008000000000004</v>
      </c>
      <c r="AG380" s="5">
        <v>0.59928000000000003</v>
      </c>
      <c r="AH380" s="5">
        <v>0.61395999999999995</v>
      </c>
      <c r="AI380" s="5">
        <v>0.61922999999999995</v>
      </c>
      <c r="AJ380" s="5">
        <v>0.62095</v>
      </c>
      <c r="AK380" s="5">
        <v>0.57733000000000001</v>
      </c>
      <c r="AM380" s="4" t="s">
        <v>111</v>
      </c>
      <c r="AN380" s="4" t="s">
        <v>112</v>
      </c>
      <c r="AO380" s="5">
        <f t="shared" si="344"/>
        <v>0.53698000000000012</v>
      </c>
      <c r="AP380" s="5">
        <f t="shared" si="345"/>
        <v>0.51426000000000005</v>
      </c>
      <c r="AQ380" s="5">
        <f t="shared" si="346"/>
        <v>0.57287636363636352</v>
      </c>
      <c r="AR380" s="6">
        <f>(AO380-AVERAGE(AO347:AO392))/_xlfn.STDEV.P(AO347:AO392)</f>
        <v>8.3967922188474708E-2</v>
      </c>
      <c r="AS380" s="6">
        <f t="shared" ref="AS380:AT380" si="379">(AP380-AVERAGE(AP347:AP392))/_xlfn.STDEV.P(AP347:AP392)</f>
        <v>-0.64469073548687628</v>
      </c>
      <c r="AT380" s="6">
        <f t="shared" si="379"/>
        <v>-0.94477416030566963</v>
      </c>
    </row>
    <row r="381" spans="1:46" ht="13.5" thickBot="1">
      <c r="A381" s="4" t="s">
        <v>113</v>
      </c>
      <c r="B381" s="4" t="s">
        <v>114</v>
      </c>
      <c r="C381" s="5">
        <v>0.46294999999999997</v>
      </c>
      <c r="D381" s="5">
        <v>0.46409</v>
      </c>
      <c r="E381" s="5">
        <v>0.46431</v>
      </c>
      <c r="F381" s="5">
        <v>0.46699000000000002</v>
      </c>
      <c r="G381" s="5">
        <v>0.46877999999999997</v>
      </c>
      <c r="H381" s="5">
        <v>0.46153</v>
      </c>
      <c r="I381" s="5">
        <v>0.46292</v>
      </c>
      <c r="J381" s="5">
        <v>0.46153</v>
      </c>
      <c r="K381" s="5">
        <v>0.46325</v>
      </c>
      <c r="L381" s="5">
        <v>0.46693000000000001</v>
      </c>
      <c r="M381" s="5">
        <v>0.47054000000000001</v>
      </c>
      <c r="N381" s="5">
        <v>0.47104000000000001</v>
      </c>
      <c r="O381" s="5">
        <v>0.47488999999999998</v>
      </c>
      <c r="P381" s="5">
        <v>0.46923999999999999</v>
      </c>
      <c r="Q381" s="5">
        <v>0.46251999999999999</v>
      </c>
      <c r="R381" s="5">
        <v>0.45343</v>
      </c>
      <c r="S381" s="5">
        <v>0.44381999999999999</v>
      </c>
      <c r="T381" s="5">
        <v>0.43742999999999999</v>
      </c>
      <c r="U381" s="5">
        <v>0.43692999999999999</v>
      </c>
      <c r="V381" s="5">
        <v>0.43856000000000001</v>
      </c>
      <c r="W381" s="5">
        <v>0.44140000000000001</v>
      </c>
      <c r="X381" s="5">
        <v>0.44191000000000003</v>
      </c>
      <c r="Y381" s="5">
        <v>0.44686999999999999</v>
      </c>
      <c r="Z381" s="5">
        <v>0.46163999999999999</v>
      </c>
      <c r="AA381" s="5">
        <v>0.47842000000000001</v>
      </c>
      <c r="AB381" s="5">
        <v>0.49043999999999999</v>
      </c>
      <c r="AC381" s="5">
        <v>0.50736999999999999</v>
      </c>
      <c r="AD381" s="5">
        <v>0.52254999999999996</v>
      </c>
      <c r="AE381" s="5">
        <v>0.54557</v>
      </c>
      <c r="AF381" s="5">
        <v>0.56689999999999996</v>
      </c>
      <c r="AG381" s="5">
        <v>0.57915000000000005</v>
      </c>
      <c r="AH381" s="5">
        <v>0.59236</v>
      </c>
      <c r="AI381" s="5">
        <v>0.60128000000000004</v>
      </c>
      <c r="AJ381" s="5">
        <v>0.60738000000000003</v>
      </c>
      <c r="AK381" s="5">
        <v>0.55628999999999995</v>
      </c>
      <c r="AM381" s="4" t="s">
        <v>113</v>
      </c>
      <c r="AN381" s="4" t="s">
        <v>114</v>
      </c>
      <c r="AO381" s="5">
        <f t="shared" si="344"/>
        <v>0.46540500000000001</v>
      </c>
      <c r="AP381" s="5">
        <f t="shared" si="345"/>
        <v>0.45071999999999995</v>
      </c>
      <c r="AQ381" s="5">
        <f t="shared" si="346"/>
        <v>0.54979181818181821</v>
      </c>
      <c r="AR381" s="6">
        <f>(AO381-AVERAGE(AO347:AO392))/_xlfn.STDEV.P(AO347:AO392)</f>
        <v>-1.0795646424457341</v>
      </c>
      <c r="AS381" s="6">
        <f t="shared" ref="AS381:AT381" si="380">(AP381-AVERAGE(AP347:AP392))/_xlfn.STDEV.P(AP347:AP392)</f>
        <v>-1.5180651536273175</v>
      </c>
      <c r="AT381" s="6">
        <f t="shared" si="380"/>
        <v>-1.2491437625683464</v>
      </c>
    </row>
    <row r="382" spans="1:46" ht="13.5" thickBot="1">
      <c r="A382" s="4" t="s">
        <v>115</v>
      </c>
      <c r="B382" s="4" t="s">
        <v>116</v>
      </c>
      <c r="C382" s="5">
        <v>0.55286999999999997</v>
      </c>
      <c r="D382" s="5">
        <v>0.55667999999999995</v>
      </c>
      <c r="E382" s="5">
        <v>0.55839000000000005</v>
      </c>
      <c r="F382" s="5">
        <v>0.55857000000000001</v>
      </c>
      <c r="G382" s="5">
        <v>0.56279000000000001</v>
      </c>
      <c r="H382" s="5">
        <v>0.56215000000000004</v>
      </c>
      <c r="I382" s="5">
        <v>0.56269999999999998</v>
      </c>
      <c r="J382" s="5">
        <v>0.56674000000000002</v>
      </c>
      <c r="K382" s="5">
        <v>0.55506999999999995</v>
      </c>
      <c r="L382" s="5">
        <v>0.55679999999999996</v>
      </c>
      <c r="M382" s="5">
        <v>0.55740999999999996</v>
      </c>
      <c r="N382" s="5">
        <v>0.56347999999999998</v>
      </c>
      <c r="O382" s="5">
        <v>0.55757000000000001</v>
      </c>
      <c r="P382" s="5">
        <v>0.54944000000000004</v>
      </c>
      <c r="Q382" s="5">
        <v>0.54586000000000001</v>
      </c>
      <c r="R382" s="5">
        <v>0.54169999999999996</v>
      </c>
      <c r="S382" s="5">
        <v>0.53861000000000003</v>
      </c>
      <c r="T382" s="5">
        <v>0.54237000000000002</v>
      </c>
      <c r="U382" s="5">
        <v>0.54239999999999999</v>
      </c>
      <c r="V382" s="5">
        <v>0.54071000000000002</v>
      </c>
      <c r="W382" s="5">
        <v>0.55874999999999997</v>
      </c>
      <c r="X382" s="5">
        <v>0.56515000000000004</v>
      </c>
      <c r="Y382" s="5">
        <v>0.57664000000000004</v>
      </c>
      <c r="Z382" s="5">
        <v>0.57664000000000004</v>
      </c>
      <c r="AA382" s="5">
        <v>0.59672000000000003</v>
      </c>
      <c r="AB382" s="5">
        <v>0.60816000000000003</v>
      </c>
      <c r="AC382" s="5">
        <v>0.62309999999999999</v>
      </c>
      <c r="AD382" s="5">
        <v>0.63793</v>
      </c>
      <c r="AE382" s="5">
        <v>0.65095000000000003</v>
      </c>
      <c r="AF382" s="5">
        <v>0.66637000000000002</v>
      </c>
      <c r="AG382" s="5">
        <v>0.67847999999999997</v>
      </c>
      <c r="AH382" s="5">
        <v>0.68476000000000004</v>
      </c>
      <c r="AI382" s="5">
        <v>0.68581000000000003</v>
      </c>
      <c r="AJ382" s="5">
        <v>0.68652999999999997</v>
      </c>
      <c r="AK382" s="5">
        <v>0.63329000000000002</v>
      </c>
      <c r="AM382" s="4" t="s">
        <v>115</v>
      </c>
      <c r="AN382" s="4" t="s">
        <v>116</v>
      </c>
      <c r="AO382" s="5">
        <f t="shared" si="344"/>
        <v>0.55947083333333336</v>
      </c>
      <c r="AP382" s="5">
        <f t="shared" si="345"/>
        <v>0.55298666666666663</v>
      </c>
      <c r="AQ382" s="5">
        <f t="shared" si="346"/>
        <v>0.65019090909090904</v>
      </c>
      <c r="AR382" s="6">
        <f>(AO382-AVERAGE(AO347:AO392))/_xlfn.STDEV.P(AO347:AO392)</f>
        <v>0.44958185148073787</v>
      </c>
      <c r="AS382" s="6">
        <f t="shared" ref="AS382:AT382" si="381">(AP382-AVERAGE(AP347:AP392))/_xlfn.STDEV.P(AP347:AP392)</f>
        <v>-0.11238226890647508</v>
      </c>
      <c r="AT382" s="6">
        <f t="shared" si="381"/>
        <v>7.4617687606424246E-2</v>
      </c>
    </row>
    <row r="383" spans="1:46" ht="13.5" thickBot="1">
      <c r="A383" s="4" t="s">
        <v>117</v>
      </c>
      <c r="B383" s="4" t="s">
        <v>118</v>
      </c>
      <c r="C383" s="5">
        <v>0.50873000000000002</v>
      </c>
      <c r="D383" s="5">
        <v>0.51429000000000002</v>
      </c>
      <c r="E383" s="5">
        <v>0.51629999999999998</v>
      </c>
      <c r="F383" s="5">
        <v>0.52292000000000005</v>
      </c>
      <c r="G383" s="5">
        <v>0.52683000000000002</v>
      </c>
      <c r="H383" s="5">
        <v>0.52856999999999998</v>
      </c>
      <c r="I383" s="5">
        <v>0.53169999999999995</v>
      </c>
      <c r="J383" s="5">
        <v>0.53212999999999999</v>
      </c>
      <c r="K383" s="5">
        <v>0.53571000000000002</v>
      </c>
      <c r="L383" s="5">
        <v>0.54124000000000005</v>
      </c>
      <c r="M383" s="5">
        <v>0.54564000000000001</v>
      </c>
      <c r="N383" s="5">
        <v>0.55232999999999999</v>
      </c>
      <c r="O383" s="5">
        <v>0.55642999999999998</v>
      </c>
      <c r="P383" s="5">
        <v>0.55347999999999997</v>
      </c>
      <c r="Q383" s="5">
        <v>0.55274000000000001</v>
      </c>
      <c r="R383" s="5">
        <v>0.55679000000000001</v>
      </c>
      <c r="S383" s="5">
        <v>0.55722000000000005</v>
      </c>
      <c r="T383" s="5">
        <v>0.5585</v>
      </c>
      <c r="U383" s="5">
        <v>0.56308999999999998</v>
      </c>
      <c r="V383" s="5">
        <v>0.56542000000000003</v>
      </c>
      <c r="W383" s="5">
        <v>0.56633</v>
      </c>
      <c r="X383" s="5">
        <v>0.56703999999999999</v>
      </c>
      <c r="Y383" s="5">
        <v>0.56676000000000004</v>
      </c>
      <c r="Z383" s="5">
        <v>0.56893000000000005</v>
      </c>
      <c r="AA383" s="5">
        <v>0.56928999999999996</v>
      </c>
      <c r="AB383" s="5">
        <v>0.57823999999999998</v>
      </c>
      <c r="AC383" s="5">
        <v>0.58609999999999995</v>
      </c>
      <c r="AD383" s="5">
        <v>0.59548999999999996</v>
      </c>
      <c r="AE383" s="5">
        <v>0.60606000000000004</v>
      </c>
      <c r="AF383" s="5">
        <v>0.61892000000000003</v>
      </c>
      <c r="AG383" s="5">
        <v>0.62521000000000004</v>
      </c>
      <c r="AH383" s="5">
        <v>0.63727</v>
      </c>
      <c r="AI383" s="5">
        <v>0.64248000000000005</v>
      </c>
      <c r="AJ383" s="5">
        <v>0.64634000000000003</v>
      </c>
      <c r="AK383" s="5">
        <v>0.60214999999999996</v>
      </c>
      <c r="AM383" s="4" t="s">
        <v>117</v>
      </c>
      <c r="AN383" s="4" t="s">
        <v>118</v>
      </c>
      <c r="AO383" s="5">
        <f t="shared" si="344"/>
        <v>0.52969916666666661</v>
      </c>
      <c r="AP383" s="5">
        <f t="shared" si="345"/>
        <v>0.56106083333333334</v>
      </c>
      <c r="AQ383" s="5">
        <f t="shared" si="346"/>
        <v>0.60977727272727278</v>
      </c>
      <c r="AR383" s="6">
        <f>(AO383-AVERAGE(AO347:AO392))/_xlfn.STDEV.P(AO347:AO392)</f>
        <v>-3.4390257078137469E-2</v>
      </c>
      <c r="AS383" s="6">
        <f t="shared" ref="AS383:AT383" si="382">(AP383-AVERAGE(AP347:AP392))/_xlfn.STDEV.P(AP347:AP392)</f>
        <v>-1.4006728336236739E-3</v>
      </c>
      <c r="AT383" s="6">
        <f t="shared" si="382"/>
        <v>-0.45823588103797969</v>
      </c>
    </row>
    <row r="384" spans="1:46" ht="13.5" thickBot="1">
      <c r="A384" s="4" t="s">
        <v>119</v>
      </c>
      <c r="B384" s="4" t="s">
        <v>120</v>
      </c>
      <c r="C384" s="5">
        <v>0.54423999999999995</v>
      </c>
      <c r="D384" s="5">
        <v>0.54817000000000005</v>
      </c>
      <c r="E384" s="5">
        <v>0.55415000000000003</v>
      </c>
      <c r="F384" s="5">
        <v>0.54969999999999997</v>
      </c>
      <c r="G384" s="5">
        <v>0.54934000000000005</v>
      </c>
      <c r="H384" s="5">
        <v>0.55632000000000004</v>
      </c>
      <c r="I384" s="5">
        <v>0.55976000000000004</v>
      </c>
      <c r="J384" s="5">
        <v>0.56538999999999995</v>
      </c>
      <c r="K384" s="5">
        <v>0.56238999999999995</v>
      </c>
      <c r="L384" s="5">
        <v>0.57201000000000002</v>
      </c>
      <c r="M384" s="5">
        <v>0.58225000000000005</v>
      </c>
      <c r="N384" s="5">
        <v>0.57562000000000002</v>
      </c>
      <c r="O384" s="5">
        <v>0.58404</v>
      </c>
      <c r="P384" s="5">
        <v>0.58048</v>
      </c>
      <c r="Q384" s="5">
        <v>0.57262999999999997</v>
      </c>
      <c r="R384" s="5">
        <v>0.58147000000000004</v>
      </c>
      <c r="S384" s="5">
        <v>0.58604999999999996</v>
      </c>
      <c r="T384" s="5">
        <v>0.58348</v>
      </c>
      <c r="U384" s="5">
        <v>0.58787999999999996</v>
      </c>
      <c r="V384" s="5">
        <v>0.59870000000000001</v>
      </c>
      <c r="W384" s="5">
        <v>0.60745000000000005</v>
      </c>
      <c r="X384" s="5">
        <v>0.60060000000000002</v>
      </c>
      <c r="Y384" s="5">
        <v>0.60589999999999999</v>
      </c>
      <c r="Z384" s="5">
        <v>0.62</v>
      </c>
      <c r="AA384" s="5">
        <v>0.62868000000000002</v>
      </c>
      <c r="AB384" s="5">
        <v>0.64914000000000005</v>
      </c>
      <c r="AC384" s="5">
        <v>0.66732999999999998</v>
      </c>
      <c r="AD384" s="5">
        <v>0.67925000000000002</v>
      </c>
      <c r="AE384" s="5">
        <v>0.68923999999999996</v>
      </c>
      <c r="AF384" s="5">
        <v>0.70152000000000003</v>
      </c>
      <c r="AG384" s="5">
        <v>0.70423000000000002</v>
      </c>
      <c r="AH384" s="5">
        <v>0.70826</v>
      </c>
      <c r="AI384" s="5">
        <v>0.70931999999999995</v>
      </c>
      <c r="AJ384" s="5">
        <v>0.72252000000000005</v>
      </c>
      <c r="AK384" s="5">
        <v>0.65674999999999994</v>
      </c>
      <c r="AM384" s="4" t="s">
        <v>119</v>
      </c>
      <c r="AN384" s="4" t="s">
        <v>120</v>
      </c>
      <c r="AO384" s="5">
        <f t="shared" si="344"/>
        <v>0.55994499999999992</v>
      </c>
      <c r="AP384" s="5">
        <f t="shared" si="345"/>
        <v>0.59239000000000008</v>
      </c>
      <c r="AQ384" s="5">
        <f t="shared" si="346"/>
        <v>0.68329454545454549</v>
      </c>
      <c r="AR384" s="6">
        <f>(AO384-AVERAGE(AO347:AO392))/_xlfn.STDEV.P(AO347:AO392)</f>
        <v>0.45728996685245404</v>
      </c>
      <c r="AS384" s="6">
        <f t="shared" ref="AS384:AT384" si="383">(AP384-AVERAGE(AP347:AP392))/_xlfn.STDEV.P(AP347:AP392)</f>
        <v>0.42922716330620841</v>
      </c>
      <c r="AT384" s="6">
        <f t="shared" si="383"/>
        <v>0.51108894727614473</v>
      </c>
    </row>
    <row r="385" spans="1:46" ht="13.5" thickBot="1">
      <c r="A385" s="4" t="s">
        <v>121</v>
      </c>
      <c r="B385" s="4" t="s">
        <v>122</v>
      </c>
      <c r="C385" s="5">
        <v>0.50131999999999999</v>
      </c>
      <c r="D385" s="5">
        <v>0.49689</v>
      </c>
      <c r="E385" s="5">
        <v>0.49359999999999998</v>
      </c>
      <c r="F385" s="5">
        <v>0.51139999999999997</v>
      </c>
      <c r="G385" s="5">
        <v>0.52083000000000002</v>
      </c>
      <c r="H385" s="5">
        <v>0.52432000000000001</v>
      </c>
      <c r="I385" s="5">
        <v>0.52458000000000005</v>
      </c>
      <c r="J385" s="5">
        <v>0.52009000000000005</v>
      </c>
      <c r="K385" s="5">
        <v>0.53227000000000002</v>
      </c>
      <c r="L385" s="5">
        <v>0.52973000000000003</v>
      </c>
      <c r="M385" s="5">
        <v>0.5323</v>
      </c>
      <c r="N385" s="5">
        <v>0.53798000000000001</v>
      </c>
      <c r="O385" s="5">
        <v>0.54074</v>
      </c>
      <c r="P385" s="5">
        <v>0.54140999999999995</v>
      </c>
      <c r="Q385" s="5">
        <v>0.54018999999999995</v>
      </c>
      <c r="R385" s="5">
        <v>0.52971000000000001</v>
      </c>
      <c r="S385" s="5">
        <v>0.51634999999999998</v>
      </c>
      <c r="T385" s="5">
        <v>0.50987000000000005</v>
      </c>
      <c r="U385" s="5">
        <v>0.50234000000000001</v>
      </c>
      <c r="V385" s="5">
        <v>0.50419000000000003</v>
      </c>
      <c r="W385" s="5">
        <v>0.49642999999999998</v>
      </c>
      <c r="X385" s="5">
        <v>0.49279000000000001</v>
      </c>
      <c r="Y385" s="5">
        <v>0.48746</v>
      </c>
      <c r="Z385" s="5">
        <v>0.48801</v>
      </c>
      <c r="AA385" s="5">
        <v>0.49288999999999999</v>
      </c>
      <c r="AB385" s="5">
        <v>0.50160000000000005</v>
      </c>
      <c r="AC385" s="5">
        <v>0.50534999999999997</v>
      </c>
      <c r="AD385" s="5">
        <v>0.51676999999999995</v>
      </c>
      <c r="AE385" s="5">
        <v>0.53081999999999996</v>
      </c>
      <c r="AF385" s="5">
        <v>0.55215999999999998</v>
      </c>
      <c r="AG385" s="5">
        <v>0.55901999999999996</v>
      </c>
      <c r="AH385" s="5">
        <v>0.56577999999999995</v>
      </c>
      <c r="AI385" s="5">
        <v>0.56559000000000004</v>
      </c>
      <c r="AJ385" s="5">
        <v>0.56477999999999995</v>
      </c>
      <c r="AK385" s="5">
        <v>0.53952</v>
      </c>
      <c r="AM385" s="4" t="s">
        <v>121</v>
      </c>
      <c r="AN385" s="4" t="s">
        <v>122</v>
      </c>
      <c r="AO385" s="5">
        <f t="shared" si="344"/>
        <v>0.51877583333333332</v>
      </c>
      <c r="AP385" s="5">
        <f t="shared" si="345"/>
        <v>0.51245750000000012</v>
      </c>
      <c r="AQ385" s="5">
        <f t="shared" si="346"/>
        <v>0.53584363636363641</v>
      </c>
      <c r="AR385" s="6">
        <f>(AO385-AVERAGE(AO347:AO392))/_xlfn.STDEV.P(AO347:AO392)</f>
        <v>-0.21196139291729357</v>
      </c>
      <c r="AS385" s="6">
        <f t="shared" ref="AS385:AT385" si="384">(AP385-AVERAGE(AP347:AP392))/_xlfn.STDEV.P(AP347:AP392)</f>
        <v>-0.66946658359355049</v>
      </c>
      <c r="AT385" s="6">
        <f t="shared" si="384"/>
        <v>-1.4330504615608355</v>
      </c>
    </row>
    <row r="386" spans="1:46" ht="13.5" thickBot="1">
      <c r="A386" s="4" t="s">
        <v>123</v>
      </c>
      <c r="B386" s="4" t="s">
        <v>124</v>
      </c>
      <c r="C386" s="5">
        <v>0.46975</v>
      </c>
      <c r="D386" s="5">
        <v>0.4788</v>
      </c>
      <c r="E386" s="5">
        <v>0.48934</v>
      </c>
      <c r="F386" s="5">
        <v>0.49780999999999997</v>
      </c>
      <c r="G386" s="5">
        <v>0.50192999999999999</v>
      </c>
      <c r="H386" s="5">
        <v>0.49459999999999998</v>
      </c>
      <c r="I386" s="5">
        <v>0.49236000000000002</v>
      </c>
      <c r="J386" s="5">
        <v>0.49328</v>
      </c>
      <c r="K386" s="5">
        <v>0.50327</v>
      </c>
      <c r="L386" s="5">
        <v>0.50109999999999999</v>
      </c>
      <c r="M386" s="5">
        <v>0.49623</v>
      </c>
      <c r="N386" s="5">
        <v>0.49669999999999997</v>
      </c>
      <c r="O386" s="5">
        <v>0.49304999999999999</v>
      </c>
      <c r="P386" s="5">
        <v>0.48887999999999998</v>
      </c>
      <c r="Q386" s="5">
        <v>0.48757</v>
      </c>
      <c r="R386" s="5">
        <v>0.48738999999999999</v>
      </c>
      <c r="S386" s="5">
        <v>0.48887999999999998</v>
      </c>
      <c r="T386" s="5">
        <v>0.48431000000000002</v>
      </c>
      <c r="U386" s="5">
        <v>0.48592000000000002</v>
      </c>
      <c r="V386" s="5">
        <v>0.48501</v>
      </c>
      <c r="W386" s="5">
        <v>0.48019000000000001</v>
      </c>
      <c r="X386" s="5">
        <v>0.48002</v>
      </c>
      <c r="Y386" s="5">
        <v>0.48947000000000002</v>
      </c>
      <c r="Z386" s="5">
        <v>0.48753999999999997</v>
      </c>
      <c r="AA386" s="5">
        <v>0.50014000000000003</v>
      </c>
      <c r="AB386" s="5">
        <v>0.51244000000000001</v>
      </c>
      <c r="AC386" s="5">
        <v>0.51726000000000005</v>
      </c>
      <c r="AD386" s="5">
        <v>0.52956999999999999</v>
      </c>
      <c r="AE386" s="5">
        <v>0.54412000000000005</v>
      </c>
      <c r="AF386" s="5">
        <v>0.56513000000000002</v>
      </c>
      <c r="AG386" s="5">
        <v>0.57926999999999995</v>
      </c>
      <c r="AH386" s="5">
        <v>0.59372999999999998</v>
      </c>
      <c r="AI386" s="5">
        <v>0.59962000000000004</v>
      </c>
      <c r="AJ386" s="5">
        <v>0.60926000000000002</v>
      </c>
      <c r="AK386" s="5">
        <v>0.56359000000000004</v>
      </c>
      <c r="AM386" s="4" t="s">
        <v>123</v>
      </c>
      <c r="AN386" s="4" t="s">
        <v>124</v>
      </c>
      <c r="AO386" s="5">
        <f t="shared" si="344"/>
        <v>0.49293083333333326</v>
      </c>
      <c r="AP386" s="5">
        <f t="shared" si="345"/>
        <v>0.48651916666666667</v>
      </c>
      <c r="AQ386" s="5">
        <f t="shared" si="346"/>
        <v>0.55582999999999994</v>
      </c>
      <c r="AR386" s="6">
        <f>(AO386-AVERAGE(AO347:AO392))/_xlfn.STDEV.P(AO347:AO392)</f>
        <v>-0.63210109439086892</v>
      </c>
      <c r="AS386" s="6">
        <f t="shared" ref="AS386:AT386" si="385">(AP386-AVERAGE(AP347:AP392))/_xlfn.STDEV.P(AP347:AP392)</f>
        <v>-1.0259959632368127</v>
      </c>
      <c r="AT386" s="6">
        <f t="shared" si="385"/>
        <v>-1.1695303691832135</v>
      </c>
    </row>
    <row r="387" spans="1:46" ht="13.5" thickBot="1">
      <c r="A387" s="4" t="s">
        <v>125</v>
      </c>
      <c r="B387" s="4" t="s">
        <v>126</v>
      </c>
      <c r="C387" s="5">
        <v>0.51166</v>
      </c>
      <c r="D387" s="5">
        <v>0.51202000000000003</v>
      </c>
      <c r="E387" s="5">
        <v>0.51539999999999997</v>
      </c>
      <c r="F387" s="5">
        <v>0.51968999999999999</v>
      </c>
      <c r="G387" s="5">
        <v>0.52314000000000005</v>
      </c>
      <c r="H387" s="5">
        <v>0.52680000000000005</v>
      </c>
      <c r="I387" s="5">
        <v>0.53269999999999995</v>
      </c>
      <c r="J387" s="5">
        <v>0.53583999999999998</v>
      </c>
      <c r="K387" s="5">
        <v>0.54222999999999999</v>
      </c>
      <c r="L387" s="5">
        <v>0.54349999999999998</v>
      </c>
      <c r="M387" s="5">
        <v>0.54930000000000001</v>
      </c>
      <c r="N387" s="5">
        <v>0.55693999999999999</v>
      </c>
      <c r="O387" s="5">
        <v>0.55674000000000001</v>
      </c>
      <c r="P387" s="5">
        <v>0.55545</v>
      </c>
      <c r="Q387" s="5">
        <v>0.55583000000000005</v>
      </c>
      <c r="R387" s="5">
        <v>0.55576999999999999</v>
      </c>
      <c r="S387" s="5">
        <v>0.55281999999999998</v>
      </c>
      <c r="T387" s="5">
        <v>0.54496999999999995</v>
      </c>
      <c r="U387" s="5">
        <v>0.54684999999999995</v>
      </c>
      <c r="V387" s="5">
        <v>0.54762</v>
      </c>
      <c r="W387" s="5">
        <v>0.54474999999999996</v>
      </c>
      <c r="X387" s="5">
        <v>0.5464</v>
      </c>
      <c r="Y387" s="5">
        <v>0.54890000000000005</v>
      </c>
      <c r="Z387" s="5">
        <v>0.54686000000000001</v>
      </c>
      <c r="AA387" s="5">
        <v>0.55649000000000004</v>
      </c>
      <c r="AB387" s="5">
        <v>0.56642000000000003</v>
      </c>
      <c r="AC387" s="5">
        <v>0.57425000000000004</v>
      </c>
      <c r="AD387" s="5">
        <v>0.58387999999999995</v>
      </c>
      <c r="AE387" s="5">
        <v>0.59601999999999999</v>
      </c>
      <c r="AF387" s="5">
        <v>0.60887000000000002</v>
      </c>
      <c r="AG387" s="5">
        <v>0.61367000000000005</v>
      </c>
      <c r="AH387" s="5">
        <v>0.61880999999999997</v>
      </c>
      <c r="AI387" s="5">
        <v>0.62348999999999999</v>
      </c>
      <c r="AJ387" s="5">
        <v>0.63085000000000002</v>
      </c>
      <c r="AK387" s="5">
        <v>0.58689999999999998</v>
      </c>
      <c r="AM387" s="4" t="s">
        <v>125</v>
      </c>
      <c r="AN387" s="4" t="s">
        <v>126</v>
      </c>
      <c r="AO387" s="5">
        <f t="shared" si="344"/>
        <v>0.5307683333333334</v>
      </c>
      <c r="AP387" s="5">
        <f t="shared" si="345"/>
        <v>0.55024666666666666</v>
      </c>
      <c r="AQ387" s="5">
        <f t="shared" si="346"/>
        <v>0.59633181818181824</v>
      </c>
      <c r="AR387" s="6">
        <f>(AO387-AVERAGE(AO347:AO392))/_xlfn.STDEV.P(AO347:AO392)</f>
        <v>-1.700974385860252E-2</v>
      </c>
      <c r="AS387" s="6">
        <f t="shared" ref="AS387:AT387" si="386">(AP387-AVERAGE(AP347:AP392))/_xlfn.STDEV.P(AP347:AP392)</f>
        <v>-0.15004430708250238</v>
      </c>
      <c r="AT387" s="6">
        <f t="shared" si="386"/>
        <v>-0.63551412376097483</v>
      </c>
    </row>
    <row r="388" spans="1:46" ht="13.5" thickBot="1">
      <c r="A388" s="4" t="s">
        <v>127</v>
      </c>
      <c r="B388" s="4" t="s">
        <v>128</v>
      </c>
      <c r="C388" s="5">
        <v>0.46709000000000001</v>
      </c>
      <c r="D388" s="5">
        <v>0.47266000000000002</v>
      </c>
      <c r="E388" s="5">
        <v>0.47391</v>
      </c>
      <c r="F388" s="5">
        <v>0.47687000000000002</v>
      </c>
      <c r="G388" s="5">
        <v>0.47949000000000003</v>
      </c>
      <c r="H388" s="5">
        <v>0.48255999999999999</v>
      </c>
      <c r="I388" s="5">
        <v>0.48501</v>
      </c>
      <c r="J388" s="5">
        <v>0.47205999999999998</v>
      </c>
      <c r="K388" s="5">
        <v>0.47985</v>
      </c>
      <c r="L388" s="5">
        <v>0.47847000000000001</v>
      </c>
      <c r="M388" s="5">
        <v>0.48525000000000001</v>
      </c>
      <c r="N388" s="5">
        <v>0.48765999999999998</v>
      </c>
      <c r="O388" s="5">
        <v>0.48698999999999998</v>
      </c>
      <c r="P388" s="5">
        <v>0.48718</v>
      </c>
      <c r="Q388" s="5">
        <v>0.48477999999999999</v>
      </c>
      <c r="R388" s="5">
        <v>0.48187000000000002</v>
      </c>
      <c r="S388" s="5">
        <v>0.47994999999999999</v>
      </c>
      <c r="T388" s="5">
        <v>0.46733000000000002</v>
      </c>
      <c r="U388" s="5">
        <v>0.46766000000000002</v>
      </c>
      <c r="V388" s="5">
        <v>0.47645999999999999</v>
      </c>
      <c r="W388" s="5">
        <v>0.47305999999999998</v>
      </c>
      <c r="X388" s="5">
        <v>0.48198000000000002</v>
      </c>
      <c r="Y388" s="5">
        <v>0.4879</v>
      </c>
      <c r="Z388" s="5">
        <v>0.49962000000000001</v>
      </c>
      <c r="AA388" s="5">
        <v>0.50529999999999997</v>
      </c>
      <c r="AB388" s="5">
        <v>0.51544000000000001</v>
      </c>
      <c r="AC388" s="5">
        <v>0.52339999999999998</v>
      </c>
      <c r="AD388" s="5">
        <v>0.53696999999999995</v>
      </c>
      <c r="AE388" s="5">
        <v>0.55201</v>
      </c>
      <c r="AF388" s="5">
        <v>0.57238999999999995</v>
      </c>
      <c r="AG388" s="5">
        <v>0.58457000000000003</v>
      </c>
      <c r="AH388" s="5">
        <v>0.58662999999999998</v>
      </c>
      <c r="AI388" s="5">
        <v>0.59201999999999999</v>
      </c>
      <c r="AJ388" s="5">
        <v>0.58797999999999995</v>
      </c>
      <c r="AK388" s="5">
        <v>0.53476000000000001</v>
      </c>
      <c r="AM388" s="4" t="s">
        <v>127</v>
      </c>
      <c r="AN388" s="4" t="s">
        <v>128</v>
      </c>
      <c r="AO388" s="5">
        <f t="shared" si="344"/>
        <v>0.47840666666666665</v>
      </c>
      <c r="AP388" s="5">
        <f t="shared" si="345"/>
        <v>0.48123166666666667</v>
      </c>
      <c r="AQ388" s="5">
        <f t="shared" si="346"/>
        <v>0.55376999999999998</v>
      </c>
      <c r="AR388" s="6">
        <f>(AO388-AVERAGE(AO347:AO392))/_xlfn.STDEV.P(AO347:AO392)</f>
        <v>-0.86820784801771167</v>
      </c>
      <c r="AS388" s="6">
        <f t="shared" ref="AS388:AT388" si="387">(AP388-AVERAGE(AP347:AP392))/_xlfn.STDEV.P(AP347:AP392)</f>
        <v>-1.0986740752279613</v>
      </c>
      <c r="AT388" s="6">
        <f t="shared" si="387"/>
        <v>-1.1966914576220435</v>
      </c>
    </row>
    <row r="389" spans="1:46" ht="13.5" thickBot="1">
      <c r="A389" s="4" t="s">
        <v>129</v>
      </c>
      <c r="B389" s="4" t="s">
        <v>130</v>
      </c>
      <c r="C389" s="5">
        <v>0.43412000000000001</v>
      </c>
      <c r="D389" s="5">
        <v>0.43512000000000001</v>
      </c>
      <c r="E389" s="5">
        <v>0.42103000000000002</v>
      </c>
      <c r="F389" s="5">
        <v>0.41858000000000001</v>
      </c>
      <c r="G389" s="5">
        <v>0.42021999999999998</v>
      </c>
      <c r="H389" s="5">
        <v>0.41969000000000001</v>
      </c>
      <c r="I389" s="5">
        <v>0.41960999999999998</v>
      </c>
      <c r="J389" s="5">
        <v>0.42598000000000003</v>
      </c>
      <c r="K389" s="5">
        <v>0.43358999999999998</v>
      </c>
      <c r="L389" s="5">
        <v>0.43841000000000002</v>
      </c>
      <c r="M389" s="5">
        <v>0.44347999999999999</v>
      </c>
      <c r="N389" s="5">
        <v>0.44236999999999999</v>
      </c>
      <c r="O389" s="5">
        <v>0.44592999999999999</v>
      </c>
      <c r="P389" s="5">
        <v>0.44686999999999999</v>
      </c>
      <c r="Q389" s="5">
        <v>0.45739000000000002</v>
      </c>
      <c r="R389" s="5">
        <v>0.46346999999999999</v>
      </c>
      <c r="S389" s="5">
        <v>0.45468999999999998</v>
      </c>
      <c r="T389" s="5">
        <v>0.44940000000000002</v>
      </c>
      <c r="U389" s="5">
        <v>0.44113999999999998</v>
      </c>
      <c r="V389" s="5">
        <v>0.43569999999999998</v>
      </c>
      <c r="W389" s="5">
        <v>0.43698999999999999</v>
      </c>
      <c r="X389" s="5">
        <v>0.43647999999999998</v>
      </c>
      <c r="Y389" s="5">
        <v>0.43647000000000002</v>
      </c>
      <c r="Z389" s="5">
        <v>0.44801000000000002</v>
      </c>
      <c r="AA389" s="5">
        <v>0.46004</v>
      </c>
      <c r="AB389" s="5">
        <v>0.46565000000000001</v>
      </c>
      <c r="AC389" s="5">
        <v>0.47150999999999998</v>
      </c>
      <c r="AD389" s="5">
        <v>0.47727000000000003</v>
      </c>
      <c r="AE389" s="5">
        <v>0.49843999999999999</v>
      </c>
      <c r="AF389" s="5">
        <v>0.52232999999999996</v>
      </c>
      <c r="AG389" s="5">
        <v>0.53122999999999998</v>
      </c>
      <c r="AH389" s="5">
        <v>0.54513999999999996</v>
      </c>
      <c r="AI389" s="5">
        <v>0.54617000000000004</v>
      </c>
      <c r="AJ389" s="5">
        <v>0.55025999999999997</v>
      </c>
      <c r="AK389" s="5">
        <v>0.50905</v>
      </c>
      <c r="AM389" s="4" t="s">
        <v>129</v>
      </c>
      <c r="AN389" s="4" t="s">
        <v>130</v>
      </c>
      <c r="AO389" s="5">
        <f t="shared" si="344"/>
        <v>0.42935000000000006</v>
      </c>
      <c r="AP389" s="5">
        <f t="shared" si="345"/>
        <v>0.44604499999999997</v>
      </c>
      <c r="AQ389" s="5">
        <f t="shared" si="346"/>
        <v>0.50700818181818186</v>
      </c>
      <c r="AR389" s="6">
        <f>(AO389-AVERAGE(AO347:AO392))/_xlfn.STDEV.P(AO347:AO392)</f>
        <v>-1.6656794397616443</v>
      </c>
      <c r="AS389" s="6">
        <f t="shared" ref="AS389:AT389" si="388">(AP389-AVERAGE(AP347:AP392))/_xlfn.STDEV.P(AP347:AP392)</f>
        <v>-1.5823242881064887</v>
      </c>
      <c r="AT389" s="6">
        <f t="shared" si="388"/>
        <v>-1.8132457679117946</v>
      </c>
    </row>
    <row r="390" spans="1:46" ht="13.5" thickBot="1">
      <c r="A390" s="4" t="s">
        <v>131</v>
      </c>
      <c r="B390" s="4" t="s">
        <v>132</v>
      </c>
      <c r="C390" s="5">
        <v>0.56401000000000001</v>
      </c>
      <c r="D390" s="5">
        <v>0.56028999999999995</v>
      </c>
      <c r="E390" s="5">
        <v>0.55732000000000004</v>
      </c>
      <c r="F390" s="5">
        <v>0.55869999999999997</v>
      </c>
      <c r="G390" s="5">
        <v>0.55471000000000004</v>
      </c>
      <c r="H390" s="5">
        <v>0.54522000000000004</v>
      </c>
      <c r="I390" s="5">
        <v>0.53005999999999998</v>
      </c>
      <c r="J390" s="5">
        <v>0.52986</v>
      </c>
      <c r="K390" s="5">
        <v>0.53134999999999999</v>
      </c>
      <c r="L390" s="5">
        <v>0.52634999999999998</v>
      </c>
      <c r="M390" s="5">
        <v>0.51849999999999996</v>
      </c>
      <c r="N390" s="5">
        <v>0.52061000000000002</v>
      </c>
      <c r="O390" s="5">
        <v>0.52225999999999995</v>
      </c>
      <c r="P390" s="5">
        <v>0.52100000000000002</v>
      </c>
      <c r="Q390" s="5">
        <v>0.52114000000000005</v>
      </c>
      <c r="R390" s="5">
        <v>0.52407000000000004</v>
      </c>
      <c r="S390" s="5">
        <v>0.52786999999999995</v>
      </c>
      <c r="T390" s="5">
        <v>0.52810999999999997</v>
      </c>
      <c r="U390" s="5">
        <v>0.53813</v>
      </c>
      <c r="V390" s="5">
        <v>0.54535999999999996</v>
      </c>
      <c r="W390" s="5">
        <v>0.54703999999999997</v>
      </c>
      <c r="X390" s="5">
        <v>0.55320999999999998</v>
      </c>
      <c r="Y390" s="5">
        <v>0.56189</v>
      </c>
      <c r="Z390" s="5">
        <v>0.56940000000000002</v>
      </c>
      <c r="AA390" s="5">
        <v>0.58052000000000004</v>
      </c>
      <c r="AB390" s="5">
        <v>0.59291000000000005</v>
      </c>
      <c r="AC390" s="5">
        <v>0.60360000000000003</v>
      </c>
      <c r="AD390" s="5">
        <v>0.61314999999999997</v>
      </c>
      <c r="AE390" s="5">
        <v>0.61551</v>
      </c>
      <c r="AF390" s="5">
        <v>0.63343000000000005</v>
      </c>
      <c r="AG390" s="5">
        <v>0.63824999999999998</v>
      </c>
      <c r="AH390" s="5">
        <v>0.64788999999999997</v>
      </c>
      <c r="AI390" s="5">
        <v>0.65214000000000005</v>
      </c>
      <c r="AJ390" s="5">
        <v>0.65559000000000001</v>
      </c>
      <c r="AK390" s="5">
        <v>0.61260000000000003</v>
      </c>
      <c r="AM390" s="4" t="s">
        <v>131</v>
      </c>
      <c r="AN390" s="4" t="s">
        <v>132</v>
      </c>
      <c r="AO390" s="5">
        <f t="shared" si="344"/>
        <v>0.54141499999999987</v>
      </c>
      <c r="AP390" s="5">
        <f t="shared" si="345"/>
        <v>0.53828999999999994</v>
      </c>
      <c r="AQ390" s="5">
        <f t="shared" si="346"/>
        <v>0.62232636363636373</v>
      </c>
      <c r="AR390" s="6">
        <f>(AO390-AVERAGE(AO347:AO392))/_xlfn.STDEV.P(AO347:AO392)</f>
        <v>0.15606386244907425</v>
      </c>
      <c r="AS390" s="6">
        <f t="shared" ref="AS390:AT390" si="389">(AP390-AVERAGE(AP347:AP392))/_xlfn.STDEV.P(AP347:AP392)</f>
        <v>-0.31439191162923275</v>
      </c>
      <c r="AT390" s="6">
        <f t="shared" si="389"/>
        <v>-0.29277618782985021</v>
      </c>
    </row>
    <row r="391" spans="1:46" ht="13.5" thickBot="1">
      <c r="A391" s="4" t="s">
        <v>133</v>
      </c>
      <c r="B391" s="4" t="s">
        <v>134</v>
      </c>
      <c r="C391" s="5">
        <v>0.40286</v>
      </c>
      <c r="D391" s="5">
        <v>0.40212999999999999</v>
      </c>
      <c r="E391" s="5">
        <v>0.39907999999999999</v>
      </c>
      <c r="F391" s="5">
        <v>0.40708</v>
      </c>
      <c r="G391" s="5">
        <v>0.39911000000000002</v>
      </c>
      <c r="H391" s="5">
        <v>0.39245999999999998</v>
      </c>
      <c r="I391" s="5">
        <v>0.39212000000000002</v>
      </c>
      <c r="J391" s="5">
        <v>0.39478999999999997</v>
      </c>
      <c r="K391" s="5">
        <v>0.39837</v>
      </c>
      <c r="L391" s="5">
        <v>0.39473000000000003</v>
      </c>
      <c r="M391" s="5">
        <v>0.39683000000000002</v>
      </c>
      <c r="N391" s="5">
        <v>0.40406999999999998</v>
      </c>
      <c r="O391" s="5">
        <v>0.40454000000000001</v>
      </c>
      <c r="P391" s="5">
        <v>0.40409</v>
      </c>
      <c r="Q391" s="5">
        <v>0.40782000000000002</v>
      </c>
      <c r="R391" s="5">
        <v>0.40648000000000001</v>
      </c>
      <c r="S391" s="5">
        <v>0.40815000000000001</v>
      </c>
      <c r="T391" s="5">
        <v>0.40500000000000003</v>
      </c>
      <c r="U391" s="5">
        <v>0.40659000000000001</v>
      </c>
      <c r="V391" s="5">
        <v>0.40340999999999999</v>
      </c>
      <c r="W391" s="5">
        <v>0.40140999999999999</v>
      </c>
      <c r="X391" s="5">
        <v>0.40355000000000002</v>
      </c>
      <c r="Y391" s="5">
        <v>0.41076000000000001</v>
      </c>
      <c r="Z391" s="5">
        <v>0.41788999999999998</v>
      </c>
      <c r="AA391" s="5">
        <v>0.42954999999999999</v>
      </c>
      <c r="AB391" s="5">
        <v>0.44540999999999997</v>
      </c>
      <c r="AC391" s="5">
        <v>0.45756999999999998</v>
      </c>
      <c r="AD391" s="5">
        <v>0.46200999999999998</v>
      </c>
      <c r="AE391" s="5">
        <v>0.47465000000000002</v>
      </c>
      <c r="AF391" s="5">
        <v>0.49586999999999998</v>
      </c>
      <c r="AG391" s="5">
        <v>0.50483</v>
      </c>
      <c r="AH391" s="5">
        <v>0.51802000000000004</v>
      </c>
      <c r="AI391" s="5">
        <v>0.53147</v>
      </c>
      <c r="AJ391" s="5">
        <v>0.54764999999999997</v>
      </c>
      <c r="AK391" s="5">
        <v>0.51480000000000004</v>
      </c>
      <c r="AM391" s="4" t="s">
        <v>133</v>
      </c>
      <c r="AN391" s="4" t="s">
        <v>134</v>
      </c>
      <c r="AO391" s="5">
        <f t="shared" si="344"/>
        <v>0.3986358333333333</v>
      </c>
      <c r="AP391" s="5">
        <f t="shared" si="345"/>
        <v>0.40664083333333334</v>
      </c>
      <c r="AQ391" s="5">
        <f t="shared" si="346"/>
        <v>0.48925727272727271</v>
      </c>
      <c r="AR391" s="6">
        <f>(AO391-AVERAGE(AO347:AO392))/_xlfn.STDEV.P(AO347:AO392)</f>
        <v>-2.1649729516340757</v>
      </c>
      <c r="AS391" s="6">
        <f t="shared" ref="AS391:AT391" si="390">(AP391-AVERAGE(AP347:AP392))/_xlfn.STDEV.P(AP347:AP392)</f>
        <v>-2.1239451747103431</v>
      </c>
      <c r="AT391" s="6">
        <f t="shared" si="390"/>
        <v>-2.0472914046534592</v>
      </c>
    </row>
    <row r="392" spans="1:46" ht="13.5" thickBot="1">
      <c r="A392" s="4" t="s">
        <v>135</v>
      </c>
      <c r="B392" s="4" t="s">
        <v>136</v>
      </c>
      <c r="C392" s="5">
        <v>0.58816999999999997</v>
      </c>
      <c r="D392" s="5">
        <v>0.58657000000000004</v>
      </c>
      <c r="E392" s="5">
        <v>0.58992</v>
      </c>
      <c r="F392" s="5">
        <v>0.59740000000000004</v>
      </c>
      <c r="G392" s="5">
        <v>0.59694000000000003</v>
      </c>
      <c r="H392" s="5">
        <v>0.60046999999999995</v>
      </c>
      <c r="I392" s="5">
        <v>0.59845999999999999</v>
      </c>
      <c r="J392" s="5">
        <v>0.60043999999999997</v>
      </c>
      <c r="K392" s="5">
        <v>0.60619000000000001</v>
      </c>
      <c r="L392" s="5">
        <v>0.61336999999999997</v>
      </c>
      <c r="M392" s="5">
        <v>0.61494000000000004</v>
      </c>
      <c r="N392" s="5">
        <v>0.61824999999999997</v>
      </c>
      <c r="O392" s="5">
        <v>0.61134999999999995</v>
      </c>
      <c r="P392" s="5">
        <v>0.60350000000000004</v>
      </c>
      <c r="Q392" s="5">
        <v>0.60224999999999995</v>
      </c>
      <c r="R392" s="5">
        <v>0.59211000000000003</v>
      </c>
      <c r="S392" s="5">
        <v>0.59511999999999998</v>
      </c>
      <c r="T392" s="5">
        <v>0.58387</v>
      </c>
      <c r="U392" s="5">
        <v>0.58242000000000005</v>
      </c>
      <c r="V392" s="5">
        <v>0.57886000000000004</v>
      </c>
      <c r="W392" s="5">
        <v>0.57920000000000005</v>
      </c>
      <c r="X392" s="5">
        <v>0.58179000000000003</v>
      </c>
      <c r="Y392" s="5">
        <v>0.58301000000000003</v>
      </c>
      <c r="Z392" s="5">
        <v>0.58153999999999995</v>
      </c>
      <c r="AA392" s="5">
        <v>0.58691000000000004</v>
      </c>
      <c r="AB392" s="5">
        <v>0.59675999999999996</v>
      </c>
      <c r="AC392" s="5">
        <v>0.60760000000000003</v>
      </c>
      <c r="AD392" s="5">
        <v>0.62548000000000004</v>
      </c>
      <c r="AE392" s="5">
        <v>0.62951999999999997</v>
      </c>
      <c r="AF392" s="5">
        <v>0.64968000000000004</v>
      </c>
      <c r="AG392" s="5">
        <v>0.65815000000000001</v>
      </c>
      <c r="AH392" s="5">
        <v>0.67005000000000003</v>
      </c>
      <c r="AI392" s="5">
        <v>0.68103999999999998</v>
      </c>
      <c r="AJ392" s="5">
        <v>0.69455999999999996</v>
      </c>
      <c r="AK392" s="5">
        <v>0.64671000000000001</v>
      </c>
      <c r="AM392" s="4" t="s">
        <v>135</v>
      </c>
      <c r="AN392" s="4" t="s">
        <v>136</v>
      </c>
      <c r="AO392" s="5">
        <f t="shared" si="344"/>
        <v>0.60092666666666661</v>
      </c>
      <c r="AP392" s="5">
        <f t="shared" si="345"/>
        <v>0.58958500000000003</v>
      </c>
      <c r="AQ392" s="5">
        <f t="shared" si="346"/>
        <v>0.64058727272727267</v>
      </c>
      <c r="AR392" s="6">
        <f>(AO392-AVERAGE(AO347:AO392))/_xlfn.STDEV.P(AO347:AO392)</f>
        <v>1.123493302090329</v>
      </c>
      <c r="AS392" s="6">
        <f t="shared" ref="AS392:AT392" si="391">(AP392-AVERAGE(AP347:AP392))/_xlfn.STDEV.P(AP347:AP392)</f>
        <v>0.39067168261870472</v>
      </c>
      <c r="AT392" s="6">
        <f t="shared" si="391"/>
        <v>-5.2006203950419772E-2</v>
      </c>
    </row>
    <row r="393" spans="1:46" ht="13.5" thickBot="1">
      <c r="A393" s="268" t="s">
        <v>160</v>
      </c>
      <c r="B393" s="269"/>
      <c r="C393" s="269"/>
      <c r="D393" s="269"/>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M393"/>
      <c r="AN393"/>
    </row>
    <row r="394" spans="1:46" ht="13.5" thickBot="1">
      <c r="A394" s="267"/>
      <c r="B394" s="267"/>
      <c r="C394" s="4" t="s">
        <v>10</v>
      </c>
      <c r="D394" s="4" t="s">
        <v>11</v>
      </c>
      <c r="E394" s="4" t="s">
        <v>12</v>
      </c>
      <c r="F394" s="4" t="s">
        <v>13</v>
      </c>
      <c r="G394" s="4" t="s">
        <v>14</v>
      </c>
      <c r="H394" s="4" t="s">
        <v>15</v>
      </c>
      <c r="I394" s="4" t="s">
        <v>16</v>
      </c>
      <c r="J394" s="4" t="s">
        <v>17</v>
      </c>
      <c r="K394" s="4" t="s">
        <v>18</v>
      </c>
      <c r="L394" s="4" t="s">
        <v>19</v>
      </c>
      <c r="M394" s="4" t="s">
        <v>20</v>
      </c>
      <c r="N394" s="4" t="s">
        <v>21</v>
      </c>
      <c r="O394" s="4" t="s">
        <v>22</v>
      </c>
      <c r="P394" s="4" t="s">
        <v>23</v>
      </c>
      <c r="Q394" s="4" t="s">
        <v>24</v>
      </c>
      <c r="R394" s="4" t="s">
        <v>25</v>
      </c>
      <c r="S394" s="4" t="s">
        <v>26</v>
      </c>
      <c r="T394" s="4" t="s">
        <v>27</v>
      </c>
      <c r="U394" s="4" t="s">
        <v>28</v>
      </c>
      <c r="V394" s="4" t="s">
        <v>29</v>
      </c>
      <c r="W394" s="4" t="s">
        <v>30</v>
      </c>
      <c r="X394" s="4" t="s">
        <v>31</v>
      </c>
      <c r="Y394" s="4" t="s">
        <v>32</v>
      </c>
      <c r="Z394" s="4" t="s">
        <v>33</v>
      </c>
      <c r="AA394" s="4" t="s">
        <v>34</v>
      </c>
      <c r="AB394" s="4" t="s">
        <v>35</v>
      </c>
      <c r="AC394" s="4" t="s">
        <v>36</v>
      </c>
      <c r="AD394" s="4" t="s">
        <v>37</v>
      </c>
      <c r="AE394" s="4" t="s">
        <v>38</v>
      </c>
      <c r="AF394" s="4" t="s">
        <v>39</v>
      </c>
      <c r="AG394" s="4" t="s">
        <v>40</v>
      </c>
      <c r="AH394" s="4" t="s">
        <v>41</v>
      </c>
      <c r="AI394" s="4" t="s">
        <v>42</v>
      </c>
      <c r="AJ394" s="4" t="s">
        <v>43</v>
      </c>
      <c r="AK394" s="4" t="s">
        <v>44</v>
      </c>
      <c r="AM394" s="267"/>
      <c r="AN394" s="267"/>
      <c r="AO394" s="4">
        <v>2016</v>
      </c>
      <c r="AP394" s="4">
        <v>2017</v>
      </c>
      <c r="AQ394" s="4">
        <v>2018</v>
      </c>
      <c r="AR394" s="4">
        <v>2016</v>
      </c>
      <c r="AS394" s="4">
        <v>2017</v>
      </c>
      <c r="AT394" s="4">
        <v>2018</v>
      </c>
    </row>
    <row r="395" spans="1:46" ht="13.5" thickBot="1">
      <c r="A395" s="4" t="s">
        <v>45</v>
      </c>
      <c r="B395" s="4" t="s">
        <v>46</v>
      </c>
      <c r="C395" s="5">
        <v>0</v>
      </c>
      <c r="D395" s="5">
        <v>0</v>
      </c>
      <c r="E395" s="5">
        <v>0</v>
      </c>
      <c r="F395" s="5">
        <v>0</v>
      </c>
      <c r="G395" s="5">
        <v>0</v>
      </c>
      <c r="H395" s="5">
        <v>0</v>
      </c>
      <c r="I395" s="5">
        <v>0</v>
      </c>
      <c r="J395" s="5">
        <v>0</v>
      </c>
      <c r="K395" s="5">
        <v>0</v>
      </c>
      <c r="L395" s="5">
        <v>0</v>
      </c>
      <c r="M395" s="5">
        <v>0</v>
      </c>
      <c r="N395" s="5">
        <v>0</v>
      </c>
      <c r="O395" s="5">
        <v>0</v>
      </c>
      <c r="P395" s="5">
        <v>0</v>
      </c>
      <c r="Q395" s="5">
        <v>0</v>
      </c>
      <c r="R395" s="5">
        <v>0</v>
      </c>
      <c r="S395" s="5">
        <v>0</v>
      </c>
      <c r="T395" s="5">
        <v>0</v>
      </c>
      <c r="U395" s="5">
        <v>0</v>
      </c>
      <c r="V395" s="5">
        <v>0</v>
      </c>
      <c r="W395" s="5">
        <v>0</v>
      </c>
      <c r="X395" s="5">
        <v>0</v>
      </c>
      <c r="Y395" s="5">
        <v>0</v>
      </c>
      <c r="Z395" s="5">
        <v>0</v>
      </c>
      <c r="AA395" s="5">
        <v>0</v>
      </c>
      <c r="AB395" s="5">
        <v>0</v>
      </c>
      <c r="AC395" s="5">
        <v>0</v>
      </c>
      <c r="AD395" s="5">
        <v>0</v>
      </c>
      <c r="AE395" s="5">
        <v>0</v>
      </c>
      <c r="AF395" s="5">
        <v>0</v>
      </c>
      <c r="AG395" s="5">
        <v>0</v>
      </c>
      <c r="AH395" s="5">
        <v>0</v>
      </c>
      <c r="AI395" s="5">
        <v>0</v>
      </c>
      <c r="AJ395" s="5">
        <v>0</v>
      </c>
      <c r="AK395" s="5">
        <v>0</v>
      </c>
      <c r="AM395" s="4" t="s">
        <v>45</v>
      </c>
      <c r="AN395" s="4" t="s">
        <v>46</v>
      </c>
      <c r="AO395" s="5">
        <f>AVERAGE(C395:N395)</f>
        <v>0</v>
      </c>
      <c r="AP395" s="5">
        <f>AVERAGE(O395:Z395)</f>
        <v>0</v>
      </c>
      <c r="AQ395" s="5">
        <f>AVERAGE(AA395:AK395)</f>
        <v>0</v>
      </c>
      <c r="AR395" s="6" t="e">
        <f>(AO395-AVERAGE(AO395:AO440))/_xlfn.STDEV.P(AO395:AO440)</f>
        <v>#DIV/0!</v>
      </c>
      <c r="AS395" s="6" t="e">
        <f t="shared" ref="AS395:AT395" si="392">(AP395-AVERAGE(AP395:AP440))/_xlfn.STDEV.P(AP395:AP440)</f>
        <v>#DIV/0!</v>
      </c>
      <c r="AT395" s="6" t="e">
        <f t="shared" si="392"/>
        <v>#DIV/0!</v>
      </c>
    </row>
    <row r="396" spans="1:46" ht="13.5" thickBot="1">
      <c r="A396" s="4" t="s">
        <v>47</v>
      </c>
      <c r="B396" s="4" t="s">
        <v>48</v>
      </c>
      <c r="C396" s="5">
        <v>0</v>
      </c>
      <c r="D396" s="5">
        <v>0</v>
      </c>
      <c r="E396" s="5">
        <v>0</v>
      </c>
      <c r="F396" s="5">
        <v>0</v>
      </c>
      <c r="G396" s="5">
        <v>0</v>
      </c>
      <c r="H396" s="5">
        <v>0</v>
      </c>
      <c r="I396" s="5">
        <v>0</v>
      </c>
      <c r="J396" s="5">
        <v>0</v>
      </c>
      <c r="K396" s="5">
        <v>0</v>
      </c>
      <c r="L396" s="5">
        <v>0</v>
      </c>
      <c r="M396" s="5">
        <v>0</v>
      </c>
      <c r="N396" s="5">
        <v>0</v>
      </c>
      <c r="O396" s="5">
        <v>0</v>
      </c>
      <c r="P396" s="5">
        <v>0</v>
      </c>
      <c r="Q396" s="5">
        <v>0</v>
      </c>
      <c r="R396" s="5">
        <v>0</v>
      </c>
      <c r="S396" s="5">
        <v>0</v>
      </c>
      <c r="T396" s="5">
        <v>0</v>
      </c>
      <c r="U396" s="5">
        <v>0</v>
      </c>
      <c r="V396" s="5">
        <v>0</v>
      </c>
      <c r="W396" s="5">
        <v>0</v>
      </c>
      <c r="X396" s="5">
        <v>0</v>
      </c>
      <c r="Y396" s="5">
        <v>0</v>
      </c>
      <c r="Z396" s="5">
        <v>0</v>
      </c>
      <c r="AA396" s="5">
        <v>0</v>
      </c>
      <c r="AB396" s="5">
        <v>0</v>
      </c>
      <c r="AC396" s="5">
        <v>0</v>
      </c>
      <c r="AD396" s="5">
        <v>0</v>
      </c>
      <c r="AE396" s="5">
        <v>0</v>
      </c>
      <c r="AF396" s="5">
        <v>0</v>
      </c>
      <c r="AG396" s="5">
        <v>0</v>
      </c>
      <c r="AH396" s="5">
        <v>0</v>
      </c>
      <c r="AI396" s="5">
        <v>0</v>
      </c>
      <c r="AJ396" s="5">
        <v>0</v>
      </c>
      <c r="AK396" s="5">
        <v>0</v>
      </c>
      <c r="AM396" s="4" t="s">
        <v>47</v>
      </c>
      <c r="AN396" s="4" t="s">
        <v>48</v>
      </c>
      <c r="AO396" s="5">
        <f t="shared" ref="AO396:AO440" si="393">AVERAGE(C396:N396)</f>
        <v>0</v>
      </c>
      <c r="AP396" s="5">
        <f t="shared" ref="AP396:AP440" si="394">AVERAGE(O396:Z396)</f>
        <v>0</v>
      </c>
      <c r="AQ396" s="5">
        <f t="shared" ref="AQ396:AQ440" si="395">AVERAGE(AA396:AK396)</f>
        <v>0</v>
      </c>
      <c r="AR396" s="6" t="e">
        <f>(AO396-AVERAGE(AO395:AO440))/_xlfn.STDEV.P(AO395:AO440)</f>
        <v>#DIV/0!</v>
      </c>
      <c r="AS396" s="6" t="e">
        <f t="shared" ref="AS396:AT396" si="396">(AP396-AVERAGE(AP395:AP440))/_xlfn.STDEV.P(AP395:AP440)</f>
        <v>#DIV/0!</v>
      </c>
      <c r="AT396" s="6" t="e">
        <f t="shared" si="396"/>
        <v>#DIV/0!</v>
      </c>
    </row>
    <row r="397" spans="1:46" ht="13.5" thickBot="1">
      <c r="A397" s="4" t="s">
        <v>49</v>
      </c>
      <c r="B397" s="4" t="s">
        <v>50</v>
      </c>
      <c r="C397" s="5">
        <v>0</v>
      </c>
      <c r="D397" s="5">
        <v>0</v>
      </c>
      <c r="E397" s="5">
        <v>0</v>
      </c>
      <c r="F397" s="5">
        <v>0</v>
      </c>
      <c r="G397" s="5">
        <v>0</v>
      </c>
      <c r="H397" s="5">
        <v>0</v>
      </c>
      <c r="I397" s="5">
        <v>0</v>
      </c>
      <c r="J397" s="5">
        <v>0</v>
      </c>
      <c r="K397" s="5">
        <v>0</v>
      </c>
      <c r="L397" s="5">
        <v>0</v>
      </c>
      <c r="M397" s="5">
        <v>0</v>
      </c>
      <c r="N397" s="5">
        <v>0</v>
      </c>
      <c r="O397" s="5">
        <v>0</v>
      </c>
      <c r="P397" s="5">
        <v>0</v>
      </c>
      <c r="Q397" s="5">
        <v>0</v>
      </c>
      <c r="R397" s="5">
        <v>0</v>
      </c>
      <c r="S397" s="5">
        <v>0</v>
      </c>
      <c r="T397" s="5">
        <v>0</v>
      </c>
      <c r="U397" s="5">
        <v>0</v>
      </c>
      <c r="V397" s="5">
        <v>0</v>
      </c>
      <c r="W397" s="5">
        <v>0</v>
      </c>
      <c r="X397" s="5">
        <v>0</v>
      </c>
      <c r="Y397" s="5">
        <v>0</v>
      </c>
      <c r="Z397" s="5">
        <v>0</v>
      </c>
      <c r="AA397" s="5">
        <v>0</v>
      </c>
      <c r="AB397" s="5">
        <v>0</v>
      </c>
      <c r="AC397" s="5">
        <v>0</v>
      </c>
      <c r="AD397" s="5">
        <v>0</v>
      </c>
      <c r="AE397" s="5">
        <v>0</v>
      </c>
      <c r="AF397" s="5">
        <v>0</v>
      </c>
      <c r="AG397" s="5">
        <v>0</v>
      </c>
      <c r="AH397" s="5">
        <v>0</v>
      </c>
      <c r="AI397" s="5">
        <v>0</v>
      </c>
      <c r="AJ397" s="5">
        <v>0</v>
      </c>
      <c r="AK397" s="5">
        <v>0</v>
      </c>
      <c r="AM397" s="4" t="s">
        <v>49</v>
      </c>
      <c r="AN397" s="4" t="s">
        <v>50</v>
      </c>
      <c r="AO397" s="5">
        <f t="shared" si="393"/>
        <v>0</v>
      </c>
      <c r="AP397" s="5">
        <f t="shared" si="394"/>
        <v>0</v>
      </c>
      <c r="AQ397" s="5">
        <f t="shared" si="395"/>
        <v>0</v>
      </c>
      <c r="AR397" s="6" t="e">
        <f>(AO397-AVERAGE(AO395:AO440))/_xlfn.STDEV.P(AO395:AO440)</f>
        <v>#DIV/0!</v>
      </c>
      <c r="AS397" s="6" t="e">
        <f t="shared" ref="AS397:AT397" si="397">(AP397-AVERAGE(AP395:AP440))/_xlfn.STDEV.P(AP395:AP440)</f>
        <v>#DIV/0!</v>
      </c>
      <c r="AT397" s="6" t="e">
        <f t="shared" si="397"/>
        <v>#DIV/0!</v>
      </c>
    </row>
    <row r="398" spans="1:46" ht="13.5" thickBot="1">
      <c r="A398" s="4" t="s">
        <v>51</v>
      </c>
      <c r="B398" s="4" t="s">
        <v>52</v>
      </c>
      <c r="C398" s="5">
        <v>0</v>
      </c>
      <c r="D398" s="5">
        <v>0</v>
      </c>
      <c r="E398" s="5">
        <v>0</v>
      </c>
      <c r="F398" s="5">
        <v>0</v>
      </c>
      <c r="G398" s="5">
        <v>0</v>
      </c>
      <c r="H398" s="5">
        <v>0</v>
      </c>
      <c r="I398" s="5">
        <v>0</v>
      </c>
      <c r="J398" s="5">
        <v>0</v>
      </c>
      <c r="K398" s="5">
        <v>0</v>
      </c>
      <c r="L398" s="5">
        <v>0</v>
      </c>
      <c r="M398" s="5">
        <v>0</v>
      </c>
      <c r="N398" s="5">
        <v>0</v>
      </c>
      <c r="O398" s="5">
        <v>0</v>
      </c>
      <c r="P398" s="5">
        <v>0</v>
      </c>
      <c r="Q398" s="5">
        <v>0</v>
      </c>
      <c r="R398" s="5">
        <v>0</v>
      </c>
      <c r="S398" s="5">
        <v>0</v>
      </c>
      <c r="T398" s="5">
        <v>0</v>
      </c>
      <c r="U398" s="5">
        <v>0</v>
      </c>
      <c r="V398" s="5">
        <v>0</v>
      </c>
      <c r="W398" s="5">
        <v>0</v>
      </c>
      <c r="X398" s="5">
        <v>0</v>
      </c>
      <c r="Y398" s="5">
        <v>0</v>
      </c>
      <c r="Z398" s="5">
        <v>0</v>
      </c>
      <c r="AA398" s="5">
        <v>0</v>
      </c>
      <c r="AB398" s="5">
        <v>0</v>
      </c>
      <c r="AC398" s="5">
        <v>0</v>
      </c>
      <c r="AD398" s="5">
        <v>0</v>
      </c>
      <c r="AE398" s="5">
        <v>0</v>
      </c>
      <c r="AF398" s="5">
        <v>0</v>
      </c>
      <c r="AG398" s="5">
        <v>0</v>
      </c>
      <c r="AH398" s="5">
        <v>0</v>
      </c>
      <c r="AI398" s="5">
        <v>0</v>
      </c>
      <c r="AJ398" s="5">
        <v>0</v>
      </c>
      <c r="AK398" s="5">
        <v>0</v>
      </c>
      <c r="AM398" s="4" t="s">
        <v>51</v>
      </c>
      <c r="AN398" s="4" t="s">
        <v>52</v>
      </c>
      <c r="AO398" s="5">
        <f t="shared" si="393"/>
        <v>0</v>
      </c>
      <c r="AP398" s="5">
        <f t="shared" si="394"/>
        <v>0</v>
      </c>
      <c r="AQ398" s="5">
        <f t="shared" si="395"/>
        <v>0</v>
      </c>
      <c r="AR398" s="6" t="e">
        <f>(AO398-AVERAGE(AO395:AO440))/_xlfn.STDEV.P(AO395:AO440)</f>
        <v>#DIV/0!</v>
      </c>
      <c r="AS398" s="6" t="e">
        <f t="shared" ref="AS398:AT398" si="398">(AP398-AVERAGE(AP395:AP440))/_xlfn.STDEV.P(AP395:AP440)</f>
        <v>#DIV/0!</v>
      </c>
      <c r="AT398" s="6" t="e">
        <f t="shared" si="398"/>
        <v>#DIV/0!</v>
      </c>
    </row>
    <row r="399" spans="1:46" ht="13.5" thickBot="1">
      <c r="A399" s="4" t="s">
        <v>53</v>
      </c>
      <c r="B399" s="4" t="s">
        <v>54</v>
      </c>
      <c r="C399" s="5">
        <v>0</v>
      </c>
      <c r="D399" s="5">
        <v>0</v>
      </c>
      <c r="E399" s="5">
        <v>0</v>
      </c>
      <c r="F399" s="5">
        <v>0</v>
      </c>
      <c r="G399" s="5">
        <v>0</v>
      </c>
      <c r="H399" s="5">
        <v>0</v>
      </c>
      <c r="I399" s="5">
        <v>0</v>
      </c>
      <c r="J399" s="5">
        <v>0</v>
      </c>
      <c r="K399" s="5">
        <v>0</v>
      </c>
      <c r="L399" s="5">
        <v>0</v>
      </c>
      <c r="M399" s="5">
        <v>0</v>
      </c>
      <c r="N399" s="5">
        <v>0</v>
      </c>
      <c r="O399" s="5">
        <v>0</v>
      </c>
      <c r="P399" s="5">
        <v>0</v>
      </c>
      <c r="Q399" s="5">
        <v>0</v>
      </c>
      <c r="R399" s="5">
        <v>0</v>
      </c>
      <c r="S399" s="5">
        <v>0</v>
      </c>
      <c r="T399" s="5">
        <v>0</v>
      </c>
      <c r="U399" s="5">
        <v>0</v>
      </c>
      <c r="V399" s="5">
        <v>0</v>
      </c>
      <c r="W399" s="5">
        <v>0</v>
      </c>
      <c r="X399" s="5">
        <v>0</v>
      </c>
      <c r="Y399" s="5">
        <v>0</v>
      </c>
      <c r="Z399" s="5">
        <v>0</v>
      </c>
      <c r="AA399" s="5">
        <v>0</v>
      </c>
      <c r="AB399" s="5">
        <v>0</v>
      </c>
      <c r="AC399" s="5">
        <v>0</v>
      </c>
      <c r="AD399" s="5">
        <v>0</v>
      </c>
      <c r="AE399" s="5">
        <v>0</v>
      </c>
      <c r="AF399" s="5">
        <v>0</v>
      </c>
      <c r="AG399" s="5">
        <v>0</v>
      </c>
      <c r="AH399" s="5">
        <v>0</v>
      </c>
      <c r="AI399" s="5">
        <v>0</v>
      </c>
      <c r="AJ399" s="5">
        <v>0</v>
      </c>
      <c r="AK399" s="5">
        <v>0</v>
      </c>
      <c r="AM399" s="4" t="s">
        <v>53</v>
      </c>
      <c r="AN399" s="4" t="s">
        <v>54</v>
      </c>
      <c r="AO399" s="5">
        <f t="shared" si="393"/>
        <v>0</v>
      </c>
      <c r="AP399" s="5">
        <f t="shared" si="394"/>
        <v>0</v>
      </c>
      <c r="AQ399" s="5">
        <f t="shared" si="395"/>
        <v>0</v>
      </c>
      <c r="AR399" s="6" t="e">
        <f>(AO399-AVERAGE(AO395:AO440))/_xlfn.STDEV.P(AO395:AO440)</f>
        <v>#DIV/0!</v>
      </c>
      <c r="AS399" s="6" t="e">
        <f t="shared" ref="AS399:AT399" si="399">(AP399-AVERAGE(AP395:AP440))/_xlfn.STDEV.P(AP395:AP440)</f>
        <v>#DIV/0!</v>
      </c>
      <c r="AT399" s="6" t="e">
        <f t="shared" si="399"/>
        <v>#DIV/0!</v>
      </c>
    </row>
    <row r="400" spans="1:46" ht="13.5" thickBot="1">
      <c r="A400" s="4" t="s">
        <v>55</v>
      </c>
      <c r="B400" s="4" t="s">
        <v>56</v>
      </c>
      <c r="C400" s="5">
        <v>0</v>
      </c>
      <c r="D400" s="5">
        <v>0</v>
      </c>
      <c r="E400" s="5">
        <v>0</v>
      </c>
      <c r="F400" s="5">
        <v>0</v>
      </c>
      <c r="G400" s="5">
        <v>0</v>
      </c>
      <c r="H400" s="5">
        <v>0</v>
      </c>
      <c r="I400" s="5">
        <v>0</v>
      </c>
      <c r="J400" s="5">
        <v>0</v>
      </c>
      <c r="K400" s="5">
        <v>0</v>
      </c>
      <c r="L400" s="5">
        <v>0</v>
      </c>
      <c r="M400" s="5">
        <v>0</v>
      </c>
      <c r="N400" s="5">
        <v>0</v>
      </c>
      <c r="O400" s="5">
        <v>0</v>
      </c>
      <c r="P400" s="5">
        <v>0</v>
      </c>
      <c r="Q400" s="5">
        <v>0</v>
      </c>
      <c r="R400" s="5">
        <v>0</v>
      </c>
      <c r="S400" s="5">
        <v>0</v>
      </c>
      <c r="T400" s="5">
        <v>0</v>
      </c>
      <c r="U400" s="5">
        <v>0</v>
      </c>
      <c r="V400" s="5">
        <v>0</v>
      </c>
      <c r="W400" s="5">
        <v>0</v>
      </c>
      <c r="X400" s="5">
        <v>0</v>
      </c>
      <c r="Y400" s="5">
        <v>0</v>
      </c>
      <c r="Z400" s="5">
        <v>0</v>
      </c>
      <c r="AA400" s="5">
        <v>0</v>
      </c>
      <c r="AB400" s="5">
        <v>0</v>
      </c>
      <c r="AC400" s="5">
        <v>0</v>
      </c>
      <c r="AD400" s="5">
        <v>0</v>
      </c>
      <c r="AE400" s="5">
        <v>0</v>
      </c>
      <c r="AF400" s="5">
        <v>0</v>
      </c>
      <c r="AG400" s="5">
        <v>0</v>
      </c>
      <c r="AH400" s="5">
        <v>0</v>
      </c>
      <c r="AI400" s="5">
        <v>0</v>
      </c>
      <c r="AJ400" s="5">
        <v>0</v>
      </c>
      <c r="AK400" s="5">
        <v>0</v>
      </c>
      <c r="AM400" s="4" t="s">
        <v>55</v>
      </c>
      <c r="AN400" s="4" t="s">
        <v>56</v>
      </c>
      <c r="AO400" s="5">
        <f t="shared" si="393"/>
        <v>0</v>
      </c>
      <c r="AP400" s="5">
        <f t="shared" si="394"/>
        <v>0</v>
      </c>
      <c r="AQ400" s="5">
        <f t="shared" si="395"/>
        <v>0</v>
      </c>
      <c r="AR400" s="6" t="e">
        <f>(AO400-AVERAGE(AO395:AO440))/_xlfn.STDEV.P(AO395:AO440)</f>
        <v>#DIV/0!</v>
      </c>
      <c r="AS400" s="6" t="e">
        <f t="shared" ref="AS400:AT400" si="400">(AP400-AVERAGE(AP395:AP440))/_xlfn.STDEV.P(AP395:AP440)</f>
        <v>#DIV/0!</v>
      </c>
      <c r="AT400" s="6" t="e">
        <f t="shared" si="400"/>
        <v>#DIV/0!</v>
      </c>
    </row>
    <row r="401" spans="1:46" ht="13.5" thickBot="1">
      <c r="A401" s="4" t="s">
        <v>57</v>
      </c>
      <c r="B401" s="4" t="s">
        <v>58</v>
      </c>
      <c r="C401" s="5">
        <v>0</v>
      </c>
      <c r="D401" s="5">
        <v>0</v>
      </c>
      <c r="E401" s="5">
        <v>0</v>
      </c>
      <c r="F401" s="5">
        <v>0</v>
      </c>
      <c r="G401" s="5">
        <v>0</v>
      </c>
      <c r="H401" s="5">
        <v>0</v>
      </c>
      <c r="I401" s="5">
        <v>0</v>
      </c>
      <c r="J401" s="5">
        <v>0</v>
      </c>
      <c r="K401" s="5">
        <v>0</v>
      </c>
      <c r="L401" s="5">
        <v>0</v>
      </c>
      <c r="M401" s="5">
        <v>0</v>
      </c>
      <c r="N401" s="5">
        <v>0</v>
      </c>
      <c r="O401" s="5">
        <v>0</v>
      </c>
      <c r="P401" s="5">
        <v>0</v>
      </c>
      <c r="Q401" s="5">
        <v>0</v>
      </c>
      <c r="R401" s="5">
        <v>0</v>
      </c>
      <c r="S401" s="5">
        <v>0</v>
      </c>
      <c r="T401" s="5">
        <v>0</v>
      </c>
      <c r="U401" s="5">
        <v>0</v>
      </c>
      <c r="V401" s="5">
        <v>0</v>
      </c>
      <c r="W401" s="5">
        <v>0</v>
      </c>
      <c r="X401" s="5">
        <v>0</v>
      </c>
      <c r="Y401" s="5">
        <v>0</v>
      </c>
      <c r="Z401" s="5">
        <v>0</v>
      </c>
      <c r="AA401" s="5">
        <v>0</v>
      </c>
      <c r="AB401" s="5">
        <v>0</v>
      </c>
      <c r="AC401" s="5">
        <v>0</v>
      </c>
      <c r="AD401" s="5">
        <v>0</v>
      </c>
      <c r="AE401" s="5">
        <v>0</v>
      </c>
      <c r="AF401" s="5">
        <v>0</v>
      </c>
      <c r="AG401" s="5">
        <v>0</v>
      </c>
      <c r="AH401" s="5">
        <v>0</v>
      </c>
      <c r="AI401" s="5">
        <v>0</v>
      </c>
      <c r="AJ401" s="5">
        <v>0</v>
      </c>
      <c r="AK401" s="5">
        <v>0</v>
      </c>
      <c r="AM401" s="4" t="s">
        <v>57</v>
      </c>
      <c r="AN401" s="4" t="s">
        <v>58</v>
      </c>
      <c r="AO401" s="5">
        <f t="shared" si="393"/>
        <v>0</v>
      </c>
      <c r="AP401" s="5">
        <f t="shared" si="394"/>
        <v>0</v>
      </c>
      <c r="AQ401" s="5">
        <f t="shared" si="395"/>
        <v>0</v>
      </c>
      <c r="AR401" s="6" t="e">
        <f>(AO401-AVERAGE(AO395:AO440))/_xlfn.STDEV.P(AO395:AO440)</f>
        <v>#DIV/0!</v>
      </c>
      <c r="AS401" s="6" t="e">
        <f t="shared" ref="AS401:AT401" si="401">(AP401-AVERAGE(AP395:AP440))/_xlfn.STDEV.P(AP395:AP440)</f>
        <v>#DIV/0!</v>
      </c>
      <c r="AT401" s="6" t="e">
        <f t="shared" si="401"/>
        <v>#DIV/0!</v>
      </c>
    </row>
    <row r="402" spans="1:46" ht="13.5" thickBot="1">
      <c r="A402" s="4" t="s">
        <v>59</v>
      </c>
      <c r="B402" s="4" t="s">
        <v>60</v>
      </c>
      <c r="C402" s="5">
        <v>0</v>
      </c>
      <c r="D402" s="5">
        <v>0</v>
      </c>
      <c r="E402" s="5">
        <v>0</v>
      </c>
      <c r="F402" s="5">
        <v>0</v>
      </c>
      <c r="G402" s="5">
        <v>0</v>
      </c>
      <c r="H402" s="5">
        <v>0</v>
      </c>
      <c r="I402" s="5">
        <v>0</v>
      </c>
      <c r="J402" s="5">
        <v>0</v>
      </c>
      <c r="K402" s="5">
        <v>0</v>
      </c>
      <c r="L402" s="5">
        <v>0</v>
      </c>
      <c r="M402" s="5">
        <v>0</v>
      </c>
      <c r="N402" s="5">
        <v>0</v>
      </c>
      <c r="O402" s="5">
        <v>0</v>
      </c>
      <c r="P402" s="5">
        <v>0</v>
      </c>
      <c r="Q402" s="5">
        <v>0</v>
      </c>
      <c r="R402" s="5">
        <v>0</v>
      </c>
      <c r="S402" s="5">
        <v>0</v>
      </c>
      <c r="T402" s="5">
        <v>0</v>
      </c>
      <c r="U402" s="5">
        <v>0</v>
      </c>
      <c r="V402" s="5">
        <v>0</v>
      </c>
      <c r="W402" s="5">
        <v>0</v>
      </c>
      <c r="X402" s="5">
        <v>0</v>
      </c>
      <c r="Y402" s="5">
        <v>0</v>
      </c>
      <c r="Z402" s="5">
        <v>0</v>
      </c>
      <c r="AA402" s="5">
        <v>0</v>
      </c>
      <c r="AB402" s="5">
        <v>0</v>
      </c>
      <c r="AC402" s="5">
        <v>0</v>
      </c>
      <c r="AD402" s="5">
        <v>0</v>
      </c>
      <c r="AE402" s="5">
        <v>0</v>
      </c>
      <c r="AF402" s="5">
        <v>0</v>
      </c>
      <c r="AG402" s="5">
        <v>0</v>
      </c>
      <c r="AH402" s="5">
        <v>0</v>
      </c>
      <c r="AI402" s="5">
        <v>0</v>
      </c>
      <c r="AJ402" s="5">
        <v>0</v>
      </c>
      <c r="AK402" s="5">
        <v>0</v>
      </c>
      <c r="AM402" s="4" t="s">
        <v>59</v>
      </c>
      <c r="AN402" s="4" t="s">
        <v>60</v>
      </c>
      <c r="AO402" s="5">
        <f t="shared" si="393"/>
        <v>0</v>
      </c>
      <c r="AP402" s="5">
        <f t="shared" si="394"/>
        <v>0</v>
      </c>
      <c r="AQ402" s="5">
        <f t="shared" si="395"/>
        <v>0</v>
      </c>
      <c r="AR402" s="6" t="e">
        <f>(AO402-AVERAGE(AO395:AO440))/_xlfn.STDEV.P(AO395:AO440)</f>
        <v>#DIV/0!</v>
      </c>
      <c r="AS402" s="6" t="e">
        <f t="shared" ref="AS402:AT402" si="402">(AP402-AVERAGE(AP395:AP440))/_xlfn.STDEV.P(AP395:AP440)</f>
        <v>#DIV/0!</v>
      </c>
      <c r="AT402" s="6" t="e">
        <f t="shared" si="402"/>
        <v>#DIV/0!</v>
      </c>
    </row>
    <row r="403" spans="1:46" ht="13.5" thickBot="1">
      <c r="A403" s="4" t="s">
        <v>61</v>
      </c>
      <c r="B403" s="4" t="s">
        <v>62</v>
      </c>
      <c r="C403" s="5">
        <v>0</v>
      </c>
      <c r="D403" s="5">
        <v>0</v>
      </c>
      <c r="E403" s="5">
        <v>0</v>
      </c>
      <c r="F403" s="5">
        <v>0</v>
      </c>
      <c r="G403" s="5">
        <v>0</v>
      </c>
      <c r="H403" s="5">
        <v>0</v>
      </c>
      <c r="I403" s="5">
        <v>0</v>
      </c>
      <c r="J403" s="5">
        <v>0</v>
      </c>
      <c r="K403" s="5">
        <v>0</v>
      </c>
      <c r="L403" s="5">
        <v>0</v>
      </c>
      <c r="M403" s="5">
        <v>0</v>
      </c>
      <c r="N403" s="5">
        <v>0</v>
      </c>
      <c r="O403" s="5">
        <v>0</v>
      </c>
      <c r="P403" s="5">
        <v>0</v>
      </c>
      <c r="Q403" s="5">
        <v>0</v>
      </c>
      <c r="R403" s="5">
        <v>0</v>
      </c>
      <c r="S403" s="5">
        <v>0</v>
      </c>
      <c r="T403" s="5">
        <v>0</v>
      </c>
      <c r="U403" s="5">
        <v>0</v>
      </c>
      <c r="V403" s="5">
        <v>0</v>
      </c>
      <c r="W403" s="5">
        <v>0</v>
      </c>
      <c r="X403" s="5">
        <v>0</v>
      </c>
      <c r="Y403" s="5">
        <v>0</v>
      </c>
      <c r="Z403" s="5">
        <v>0</v>
      </c>
      <c r="AA403" s="5">
        <v>0</v>
      </c>
      <c r="AB403" s="5">
        <v>0</v>
      </c>
      <c r="AC403" s="5">
        <v>0</v>
      </c>
      <c r="AD403" s="5">
        <v>0</v>
      </c>
      <c r="AE403" s="5">
        <v>0</v>
      </c>
      <c r="AF403" s="5">
        <v>0</v>
      </c>
      <c r="AG403" s="5">
        <v>0</v>
      </c>
      <c r="AH403" s="5">
        <v>0</v>
      </c>
      <c r="AI403" s="5">
        <v>0</v>
      </c>
      <c r="AJ403" s="5">
        <v>0</v>
      </c>
      <c r="AK403" s="5">
        <v>0</v>
      </c>
      <c r="AM403" s="4" t="s">
        <v>61</v>
      </c>
      <c r="AN403" s="4" t="s">
        <v>62</v>
      </c>
      <c r="AO403" s="5">
        <f t="shared" si="393"/>
        <v>0</v>
      </c>
      <c r="AP403" s="5">
        <f t="shared" si="394"/>
        <v>0</v>
      </c>
      <c r="AQ403" s="5">
        <f t="shared" si="395"/>
        <v>0</v>
      </c>
      <c r="AR403" s="6" t="e">
        <f>(AO403-AVERAGE(AO395:AO440))/_xlfn.STDEV.P(AO395:AO440)</f>
        <v>#DIV/0!</v>
      </c>
      <c r="AS403" s="6" t="e">
        <f t="shared" ref="AS403:AT403" si="403">(AP403-AVERAGE(AP395:AP440))/_xlfn.STDEV.P(AP395:AP440)</f>
        <v>#DIV/0!</v>
      </c>
      <c r="AT403" s="6" t="e">
        <f t="shared" si="403"/>
        <v>#DIV/0!</v>
      </c>
    </row>
    <row r="404" spans="1:46" ht="13.5" thickBot="1">
      <c r="A404" s="4" t="s">
        <v>63</v>
      </c>
      <c r="B404" s="4" t="s">
        <v>64</v>
      </c>
      <c r="C404" s="5">
        <v>0</v>
      </c>
      <c r="D404" s="5">
        <v>0</v>
      </c>
      <c r="E404" s="5">
        <v>0</v>
      </c>
      <c r="F404" s="5">
        <v>0</v>
      </c>
      <c r="G404" s="5">
        <v>0</v>
      </c>
      <c r="H404" s="5">
        <v>0</v>
      </c>
      <c r="I404" s="5">
        <v>0</v>
      </c>
      <c r="J404" s="5">
        <v>0</v>
      </c>
      <c r="K404" s="5">
        <v>0</v>
      </c>
      <c r="L404" s="5">
        <v>0</v>
      </c>
      <c r="M404" s="5">
        <v>0</v>
      </c>
      <c r="N404" s="5">
        <v>0</v>
      </c>
      <c r="O404" s="5">
        <v>0</v>
      </c>
      <c r="P404" s="5">
        <v>0</v>
      </c>
      <c r="Q404" s="5">
        <v>0</v>
      </c>
      <c r="R404" s="5">
        <v>0</v>
      </c>
      <c r="S404" s="5">
        <v>0</v>
      </c>
      <c r="T404" s="5">
        <v>0</v>
      </c>
      <c r="U404" s="5">
        <v>0</v>
      </c>
      <c r="V404" s="5">
        <v>0</v>
      </c>
      <c r="W404" s="5">
        <v>0</v>
      </c>
      <c r="X404" s="5">
        <v>0</v>
      </c>
      <c r="Y404" s="5">
        <v>0</v>
      </c>
      <c r="Z404" s="5">
        <v>0</v>
      </c>
      <c r="AA404" s="5">
        <v>0</v>
      </c>
      <c r="AB404" s="5">
        <v>0</v>
      </c>
      <c r="AC404" s="5">
        <v>0</v>
      </c>
      <c r="AD404" s="5">
        <v>0</v>
      </c>
      <c r="AE404" s="5">
        <v>0</v>
      </c>
      <c r="AF404" s="5">
        <v>0</v>
      </c>
      <c r="AG404" s="5">
        <v>0</v>
      </c>
      <c r="AH404" s="5">
        <v>0</v>
      </c>
      <c r="AI404" s="5">
        <v>0</v>
      </c>
      <c r="AJ404" s="5">
        <v>0</v>
      </c>
      <c r="AK404" s="5">
        <v>0</v>
      </c>
      <c r="AM404" s="4" t="s">
        <v>63</v>
      </c>
      <c r="AN404" s="4" t="s">
        <v>64</v>
      </c>
      <c r="AO404" s="5">
        <f t="shared" si="393"/>
        <v>0</v>
      </c>
      <c r="AP404" s="5">
        <f t="shared" si="394"/>
        <v>0</v>
      </c>
      <c r="AQ404" s="5">
        <f t="shared" si="395"/>
        <v>0</v>
      </c>
      <c r="AR404" s="6" t="e">
        <f>(AO404-AVERAGE(AO395:AO440))/_xlfn.STDEV.P(AO395:AO440)</f>
        <v>#DIV/0!</v>
      </c>
      <c r="AS404" s="6" t="e">
        <f t="shared" ref="AS404:AT404" si="404">(AP404-AVERAGE(AP395:AP440))/_xlfn.STDEV.P(AP395:AP440)</f>
        <v>#DIV/0!</v>
      </c>
      <c r="AT404" s="6" t="e">
        <f t="shared" si="404"/>
        <v>#DIV/0!</v>
      </c>
    </row>
    <row r="405" spans="1:46" ht="13.5" thickBot="1">
      <c r="A405" s="4" t="s">
        <v>65</v>
      </c>
      <c r="B405" s="4" t="s">
        <v>66</v>
      </c>
      <c r="C405" s="5">
        <v>0</v>
      </c>
      <c r="D405" s="5">
        <v>0</v>
      </c>
      <c r="E405" s="5">
        <v>0</v>
      </c>
      <c r="F405" s="5">
        <v>0</v>
      </c>
      <c r="G405" s="5">
        <v>0</v>
      </c>
      <c r="H405" s="5">
        <v>0</v>
      </c>
      <c r="I405" s="5">
        <v>0</v>
      </c>
      <c r="J405" s="5">
        <v>0</v>
      </c>
      <c r="K405" s="5">
        <v>0</v>
      </c>
      <c r="L405" s="5">
        <v>0</v>
      </c>
      <c r="M405" s="5">
        <v>0</v>
      </c>
      <c r="N405" s="5">
        <v>0</v>
      </c>
      <c r="O405" s="5">
        <v>0</v>
      </c>
      <c r="P405" s="5">
        <v>0</v>
      </c>
      <c r="Q405" s="5">
        <v>0</v>
      </c>
      <c r="R405" s="5">
        <v>0</v>
      </c>
      <c r="S405" s="5">
        <v>0</v>
      </c>
      <c r="T405" s="5">
        <v>0</v>
      </c>
      <c r="U405" s="5">
        <v>0</v>
      </c>
      <c r="V405" s="5">
        <v>0</v>
      </c>
      <c r="W405" s="5">
        <v>0</v>
      </c>
      <c r="X405" s="5">
        <v>0</v>
      </c>
      <c r="Y405" s="5">
        <v>0</v>
      </c>
      <c r="Z405" s="5">
        <v>0</v>
      </c>
      <c r="AA405" s="5">
        <v>0</v>
      </c>
      <c r="AB405" s="5">
        <v>0</v>
      </c>
      <c r="AC405" s="5">
        <v>0</v>
      </c>
      <c r="AD405" s="5">
        <v>0</v>
      </c>
      <c r="AE405" s="5">
        <v>0</v>
      </c>
      <c r="AF405" s="5">
        <v>0</v>
      </c>
      <c r="AG405" s="5">
        <v>0</v>
      </c>
      <c r="AH405" s="5">
        <v>0</v>
      </c>
      <c r="AI405" s="5">
        <v>0</v>
      </c>
      <c r="AJ405" s="5">
        <v>0</v>
      </c>
      <c r="AK405" s="5">
        <v>0</v>
      </c>
      <c r="AM405" s="4" t="s">
        <v>65</v>
      </c>
      <c r="AN405" s="4" t="s">
        <v>66</v>
      </c>
      <c r="AO405" s="5">
        <f t="shared" si="393"/>
        <v>0</v>
      </c>
      <c r="AP405" s="5">
        <f t="shared" si="394"/>
        <v>0</v>
      </c>
      <c r="AQ405" s="5">
        <f t="shared" si="395"/>
        <v>0</v>
      </c>
      <c r="AR405" s="6" t="e">
        <f>(AO405-AVERAGE(AO395:AO440))/_xlfn.STDEV.P(AO395:AO440)</f>
        <v>#DIV/0!</v>
      </c>
      <c r="AS405" s="6" t="e">
        <f t="shared" ref="AS405:AT405" si="405">(AP405-AVERAGE(AP395:AP440))/_xlfn.STDEV.P(AP395:AP440)</f>
        <v>#DIV/0!</v>
      </c>
      <c r="AT405" s="6" t="e">
        <f t="shared" si="405"/>
        <v>#DIV/0!</v>
      </c>
    </row>
    <row r="406" spans="1:46" ht="13.5" thickBot="1">
      <c r="A406" s="4" t="s">
        <v>67</v>
      </c>
      <c r="B406" s="4" t="s">
        <v>68</v>
      </c>
      <c r="C406" s="5">
        <v>0</v>
      </c>
      <c r="D406" s="5">
        <v>0</v>
      </c>
      <c r="E406" s="5">
        <v>0</v>
      </c>
      <c r="F406" s="5">
        <v>0</v>
      </c>
      <c r="G406" s="5">
        <v>0</v>
      </c>
      <c r="H406" s="5">
        <v>0</v>
      </c>
      <c r="I406" s="5">
        <v>0</v>
      </c>
      <c r="J406" s="5">
        <v>0</v>
      </c>
      <c r="K406" s="5">
        <v>0</v>
      </c>
      <c r="L406" s="5">
        <v>0</v>
      </c>
      <c r="M406" s="5">
        <v>0</v>
      </c>
      <c r="N406" s="5">
        <v>0</v>
      </c>
      <c r="O406" s="5">
        <v>0</v>
      </c>
      <c r="P406" s="5">
        <v>0</v>
      </c>
      <c r="Q406" s="5">
        <v>0</v>
      </c>
      <c r="R406" s="5">
        <v>0</v>
      </c>
      <c r="S406" s="5">
        <v>0</v>
      </c>
      <c r="T406" s="5">
        <v>0</v>
      </c>
      <c r="U406" s="5">
        <v>0</v>
      </c>
      <c r="V406" s="5">
        <v>0</v>
      </c>
      <c r="W406" s="5">
        <v>0</v>
      </c>
      <c r="X406" s="5">
        <v>0</v>
      </c>
      <c r="Y406" s="5">
        <v>0</v>
      </c>
      <c r="Z406" s="5">
        <v>0</v>
      </c>
      <c r="AA406" s="5">
        <v>0</v>
      </c>
      <c r="AB406" s="5">
        <v>0</v>
      </c>
      <c r="AC406" s="5">
        <v>0</v>
      </c>
      <c r="AD406" s="5">
        <v>0</v>
      </c>
      <c r="AE406" s="5">
        <v>0</v>
      </c>
      <c r="AF406" s="5">
        <v>0</v>
      </c>
      <c r="AG406" s="5">
        <v>0</v>
      </c>
      <c r="AH406" s="5">
        <v>0</v>
      </c>
      <c r="AI406" s="5">
        <v>0</v>
      </c>
      <c r="AJ406" s="5">
        <v>0</v>
      </c>
      <c r="AK406" s="5">
        <v>0</v>
      </c>
      <c r="AM406" s="4" t="s">
        <v>67</v>
      </c>
      <c r="AN406" s="4" t="s">
        <v>68</v>
      </c>
      <c r="AO406" s="5">
        <f t="shared" si="393"/>
        <v>0</v>
      </c>
      <c r="AP406" s="5">
        <f t="shared" si="394"/>
        <v>0</v>
      </c>
      <c r="AQ406" s="5">
        <f t="shared" si="395"/>
        <v>0</v>
      </c>
      <c r="AR406" s="6" t="e">
        <f>(AO406-AVERAGE(AO395:AO440))/_xlfn.STDEV.P(AO395:AO440)</f>
        <v>#DIV/0!</v>
      </c>
      <c r="AS406" s="6" t="e">
        <f t="shared" ref="AS406:AT406" si="406">(AP406-AVERAGE(AP395:AP440))/_xlfn.STDEV.P(AP395:AP440)</f>
        <v>#DIV/0!</v>
      </c>
      <c r="AT406" s="6" t="e">
        <f t="shared" si="406"/>
        <v>#DIV/0!</v>
      </c>
    </row>
    <row r="407" spans="1:46" ht="13.5" thickBot="1">
      <c r="A407" s="4" t="s">
        <v>69</v>
      </c>
      <c r="B407" s="4" t="s">
        <v>70</v>
      </c>
      <c r="C407" s="5">
        <v>0</v>
      </c>
      <c r="D407" s="5">
        <v>0</v>
      </c>
      <c r="E407" s="5">
        <v>0</v>
      </c>
      <c r="F407" s="5">
        <v>0</v>
      </c>
      <c r="G407" s="5">
        <v>0</v>
      </c>
      <c r="H407" s="5">
        <v>0</v>
      </c>
      <c r="I407" s="5">
        <v>0</v>
      </c>
      <c r="J407" s="5">
        <v>0</v>
      </c>
      <c r="K407" s="5">
        <v>0</v>
      </c>
      <c r="L407" s="5">
        <v>0</v>
      </c>
      <c r="M407" s="5">
        <v>0</v>
      </c>
      <c r="N407" s="5">
        <v>0</v>
      </c>
      <c r="O407" s="5">
        <v>0</v>
      </c>
      <c r="P407" s="5">
        <v>0</v>
      </c>
      <c r="Q407" s="5">
        <v>0</v>
      </c>
      <c r="R407" s="5">
        <v>0</v>
      </c>
      <c r="S407" s="5">
        <v>0</v>
      </c>
      <c r="T407" s="5">
        <v>0</v>
      </c>
      <c r="U407" s="5">
        <v>0</v>
      </c>
      <c r="V407" s="5">
        <v>0</v>
      </c>
      <c r="W407" s="5">
        <v>0</v>
      </c>
      <c r="X407" s="5">
        <v>0</v>
      </c>
      <c r="Y407" s="5">
        <v>0</v>
      </c>
      <c r="Z407" s="5">
        <v>0</v>
      </c>
      <c r="AA407" s="5">
        <v>0</v>
      </c>
      <c r="AB407" s="5">
        <v>0</v>
      </c>
      <c r="AC407" s="5">
        <v>0</v>
      </c>
      <c r="AD407" s="5">
        <v>0</v>
      </c>
      <c r="AE407" s="5">
        <v>0</v>
      </c>
      <c r="AF407" s="5">
        <v>0</v>
      </c>
      <c r="AG407" s="5">
        <v>0</v>
      </c>
      <c r="AH407" s="5">
        <v>0</v>
      </c>
      <c r="AI407" s="5">
        <v>0</v>
      </c>
      <c r="AJ407" s="5">
        <v>0</v>
      </c>
      <c r="AK407" s="5">
        <v>0</v>
      </c>
      <c r="AM407" s="4" t="s">
        <v>69</v>
      </c>
      <c r="AN407" s="4" t="s">
        <v>70</v>
      </c>
      <c r="AO407" s="5">
        <f t="shared" si="393"/>
        <v>0</v>
      </c>
      <c r="AP407" s="5">
        <f t="shared" si="394"/>
        <v>0</v>
      </c>
      <c r="AQ407" s="5">
        <f t="shared" si="395"/>
        <v>0</v>
      </c>
      <c r="AR407" s="6" t="e">
        <f>(AO407-AVERAGE(AO395:AO440))/_xlfn.STDEV.P(AO395:AO440)</f>
        <v>#DIV/0!</v>
      </c>
      <c r="AS407" s="6" t="e">
        <f t="shared" ref="AS407:AT407" si="407">(AP407-AVERAGE(AP395:AP440))/_xlfn.STDEV.P(AP395:AP440)</f>
        <v>#DIV/0!</v>
      </c>
      <c r="AT407" s="6" t="e">
        <f t="shared" si="407"/>
        <v>#DIV/0!</v>
      </c>
    </row>
    <row r="408" spans="1:46" ht="13.5" thickBot="1">
      <c r="A408" s="4" t="s">
        <v>71</v>
      </c>
      <c r="B408" s="4" t="s">
        <v>72</v>
      </c>
      <c r="C408" s="5">
        <v>0</v>
      </c>
      <c r="D408" s="5">
        <v>0</v>
      </c>
      <c r="E408" s="5">
        <v>0</v>
      </c>
      <c r="F408" s="5">
        <v>0</v>
      </c>
      <c r="G408" s="5">
        <v>0</v>
      </c>
      <c r="H408" s="5">
        <v>0</v>
      </c>
      <c r="I408" s="5">
        <v>0</v>
      </c>
      <c r="J408" s="5">
        <v>0</v>
      </c>
      <c r="K408" s="5">
        <v>0</v>
      </c>
      <c r="L408" s="5">
        <v>0</v>
      </c>
      <c r="M408" s="5">
        <v>0</v>
      </c>
      <c r="N408" s="5">
        <v>0</v>
      </c>
      <c r="O408" s="5">
        <v>0</v>
      </c>
      <c r="P408" s="5">
        <v>0</v>
      </c>
      <c r="Q408" s="5">
        <v>0</v>
      </c>
      <c r="R408" s="5">
        <v>0</v>
      </c>
      <c r="S408" s="5">
        <v>0</v>
      </c>
      <c r="T408" s="5">
        <v>0</v>
      </c>
      <c r="U408" s="5">
        <v>0</v>
      </c>
      <c r="V408" s="5">
        <v>0</v>
      </c>
      <c r="W408" s="5">
        <v>0</v>
      </c>
      <c r="X408" s="5">
        <v>0</v>
      </c>
      <c r="Y408" s="5">
        <v>0</v>
      </c>
      <c r="Z408" s="5">
        <v>0</v>
      </c>
      <c r="AA408" s="5">
        <v>0</v>
      </c>
      <c r="AB408" s="5">
        <v>0</v>
      </c>
      <c r="AC408" s="5">
        <v>0</v>
      </c>
      <c r="AD408" s="5">
        <v>0</v>
      </c>
      <c r="AE408" s="5">
        <v>0</v>
      </c>
      <c r="AF408" s="5">
        <v>0</v>
      </c>
      <c r="AG408" s="5">
        <v>0</v>
      </c>
      <c r="AH408" s="5">
        <v>0</v>
      </c>
      <c r="AI408" s="5">
        <v>0</v>
      </c>
      <c r="AJ408" s="5">
        <v>0</v>
      </c>
      <c r="AK408" s="5">
        <v>0</v>
      </c>
      <c r="AM408" s="4" t="s">
        <v>71</v>
      </c>
      <c r="AN408" s="4" t="s">
        <v>72</v>
      </c>
      <c r="AO408" s="5">
        <f t="shared" si="393"/>
        <v>0</v>
      </c>
      <c r="AP408" s="5">
        <f t="shared" si="394"/>
        <v>0</v>
      </c>
      <c r="AQ408" s="5">
        <f t="shared" si="395"/>
        <v>0</v>
      </c>
      <c r="AR408" s="6" t="e">
        <f>(AO408-AVERAGE(AO395:AO440))/_xlfn.STDEV.P(AO395:AO440)</f>
        <v>#DIV/0!</v>
      </c>
      <c r="AS408" s="6" t="e">
        <f t="shared" ref="AS408:AT408" si="408">(AP408-AVERAGE(AP395:AP440))/_xlfn.STDEV.P(AP395:AP440)</f>
        <v>#DIV/0!</v>
      </c>
      <c r="AT408" s="6" t="e">
        <f t="shared" si="408"/>
        <v>#DIV/0!</v>
      </c>
    </row>
    <row r="409" spans="1:46" ht="13.5" thickBot="1">
      <c r="A409" s="4" t="s">
        <v>73</v>
      </c>
      <c r="B409" s="4" t="s">
        <v>74</v>
      </c>
      <c r="C409" s="5">
        <v>0</v>
      </c>
      <c r="D409" s="5">
        <v>0</v>
      </c>
      <c r="E409" s="5">
        <v>0</v>
      </c>
      <c r="F409" s="5">
        <v>0</v>
      </c>
      <c r="G409" s="5">
        <v>0</v>
      </c>
      <c r="H409" s="5">
        <v>0</v>
      </c>
      <c r="I409" s="5">
        <v>0</v>
      </c>
      <c r="J409" s="5">
        <v>0</v>
      </c>
      <c r="K409" s="5">
        <v>0</v>
      </c>
      <c r="L409" s="5">
        <v>0</v>
      </c>
      <c r="M409" s="5">
        <v>0</v>
      </c>
      <c r="N409" s="5">
        <v>0</v>
      </c>
      <c r="O409" s="5">
        <v>0</v>
      </c>
      <c r="P409" s="5">
        <v>0</v>
      </c>
      <c r="Q409" s="5">
        <v>0</v>
      </c>
      <c r="R409" s="5">
        <v>0</v>
      </c>
      <c r="S409" s="5">
        <v>0</v>
      </c>
      <c r="T409" s="5">
        <v>0</v>
      </c>
      <c r="U409" s="5">
        <v>0</v>
      </c>
      <c r="V409" s="5">
        <v>0</v>
      </c>
      <c r="W409" s="5">
        <v>0</v>
      </c>
      <c r="X409" s="5">
        <v>0</v>
      </c>
      <c r="Y409" s="5">
        <v>0</v>
      </c>
      <c r="Z409" s="5">
        <v>0</v>
      </c>
      <c r="AA409" s="5">
        <v>0</v>
      </c>
      <c r="AB409" s="5">
        <v>0</v>
      </c>
      <c r="AC409" s="5">
        <v>0</v>
      </c>
      <c r="AD409" s="5">
        <v>0</v>
      </c>
      <c r="AE409" s="5">
        <v>0</v>
      </c>
      <c r="AF409" s="5">
        <v>0</v>
      </c>
      <c r="AG409" s="5">
        <v>0</v>
      </c>
      <c r="AH409" s="5">
        <v>0</v>
      </c>
      <c r="AI409" s="5">
        <v>0</v>
      </c>
      <c r="AJ409" s="5">
        <v>0</v>
      </c>
      <c r="AK409" s="5">
        <v>0</v>
      </c>
      <c r="AM409" s="4" t="s">
        <v>73</v>
      </c>
      <c r="AN409" s="4" t="s">
        <v>74</v>
      </c>
      <c r="AO409" s="5">
        <f t="shared" si="393"/>
        <v>0</v>
      </c>
      <c r="AP409" s="5">
        <f t="shared" si="394"/>
        <v>0</v>
      </c>
      <c r="AQ409" s="5">
        <f t="shared" si="395"/>
        <v>0</v>
      </c>
      <c r="AR409" s="6" t="e">
        <f>(AO409-AVERAGE(AO395:AO440))/_xlfn.STDEV.P(AO395:AO440)</f>
        <v>#DIV/0!</v>
      </c>
      <c r="AS409" s="6" t="e">
        <f t="shared" ref="AS409:AT409" si="409">(AP409-AVERAGE(AP395:AP440))/_xlfn.STDEV.P(AP395:AP440)</f>
        <v>#DIV/0!</v>
      </c>
      <c r="AT409" s="6" t="e">
        <f t="shared" si="409"/>
        <v>#DIV/0!</v>
      </c>
    </row>
    <row r="410" spans="1:46" ht="13.5" thickBot="1">
      <c r="A410" s="4" t="s">
        <v>75</v>
      </c>
      <c r="B410" s="4" t="s">
        <v>76</v>
      </c>
      <c r="C410" s="5">
        <v>0</v>
      </c>
      <c r="D410" s="5">
        <v>0</v>
      </c>
      <c r="E410" s="5">
        <v>0</v>
      </c>
      <c r="F410" s="5">
        <v>0</v>
      </c>
      <c r="G410" s="5">
        <v>0</v>
      </c>
      <c r="H410" s="5">
        <v>0</v>
      </c>
      <c r="I410" s="5">
        <v>0</v>
      </c>
      <c r="J410" s="5">
        <v>0</v>
      </c>
      <c r="K410" s="5">
        <v>0</v>
      </c>
      <c r="L410" s="5">
        <v>0</v>
      </c>
      <c r="M410" s="5">
        <v>0</v>
      </c>
      <c r="N410" s="5">
        <v>0</v>
      </c>
      <c r="O410" s="5">
        <v>0</v>
      </c>
      <c r="P410" s="5">
        <v>0</v>
      </c>
      <c r="Q410" s="5">
        <v>0</v>
      </c>
      <c r="R410" s="5">
        <v>0</v>
      </c>
      <c r="S410" s="5">
        <v>0</v>
      </c>
      <c r="T410" s="5">
        <v>0</v>
      </c>
      <c r="U410" s="5">
        <v>0</v>
      </c>
      <c r="V410" s="5">
        <v>0</v>
      </c>
      <c r="W410" s="5">
        <v>0</v>
      </c>
      <c r="X410" s="5">
        <v>0</v>
      </c>
      <c r="Y410" s="5">
        <v>0</v>
      </c>
      <c r="Z410" s="5">
        <v>0</v>
      </c>
      <c r="AA410" s="5">
        <v>0</v>
      </c>
      <c r="AB410" s="5">
        <v>0</v>
      </c>
      <c r="AC410" s="5">
        <v>0</v>
      </c>
      <c r="AD410" s="5">
        <v>0</v>
      </c>
      <c r="AE410" s="5">
        <v>0</v>
      </c>
      <c r="AF410" s="5">
        <v>0</v>
      </c>
      <c r="AG410" s="5">
        <v>0</v>
      </c>
      <c r="AH410" s="5">
        <v>0</v>
      </c>
      <c r="AI410" s="5">
        <v>0</v>
      </c>
      <c r="AJ410" s="5">
        <v>0</v>
      </c>
      <c r="AK410" s="5">
        <v>0</v>
      </c>
      <c r="AM410" s="4" t="s">
        <v>75</v>
      </c>
      <c r="AN410" s="4" t="s">
        <v>76</v>
      </c>
      <c r="AO410" s="5">
        <f t="shared" si="393"/>
        <v>0</v>
      </c>
      <c r="AP410" s="5">
        <f t="shared" si="394"/>
        <v>0</v>
      </c>
      <c r="AQ410" s="5">
        <f t="shared" si="395"/>
        <v>0</v>
      </c>
      <c r="AR410" s="6" t="e">
        <f>(AO410-AVERAGE(AO395:AO440))/_xlfn.STDEV.P(AO395:AO440)</f>
        <v>#DIV/0!</v>
      </c>
      <c r="AS410" s="6" t="e">
        <f t="shared" ref="AS410:AT410" si="410">(AP410-AVERAGE(AP395:AP440))/_xlfn.STDEV.P(AP395:AP440)</f>
        <v>#DIV/0!</v>
      </c>
      <c r="AT410" s="6" t="e">
        <f t="shared" si="410"/>
        <v>#DIV/0!</v>
      </c>
    </row>
    <row r="411" spans="1:46" ht="13.5" thickBot="1">
      <c r="A411" s="4" t="s">
        <v>77</v>
      </c>
      <c r="B411" s="4" t="s">
        <v>78</v>
      </c>
      <c r="C411" s="5">
        <v>0</v>
      </c>
      <c r="D411" s="5">
        <v>0</v>
      </c>
      <c r="E411" s="5">
        <v>0</v>
      </c>
      <c r="F411" s="5">
        <v>0</v>
      </c>
      <c r="G411" s="5">
        <v>0</v>
      </c>
      <c r="H411" s="5">
        <v>0</v>
      </c>
      <c r="I411" s="5">
        <v>0</v>
      </c>
      <c r="J411" s="5">
        <v>0</v>
      </c>
      <c r="K411" s="5">
        <v>0</v>
      </c>
      <c r="L411" s="5">
        <v>0</v>
      </c>
      <c r="M411" s="5">
        <v>0</v>
      </c>
      <c r="N411" s="5">
        <v>0</v>
      </c>
      <c r="O411" s="5">
        <v>0</v>
      </c>
      <c r="P411" s="5">
        <v>0</v>
      </c>
      <c r="Q411" s="5">
        <v>0</v>
      </c>
      <c r="R411" s="5">
        <v>0</v>
      </c>
      <c r="S411" s="5">
        <v>0</v>
      </c>
      <c r="T411" s="5">
        <v>0</v>
      </c>
      <c r="U411" s="5">
        <v>0</v>
      </c>
      <c r="V411" s="5">
        <v>0</v>
      </c>
      <c r="W411" s="5">
        <v>0</v>
      </c>
      <c r="X411" s="5">
        <v>0</v>
      </c>
      <c r="Y411" s="5">
        <v>0</v>
      </c>
      <c r="Z411" s="5">
        <v>0</v>
      </c>
      <c r="AA411" s="5">
        <v>0</v>
      </c>
      <c r="AB411" s="5">
        <v>0</v>
      </c>
      <c r="AC411" s="5">
        <v>0</v>
      </c>
      <c r="AD411" s="5">
        <v>0</v>
      </c>
      <c r="AE411" s="5">
        <v>0</v>
      </c>
      <c r="AF411" s="5">
        <v>0</v>
      </c>
      <c r="AG411" s="5">
        <v>0</v>
      </c>
      <c r="AH411" s="5">
        <v>0</v>
      </c>
      <c r="AI411" s="5">
        <v>0</v>
      </c>
      <c r="AJ411" s="5">
        <v>0</v>
      </c>
      <c r="AK411" s="5">
        <v>0</v>
      </c>
      <c r="AM411" s="4" t="s">
        <v>77</v>
      </c>
      <c r="AN411" s="4" t="s">
        <v>78</v>
      </c>
      <c r="AO411" s="5">
        <f t="shared" si="393"/>
        <v>0</v>
      </c>
      <c r="AP411" s="5">
        <f t="shared" si="394"/>
        <v>0</v>
      </c>
      <c r="AQ411" s="5">
        <f t="shared" si="395"/>
        <v>0</v>
      </c>
      <c r="AR411" s="6" t="e">
        <f>(AO411-AVERAGE(AO395:AO440))/_xlfn.STDEV.P(AO395:AO440)</f>
        <v>#DIV/0!</v>
      </c>
      <c r="AS411" s="6" t="e">
        <f t="shared" ref="AS411:AT411" si="411">(AP411-AVERAGE(AP395:AP440))/_xlfn.STDEV.P(AP395:AP440)</f>
        <v>#DIV/0!</v>
      </c>
      <c r="AT411" s="6" t="e">
        <f t="shared" si="411"/>
        <v>#DIV/0!</v>
      </c>
    </row>
    <row r="412" spans="1:46" ht="13.5" thickBot="1">
      <c r="A412" s="4" t="s">
        <v>79</v>
      </c>
      <c r="B412" s="4" t="s">
        <v>80</v>
      </c>
      <c r="C412" s="5">
        <v>0</v>
      </c>
      <c r="D412" s="5">
        <v>0</v>
      </c>
      <c r="E412" s="5">
        <v>0</v>
      </c>
      <c r="F412" s="5">
        <v>0</v>
      </c>
      <c r="G412" s="5">
        <v>0</v>
      </c>
      <c r="H412" s="5">
        <v>0</v>
      </c>
      <c r="I412" s="5">
        <v>0</v>
      </c>
      <c r="J412" s="5">
        <v>0</v>
      </c>
      <c r="K412" s="5">
        <v>0</v>
      </c>
      <c r="L412" s="5">
        <v>0</v>
      </c>
      <c r="M412" s="5">
        <v>0</v>
      </c>
      <c r="N412" s="5">
        <v>0</v>
      </c>
      <c r="O412" s="5">
        <v>0</v>
      </c>
      <c r="P412" s="5">
        <v>0</v>
      </c>
      <c r="Q412" s="5">
        <v>0</v>
      </c>
      <c r="R412" s="5">
        <v>0</v>
      </c>
      <c r="S412" s="5">
        <v>0</v>
      </c>
      <c r="T412" s="5">
        <v>0</v>
      </c>
      <c r="U412" s="5">
        <v>0</v>
      </c>
      <c r="V412" s="5">
        <v>0</v>
      </c>
      <c r="W412" s="5">
        <v>0</v>
      </c>
      <c r="X412" s="5">
        <v>0</v>
      </c>
      <c r="Y412" s="5">
        <v>0</v>
      </c>
      <c r="Z412" s="5">
        <v>0</v>
      </c>
      <c r="AA412" s="5">
        <v>0</v>
      </c>
      <c r="AB412" s="5">
        <v>0</v>
      </c>
      <c r="AC412" s="5">
        <v>0</v>
      </c>
      <c r="AD412" s="5">
        <v>0</v>
      </c>
      <c r="AE412" s="5">
        <v>0</v>
      </c>
      <c r="AF412" s="5">
        <v>0</v>
      </c>
      <c r="AG412" s="5">
        <v>0</v>
      </c>
      <c r="AH412" s="5">
        <v>0</v>
      </c>
      <c r="AI412" s="5">
        <v>0</v>
      </c>
      <c r="AJ412" s="5">
        <v>0</v>
      </c>
      <c r="AK412" s="5">
        <v>0</v>
      </c>
      <c r="AM412" s="4" t="s">
        <v>79</v>
      </c>
      <c r="AN412" s="4" t="s">
        <v>80</v>
      </c>
      <c r="AO412" s="5">
        <f t="shared" si="393"/>
        <v>0</v>
      </c>
      <c r="AP412" s="5">
        <f t="shared" si="394"/>
        <v>0</v>
      </c>
      <c r="AQ412" s="5">
        <f t="shared" si="395"/>
        <v>0</v>
      </c>
      <c r="AR412" s="6" t="e">
        <f>(AO412-AVERAGE(AO395:AO440))/_xlfn.STDEV.P(AO395:AO440)</f>
        <v>#DIV/0!</v>
      </c>
      <c r="AS412" s="6" t="e">
        <f t="shared" ref="AS412:AT412" si="412">(AP412-AVERAGE(AP395:AP440))/_xlfn.STDEV.P(AP395:AP440)</f>
        <v>#DIV/0!</v>
      </c>
      <c r="AT412" s="6" t="e">
        <f t="shared" si="412"/>
        <v>#DIV/0!</v>
      </c>
    </row>
    <row r="413" spans="1:46" ht="13.5" thickBot="1">
      <c r="A413" s="4" t="s">
        <v>81</v>
      </c>
      <c r="B413" s="4" t="s">
        <v>82</v>
      </c>
      <c r="C413" s="5">
        <v>0</v>
      </c>
      <c r="D413" s="5">
        <v>0</v>
      </c>
      <c r="E413" s="5">
        <v>0</v>
      </c>
      <c r="F413" s="5">
        <v>0</v>
      </c>
      <c r="G413" s="5">
        <v>0</v>
      </c>
      <c r="H413" s="5">
        <v>0</v>
      </c>
      <c r="I413" s="5">
        <v>0</v>
      </c>
      <c r="J413" s="5">
        <v>0</v>
      </c>
      <c r="K413" s="5">
        <v>0</v>
      </c>
      <c r="L413" s="5">
        <v>0</v>
      </c>
      <c r="M413" s="5">
        <v>0</v>
      </c>
      <c r="N413" s="5">
        <v>0</v>
      </c>
      <c r="O413" s="5">
        <v>0</v>
      </c>
      <c r="P413" s="5">
        <v>0</v>
      </c>
      <c r="Q413" s="5">
        <v>0</v>
      </c>
      <c r="R413" s="5">
        <v>0</v>
      </c>
      <c r="S413" s="5">
        <v>0</v>
      </c>
      <c r="T413" s="5">
        <v>0</v>
      </c>
      <c r="U413" s="5">
        <v>0</v>
      </c>
      <c r="V413" s="5">
        <v>0</v>
      </c>
      <c r="W413" s="5">
        <v>0</v>
      </c>
      <c r="X413" s="5">
        <v>0</v>
      </c>
      <c r="Y413" s="5">
        <v>0</v>
      </c>
      <c r="Z413" s="5">
        <v>0</v>
      </c>
      <c r="AA413" s="5">
        <v>0</v>
      </c>
      <c r="AB413" s="5">
        <v>0</v>
      </c>
      <c r="AC413" s="5">
        <v>0</v>
      </c>
      <c r="AD413" s="5">
        <v>0</v>
      </c>
      <c r="AE413" s="5">
        <v>0</v>
      </c>
      <c r="AF413" s="5">
        <v>0</v>
      </c>
      <c r="AG413" s="5">
        <v>0</v>
      </c>
      <c r="AH413" s="5">
        <v>0</v>
      </c>
      <c r="AI413" s="5">
        <v>0</v>
      </c>
      <c r="AJ413" s="5">
        <v>0</v>
      </c>
      <c r="AK413" s="5">
        <v>0</v>
      </c>
      <c r="AM413" s="4" t="s">
        <v>81</v>
      </c>
      <c r="AN413" s="4" t="s">
        <v>82</v>
      </c>
      <c r="AO413" s="5">
        <f t="shared" si="393"/>
        <v>0</v>
      </c>
      <c r="AP413" s="5">
        <f t="shared" si="394"/>
        <v>0</v>
      </c>
      <c r="AQ413" s="5">
        <f t="shared" si="395"/>
        <v>0</v>
      </c>
      <c r="AR413" s="6" t="e">
        <f>(AO413-AVERAGE(AO395:AO440))/_xlfn.STDEV.P(AO395:AO440)</f>
        <v>#DIV/0!</v>
      </c>
      <c r="AS413" s="6" t="e">
        <f t="shared" ref="AS413:AT413" si="413">(AP413-AVERAGE(AP395:AP440))/_xlfn.STDEV.P(AP395:AP440)</f>
        <v>#DIV/0!</v>
      </c>
      <c r="AT413" s="6" t="e">
        <f t="shared" si="413"/>
        <v>#DIV/0!</v>
      </c>
    </row>
    <row r="414" spans="1:46" ht="13.5" thickBot="1">
      <c r="A414" s="4" t="s">
        <v>83</v>
      </c>
      <c r="B414" s="4" t="s">
        <v>84</v>
      </c>
      <c r="C414" s="5">
        <v>0</v>
      </c>
      <c r="D414" s="5">
        <v>0</v>
      </c>
      <c r="E414" s="5">
        <v>0</v>
      </c>
      <c r="F414" s="5">
        <v>0</v>
      </c>
      <c r="G414" s="5">
        <v>0</v>
      </c>
      <c r="H414" s="5">
        <v>0</v>
      </c>
      <c r="I414" s="5">
        <v>0</v>
      </c>
      <c r="J414" s="5">
        <v>0</v>
      </c>
      <c r="K414" s="5">
        <v>0</v>
      </c>
      <c r="L414" s="5">
        <v>0</v>
      </c>
      <c r="M414" s="5">
        <v>0</v>
      </c>
      <c r="N414" s="5">
        <v>0</v>
      </c>
      <c r="O414" s="5">
        <v>0</v>
      </c>
      <c r="P414" s="5">
        <v>0</v>
      </c>
      <c r="Q414" s="5">
        <v>0</v>
      </c>
      <c r="R414" s="5">
        <v>0</v>
      </c>
      <c r="S414" s="5">
        <v>0</v>
      </c>
      <c r="T414" s="5">
        <v>0</v>
      </c>
      <c r="U414" s="5">
        <v>0</v>
      </c>
      <c r="V414" s="5">
        <v>0</v>
      </c>
      <c r="W414" s="5">
        <v>0</v>
      </c>
      <c r="X414" s="5">
        <v>0</v>
      </c>
      <c r="Y414" s="5">
        <v>0</v>
      </c>
      <c r="Z414" s="5">
        <v>0</v>
      </c>
      <c r="AA414" s="5">
        <v>0</v>
      </c>
      <c r="AB414" s="5">
        <v>0</v>
      </c>
      <c r="AC414" s="5">
        <v>0</v>
      </c>
      <c r="AD414" s="5">
        <v>0</v>
      </c>
      <c r="AE414" s="5">
        <v>0</v>
      </c>
      <c r="AF414" s="5">
        <v>0</v>
      </c>
      <c r="AG414" s="5">
        <v>0</v>
      </c>
      <c r="AH414" s="5">
        <v>0</v>
      </c>
      <c r="AI414" s="5">
        <v>0</v>
      </c>
      <c r="AJ414" s="5">
        <v>0</v>
      </c>
      <c r="AK414" s="5">
        <v>0</v>
      </c>
      <c r="AM414" s="4" t="s">
        <v>83</v>
      </c>
      <c r="AN414" s="4" t="s">
        <v>84</v>
      </c>
      <c r="AO414" s="5">
        <f t="shared" si="393"/>
        <v>0</v>
      </c>
      <c r="AP414" s="5">
        <f t="shared" si="394"/>
        <v>0</v>
      </c>
      <c r="AQ414" s="5">
        <f t="shared" si="395"/>
        <v>0</v>
      </c>
      <c r="AR414" s="6" t="e">
        <f>(AO414-AVERAGE(AO395:AO440))/_xlfn.STDEV.P(AO395:AO440)</f>
        <v>#DIV/0!</v>
      </c>
      <c r="AS414" s="6" t="e">
        <f t="shared" ref="AS414:AT414" si="414">(AP414-AVERAGE(AP395:AP440))/_xlfn.STDEV.P(AP395:AP440)</f>
        <v>#DIV/0!</v>
      </c>
      <c r="AT414" s="6" t="e">
        <f t="shared" si="414"/>
        <v>#DIV/0!</v>
      </c>
    </row>
    <row r="415" spans="1:46" ht="13.5" thickBot="1">
      <c r="A415" s="4" t="s">
        <v>85</v>
      </c>
      <c r="B415" s="4" t="s">
        <v>86</v>
      </c>
      <c r="C415" s="5">
        <v>0</v>
      </c>
      <c r="D415" s="5">
        <v>0</v>
      </c>
      <c r="E415" s="5">
        <v>0</v>
      </c>
      <c r="F415" s="5">
        <v>0</v>
      </c>
      <c r="G415" s="5">
        <v>0</v>
      </c>
      <c r="H415" s="5">
        <v>0</v>
      </c>
      <c r="I415" s="5">
        <v>0</v>
      </c>
      <c r="J415" s="5">
        <v>0</v>
      </c>
      <c r="K415" s="5">
        <v>0</v>
      </c>
      <c r="L415" s="5">
        <v>0</v>
      </c>
      <c r="M415" s="5">
        <v>0</v>
      </c>
      <c r="N415" s="5">
        <v>0</v>
      </c>
      <c r="O415" s="5">
        <v>0</v>
      </c>
      <c r="P415" s="5">
        <v>0</v>
      </c>
      <c r="Q415" s="5">
        <v>0</v>
      </c>
      <c r="R415" s="5">
        <v>0</v>
      </c>
      <c r="S415" s="5">
        <v>0</v>
      </c>
      <c r="T415" s="5">
        <v>0</v>
      </c>
      <c r="U415" s="5">
        <v>0</v>
      </c>
      <c r="V415" s="5">
        <v>0</v>
      </c>
      <c r="W415" s="5">
        <v>0</v>
      </c>
      <c r="X415" s="5">
        <v>0</v>
      </c>
      <c r="Y415" s="5">
        <v>0</v>
      </c>
      <c r="Z415" s="5">
        <v>0</v>
      </c>
      <c r="AA415" s="5">
        <v>0</v>
      </c>
      <c r="AB415" s="5">
        <v>0</v>
      </c>
      <c r="AC415" s="5">
        <v>0</v>
      </c>
      <c r="AD415" s="5">
        <v>0</v>
      </c>
      <c r="AE415" s="5">
        <v>0</v>
      </c>
      <c r="AF415" s="5">
        <v>0</v>
      </c>
      <c r="AG415" s="5">
        <v>0</v>
      </c>
      <c r="AH415" s="5">
        <v>0</v>
      </c>
      <c r="AI415" s="5">
        <v>0</v>
      </c>
      <c r="AJ415" s="5">
        <v>0</v>
      </c>
      <c r="AK415" s="5">
        <v>0</v>
      </c>
      <c r="AM415" s="4" t="s">
        <v>85</v>
      </c>
      <c r="AN415" s="4" t="s">
        <v>86</v>
      </c>
      <c r="AO415" s="5">
        <f t="shared" si="393"/>
        <v>0</v>
      </c>
      <c r="AP415" s="5">
        <f t="shared" si="394"/>
        <v>0</v>
      </c>
      <c r="AQ415" s="5">
        <f t="shared" si="395"/>
        <v>0</v>
      </c>
      <c r="AR415" s="6" t="e">
        <f>(AO415-AVERAGE(AO395:AO440))/_xlfn.STDEV.P(AO395:AO440)</f>
        <v>#DIV/0!</v>
      </c>
      <c r="AS415" s="6" t="e">
        <f t="shared" ref="AS415:AT415" si="415">(AP415-AVERAGE(AP395:AP440))/_xlfn.STDEV.P(AP395:AP440)</f>
        <v>#DIV/0!</v>
      </c>
      <c r="AT415" s="6" t="e">
        <f t="shared" si="415"/>
        <v>#DIV/0!</v>
      </c>
    </row>
    <row r="416" spans="1:46" ht="13.5" thickBot="1">
      <c r="A416" s="4" t="s">
        <v>87</v>
      </c>
      <c r="B416" s="4" t="s">
        <v>88</v>
      </c>
      <c r="C416" s="5">
        <v>0</v>
      </c>
      <c r="D416" s="5">
        <v>0</v>
      </c>
      <c r="E416" s="5">
        <v>0</v>
      </c>
      <c r="F416" s="5">
        <v>0</v>
      </c>
      <c r="G416" s="5">
        <v>0</v>
      </c>
      <c r="H416" s="5">
        <v>0</v>
      </c>
      <c r="I416" s="5">
        <v>0</v>
      </c>
      <c r="J416" s="5">
        <v>0</v>
      </c>
      <c r="K416" s="5">
        <v>0</v>
      </c>
      <c r="L416" s="5">
        <v>0</v>
      </c>
      <c r="M416" s="5">
        <v>0</v>
      </c>
      <c r="N416" s="5">
        <v>0</v>
      </c>
      <c r="O416" s="5">
        <v>0</v>
      </c>
      <c r="P416" s="5">
        <v>0</v>
      </c>
      <c r="Q416" s="5">
        <v>0</v>
      </c>
      <c r="R416" s="5">
        <v>0</v>
      </c>
      <c r="S416" s="5">
        <v>0</v>
      </c>
      <c r="T416" s="5">
        <v>0</v>
      </c>
      <c r="U416" s="5">
        <v>0</v>
      </c>
      <c r="V416" s="5">
        <v>0</v>
      </c>
      <c r="W416" s="5">
        <v>0</v>
      </c>
      <c r="X416" s="5">
        <v>0</v>
      </c>
      <c r="Y416" s="5">
        <v>0</v>
      </c>
      <c r="Z416" s="5">
        <v>0</v>
      </c>
      <c r="AA416" s="5">
        <v>0</v>
      </c>
      <c r="AB416" s="5">
        <v>0</v>
      </c>
      <c r="AC416" s="5">
        <v>0</v>
      </c>
      <c r="AD416" s="5">
        <v>0</v>
      </c>
      <c r="AE416" s="5">
        <v>0</v>
      </c>
      <c r="AF416" s="5">
        <v>0</v>
      </c>
      <c r="AG416" s="5">
        <v>0</v>
      </c>
      <c r="AH416" s="5">
        <v>0</v>
      </c>
      <c r="AI416" s="5">
        <v>0</v>
      </c>
      <c r="AJ416" s="5">
        <v>0</v>
      </c>
      <c r="AK416" s="5">
        <v>0</v>
      </c>
      <c r="AM416" s="4" t="s">
        <v>87</v>
      </c>
      <c r="AN416" s="4" t="s">
        <v>88</v>
      </c>
      <c r="AO416" s="5">
        <f t="shared" si="393"/>
        <v>0</v>
      </c>
      <c r="AP416" s="5">
        <f t="shared" si="394"/>
        <v>0</v>
      </c>
      <c r="AQ416" s="5">
        <f t="shared" si="395"/>
        <v>0</v>
      </c>
      <c r="AR416" s="6" t="e">
        <f>(AO416-AVERAGE(AO395:AO440))/_xlfn.STDEV.P(AO395:AO440)</f>
        <v>#DIV/0!</v>
      </c>
      <c r="AS416" s="6" t="e">
        <f t="shared" ref="AS416:AT416" si="416">(AP416-AVERAGE(AP395:AP440))/_xlfn.STDEV.P(AP395:AP440)</f>
        <v>#DIV/0!</v>
      </c>
      <c r="AT416" s="6" t="e">
        <f t="shared" si="416"/>
        <v>#DIV/0!</v>
      </c>
    </row>
    <row r="417" spans="1:46" ht="13.5" thickBot="1">
      <c r="A417" s="4" t="s">
        <v>89</v>
      </c>
      <c r="B417" s="4" t="s">
        <v>90</v>
      </c>
      <c r="C417" s="5">
        <v>0</v>
      </c>
      <c r="D417" s="5">
        <v>0</v>
      </c>
      <c r="E417" s="5">
        <v>0</v>
      </c>
      <c r="F417" s="5">
        <v>0</v>
      </c>
      <c r="G417" s="5">
        <v>0</v>
      </c>
      <c r="H417" s="5">
        <v>0</v>
      </c>
      <c r="I417" s="5">
        <v>0</v>
      </c>
      <c r="J417" s="5">
        <v>0</v>
      </c>
      <c r="K417" s="5">
        <v>0</v>
      </c>
      <c r="L417" s="5">
        <v>0</v>
      </c>
      <c r="M417" s="5">
        <v>0</v>
      </c>
      <c r="N417" s="5">
        <v>0</v>
      </c>
      <c r="O417" s="5">
        <v>0</v>
      </c>
      <c r="P417" s="5">
        <v>0</v>
      </c>
      <c r="Q417" s="5">
        <v>0</v>
      </c>
      <c r="R417" s="5">
        <v>0</v>
      </c>
      <c r="S417" s="5">
        <v>0</v>
      </c>
      <c r="T417" s="5">
        <v>0</v>
      </c>
      <c r="U417" s="5">
        <v>0</v>
      </c>
      <c r="V417" s="5">
        <v>0</v>
      </c>
      <c r="W417" s="5">
        <v>0</v>
      </c>
      <c r="X417" s="5">
        <v>0</v>
      </c>
      <c r="Y417" s="5">
        <v>0</v>
      </c>
      <c r="Z417" s="5">
        <v>0</v>
      </c>
      <c r="AA417" s="5">
        <v>0</v>
      </c>
      <c r="AB417" s="5">
        <v>0</v>
      </c>
      <c r="AC417" s="5">
        <v>0</v>
      </c>
      <c r="AD417" s="5">
        <v>0</v>
      </c>
      <c r="AE417" s="5">
        <v>0</v>
      </c>
      <c r="AF417" s="5">
        <v>0</v>
      </c>
      <c r="AG417" s="5">
        <v>0</v>
      </c>
      <c r="AH417" s="5">
        <v>0</v>
      </c>
      <c r="AI417" s="5">
        <v>0</v>
      </c>
      <c r="AJ417" s="5">
        <v>0</v>
      </c>
      <c r="AK417" s="5">
        <v>0</v>
      </c>
      <c r="AM417" s="4" t="s">
        <v>89</v>
      </c>
      <c r="AN417" s="4" t="s">
        <v>90</v>
      </c>
      <c r="AO417" s="5">
        <f t="shared" si="393"/>
        <v>0</v>
      </c>
      <c r="AP417" s="5">
        <f t="shared" si="394"/>
        <v>0</v>
      </c>
      <c r="AQ417" s="5">
        <f t="shared" si="395"/>
        <v>0</v>
      </c>
      <c r="AR417" s="6" t="e">
        <f>(AO417-AVERAGE(AO395:AO440))/_xlfn.STDEV.P(AO395:AO440)</f>
        <v>#DIV/0!</v>
      </c>
      <c r="AS417" s="6" t="e">
        <f t="shared" ref="AS417:AT417" si="417">(AP417-AVERAGE(AP395:AP440))/_xlfn.STDEV.P(AP395:AP440)</f>
        <v>#DIV/0!</v>
      </c>
      <c r="AT417" s="6" t="e">
        <f t="shared" si="417"/>
        <v>#DIV/0!</v>
      </c>
    </row>
    <row r="418" spans="1:46" ht="13.5" thickBot="1">
      <c r="A418" s="4" t="s">
        <v>91</v>
      </c>
      <c r="B418" s="4" t="s">
        <v>92</v>
      </c>
      <c r="C418" s="5">
        <v>0</v>
      </c>
      <c r="D418" s="5">
        <v>0</v>
      </c>
      <c r="E418" s="5">
        <v>0</v>
      </c>
      <c r="F418" s="5">
        <v>0</v>
      </c>
      <c r="G418" s="5">
        <v>0</v>
      </c>
      <c r="H418" s="5">
        <v>0</v>
      </c>
      <c r="I418" s="5">
        <v>0</v>
      </c>
      <c r="J418" s="5">
        <v>0</v>
      </c>
      <c r="K418" s="5">
        <v>0</v>
      </c>
      <c r="L418" s="5">
        <v>0</v>
      </c>
      <c r="M418" s="5">
        <v>0</v>
      </c>
      <c r="N418" s="5">
        <v>0</v>
      </c>
      <c r="O418" s="5">
        <v>0</v>
      </c>
      <c r="P418" s="5">
        <v>0</v>
      </c>
      <c r="Q418" s="5">
        <v>0</v>
      </c>
      <c r="R418" s="5">
        <v>0</v>
      </c>
      <c r="S418" s="5">
        <v>0</v>
      </c>
      <c r="T418" s="5">
        <v>0</v>
      </c>
      <c r="U418" s="5">
        <v>0</v>
      </c>
      <c r="V418" s="5">
        <v>0</v>
      </c>
      <c r="W418" s="5">
        <v>0</v>
      </c>
      <c r="X418" s="5">
        <v>0</v>
      </c>
      <c r="Y418" s="5">
        <v>0</v>
      </c>
      <c r="Z418" s="5">
        <v>0</v>
      </c>
      <c r="AA418" s="5">
        <v>0</v>
      </c>
      <c r="AB418" s="5">
        <v>0</v>
      </c>
      <c r="AC418" s="5">
        <v>0</v>
      </c>
      <c r="AD418" s="5">
        <v>0</v>
      </c>
      <c r="AE418" s="5">
        <v>0</v>
      </c>
      <c r="AF418" s="5">
        <v>0</v>
      </c>
      <c r="AG418" s="5">
        <v>0</v>
      </c>
      <c r="AH418" s="5">
        <v>0</v>
      </c>
      <c r="AI418" s="5">
        <v>0</v>
      </c>
      <c r="AJ418" s="5">
        <v>0</v>
      </c>
      <c r="AK418" s="5">
        <v>0</v>
      </c>
      <c r="AM418" s="4" t="s">
        <v>91</v>
      </c>
      <c r="AN418" s="4" t="s">
        <v>92</v>
      </c>
      <c r="AO418" s="5">
        <f t="shared" si="393"/>
        <v>0</v>
      </c>
      <c r="AP418" s="5">
        <f t="shared" si="394"/>
        <v>0</v>
      </c>
      <c r="AQ418" s="5">
        <f t="shared" si="395"/>
        <v>0</v>
      </c>
      <c r="AR418" s="6" t="e">
        <f>(AO418-AVERAGE(AO395:AO440))/_xlfn.STDEV.P(AO395:AO440)</f>
        <v>#DIV/0!</v>
      </c>
      <c r="AS418" s="6" t="e">
        <f t="shared" ref="AS418:AT418" si="418">(AP418-AVERAGE(AP395:AP440))/_xlfn.STDEV.P(AP395:AP440)</f>
        <v>#DIV/0!</v>
      </c>
      <c r="AT418" s="6" t="e">
        <f t="shared" si="418"/>
        <v>#DIV/0!</v>
      </c>
    </row>
    <row r="419" spans="1:46" ht="13.5" thickBot="1">
      <c r="A419" s="4" t="s">
        <v>93</v>
      </c>
      <c r="B419" s="4" t="s">
        <v>94</v>
      </c>
      <c r="C419" s="5">
        <v>0</v>
      </c>
      <c r="D419" s="5">
        <v>0</v>
      </c>
      <c r="E419" s="5">
        <v>0</v>
      </c>
      <c r="F419" s="5">
        <v>0</v>
      </c>
      <c r="G419" s="5">
        <v>0</v>
      </c>
      <c r="H419" s="5">
        <v>0</v>
      </c>
      <c r="I419" s="5">
        <v>0</v>
      </c>
      <c r="J419" s="5">
        <v>0</v>
      </c>
      <c r="K419" s="5">
        <v>0</v>
      </c>
      <c r="L419" s="5">
        <v>0</v>
      </c>
      <c r="M419" s="5">
        <v>0</v>
      </c>
      <c r="N419" s="5">
        <v>0</v>
      </c>
      <c r="O419" s="5">
        <v>0</v>
      </c>
      <c r="P419" s="5">
        <v>0</v>
      </c>
      <c r="Q419" s="5">
        <v>0</v>
      </c>
      <c r="R419" s="5">
        <v>0</v>
      </c>
      <c r="S419" s="5">
        <v>0</v>
      </c>
      <c r="T419" s="5">
        <v>0</v>
      </c>
      <c r="U419" s="5">
        <v>0</v>
      </c>
      <c r="V419" s="5">
        <v>0</v>
      </c>
      <c r="W419" s="5">
        <v>0</v>
      </c>
      <c r="X419" s="5">
        <v>0</v>
      </c>
      <c r="Y419" s="5">
        <v>0</v>
      </c>
      <c r="Z419" s="5">
        <v>0</v>
      </c>
      <c r="AA419" s="5">
        <v>0</v>
      </c>
      <c r="AB419" s="5">
        <v>0</v>
      </c>
      <c r="AC419" s="5">
        <v>0</v>
      </c>
      <c r="AD419" s="5">
        <v>0</v>
      </c>
      <c r="AE419" s="5">
        <v>0</v>
      </c>
      <c r="AF419" s="5">
        <v>0</v>
      </c>
      <c r="AG419" s="5">
        <v>0</v>
      </c>
      <c r="AH419" s="5">
        <v>0</v>
      </c>
      <c r="AI419" s="5">
        <v>0</v>
      </c>
      <c r="AJ419" s="5">
        <v>0</v>
      </c>
      <c r="AK419" s="5">
        <v>0</v>
      </c>
      <c r="AM419" s="4" t="s">
        <v>93</v>
      </c>
      <c r="AN419" s="4" t="s">
        <v>94</v>
      </c>
      <c r="AO419" s="5">
        <f t="shared" si="393"/>
        <v>0</v>
      </c>
      <c r="AP419" s="5">
        <f t="shared" si="394"/>
        <v>0</v>
      </c>
      <c r="AQ419" s="5">
        <f t="shared" si="395"/>
        <v>0</v>
      </c>
      <c r="AR419" s="6" t="e">
        <f>(AO419-AVERAGE(AO395:AO440))/_xlfn.STDEV.P(AO395:AO440)</f>
        <v>#DIV/0!</v>
      </c>
      <c r="AS419" s="6" t="e">
        <f t="shared" ref="AS419:AT419" si="419">(AP419-AVERAGE(AP395:AP440))/_xlfn.STDEV.P(AP395:AP440)</f>
        <v>#DIV/0!</v>
      </c>
      <c r="AT419" s="6" t="e">
        <f t="shared" si="419"/>
        <v>#DIV/0!</v>
      </c>
    </row>
    <row r="420" spans="1:46" ht="13.5" thickBot="1">
      <c r="A420" s="4" t="s">
        <v>95</v>
      </c>
      <c r="B420" s="4" t="s">
        <v>96</v>
      </c>
      <c r="C420" s="5">
        <v>0</v>
      </c>
      <c r="D420" s="5">
        <v>0</v>
      </c>
      <c r="E420" s="5">
        <v>0</v>
      </c>
      <c r="F420" s="5">
        <v>0</v>
      </c>
      <c r="G420" s="5">
        <v>0</v>
      </c>
      <c r="H420" s="5">
        <v>0</v>
      </c>
      <c r="I420" s="5">
        <v>0</v>
      </c>
      <c r="J420" s="5">
        <v>0</v>
      </c>
      <c r="K420" s="5">
        <v>0</v>
      </c>
      <c r="L420" s="5">
        <v>0</v>
      </c>
      <c r="M420" s="5">
        <v>0</v>
      </c>
      <c r="N420" s="5">
        <v>0</v>
      </c>
      <c r="O420" s="5">
        <v>0</v>
      </c>
      <c r="P420" s="5">
        <v>0</v>
      </c>
      <c r="Q420" s="5">
        <v>0</v>
      </c>
      <c r="R420" s="5">
        <v>0</v>
      </c>
      <c r="S420" s="5">
        <v>0</v>
      </c>
      <c r="T420" s="5">
        <v>0</v>
      </c>
      <c r="U420" s="5">
        <v>0</v>
      </c>
      <c r="V420" s="5">
        <v>0</v>
      </c>
      <c r="W420" s="5">
        <v>0</v>
      </c>
      <c r="X420" s="5">
        <v>0</v>
      </c>
      <c r="Y420" s="5">
        <v>0</v>
      </c>
      <c r="Z420" s="5">
        <v>0</v>
      </c>
      <c r="AA420" s="5">
        <v>0</v>
      </c>
      <c r="AB420" s="5">
        <v>0</v>
      </c>
      <c r="AC420" s="5">
        <v>0</v>
      </c>
      <c r="AD420" s="5">
        <v>0</v>
      </c>
      <c r="AE420" s="5">
        <v>0</v>
      </c>
      <c r="AF420" s="5">
        <v>0</v>
      </c>
      <c r="AG420" s="5">
        <v>0</v>
      </c>
      <c r="AH420" s="5">
        <v>0</v>
      </c>
      <c r="AI420" s="5">
        <v>0</v>
      </c>
      <c r="AJ420" s="5">
        <v>0</v>
      </c>
      <c r="AK420" s="5">
        <v>0</v>
      </c>
      <c r="AM420" s="4" t="s">
        <v>95</v>
      </c>
      <c r="AN420" s="4" t="s">
        <v>96</v>
      </c>
      <c r="AO420" s="5">
        <f t="shared" si="393"/>
        <v>0</v>
      </c>
      <c r="AP420" s="5">
        <f t="shared" si="394"/>
        <v>0</v>
      </c>
      <c r="AQ420" s="5">
        <f t="shared" si="395"/>
        <v>0</v>
      </c>
      <c r="AR420" s="6" t="e">
        <f>(AO420-AVERAGE(AO395:AO440))/_xlfn.STDEV.P(AO395:AO440)</f>
        <v>#DIV/0!</v>
      </c>
      <c r="AS420" s="6" t="e">
        <f t="shared" ref="AS420:AT420" si="420">(AP420-AVERAGE(AP395:AP440))/_xlfn.STDEV.P(AP395:AP440)</f>
        <v>#DIV/0!</v>
      </c>
      <c r="AT420" s="6" t="e">
        <f t="shared" si="420"/>
        <v>#DIV/0!</v>
      </c>
    </row>
    <row r="421" spans="1:46" ht="13.5" thickBot="1">
      <c r="A421" s="4" t="s">
        <v>97</v>
      </c>
      <c r="B421" s="4" t="s">
        <v>98</v>
      </c>
      <c r="C421" s="5">
        <v>0</v>
      </c>
      <c r="D421" s="5">
        <v>0</v>
      </c>
      <c r="E421" s="5">
        <v>0</v>
      </c>
      <c r="F421" s="5">
        <v>0</v>
      </c>
      <c r="G421" s="5">
        <v>0</v>
      </c>
      <c r="H421" s="5">
        <v>0</v>
      </c>
      <c r="I421" s="5">
        <v>0</v>
      </c>
      <c r="J421" s="5">
        <v>0</v>
      </c>
      <c r="K421" s="5">
        <v>0</v>
      </c>
      <c r="L421" s="5">
        <v>0</v>
      </c>
      <c r="M421" s="5">
        <v>0</v>
      </c>
      <c r="N421" s="5">
        <v>0</v>
      </c>
      <c r="O421" s="5">
        <v>0</v>
      </c>
      <c r="P421" s="5">
        <v>0</v>
      </c>
      <c r="Q421" s="5">
        <v>0</v>
      </c>
      <c r="R421" s="5">
        <v>0</v>
      </c>
      <c r="S421" s="5">
        <v>0</v>
      </c>
      <c r="T421" s="5">
        <v>0</v>
      </c>
      <c r="U421" s="5">
        <v>0</v>
      </c>
      <c r="V421" s="5">
        <v>0</v>
      </c>
      <c r="W421" s="5">
        <v>0</v>
      </c>
      <c r="X421" s="5">
        <v>0</v>
      </c>
      <c r="Y421" s="5">
        <v>0</v>
      </c>
      <c r="Z421" s="5">
        <v>0</v>
      </c>
      <c r="AA421" s="5">
        <v>0</v>
      </c>
      <c r="AB421" s="5">
        <v>0</v>
      </c>
      <c r="AC421" s="5">
        <v>0</v>
      </c>
      <c r="AD421" s="5">
        <v>0</v>
      </c>
      <c r="AE421" s="5">
        <v>0</v>
      </c>
      <c r="AF421" s="5">
        <v>0</v>
      </c>
      <c r="AG421" s="5">
        <v>0</v>
      </c>
      <c r="AH421" s="5">
        <v>0</v>
      </c>
      <c r="AI421" s="5">
        <v>0</v>
      </c>
      <c r="AJ421" s="5">
        <v>0</v>
      </c>
      <c r="AK421" s="5">
        <v>0</v>
      </c>
      <c r="AM421" s="4" t="s">
        <v>97</v>
      </c>
      <c r="AN421" s="4" t="s">
        <v>98</v>
      </c>
      <c r="AO421" s="5">
        <f t="shared" si="393"/>
        <v>0</v>
      </c>
      <c r="AP421" s="5">
        <f t="shared" si="394"/>
        <v>0</v>
      </c>
      <c r="AQ421" s="5">
        <f t="shared" si="395"/>
        <v>0</v>
      </c>
      <c r="AR421" s="6" t="e">
        <f>(AO421-AVERAGE(AO395:AO440))/_xlfn.STDEV.P(AO395:AO440)</f>
        <v>#DIV/0!</v>
      </c>
      <c r="AS421" s="6" t="e">
        <f t="shared" ref="AS421:AT421" si="421">(AP421-AVERAGE(AP395:AP440))/_xlfn.STDEV.P(AP395:AP440)</f>
        <v>#DIV/0!</v>
      </c>
      <c r="AT421" s="6" t="e">
        <f t="shared" si="421"/>
        <v>#DIV/0!</v>
      </c>
    </row>
    <row r="422" spans="1:46" ht="13.5" thickBot="1">
      <c r="A422" s="4" t="s">
        <v>99</v>
      </c>
      <c r="B422" s="4" t="s">
        <v>100</v>
      </c>
      <c r="C422" s="5">
        <v>0</v>
      </c>
      <c r="D422" s="5">
        <v>0</v>
      </c>
      <c r="E422" s="5">
        <v>0</v>
      </c>
      <c r="F422" s="5">
        <v>0</v>
      </c>
      <c r="G422" s="5">
        <v>0</v>
      </c>
      <c r="H422" s="5">
        <v>0</v>
      </c>
      <c r="I422" s="5">
        <v>0</v>
      </c>
      <c r="J422" s="5">
        <v>0</v>
      </c>
      <c r="K422" s="5">
        <v>0</v>
      </c>
      <c r="L422" s="5">
        <v>0</v>
      </c>
      <c r="M422" s="5">
        <v>0</v>
      </c>
      <c r="N422" s="5">
        <v>0</v>
      </c>
      <c r="O422" s="5">
        <v>0</v>
      </c>
      <c r="P422" s="5">
        <v>0</v>
      </c>
      <c r="Q422" s="5">
        <v>0</v>
      </c>
      <c r="R422" s="5">
        <v>0</v>
      </c>
      <c r="S422" s="5">
        <v>0</v>
      </c>
      <c r="T422" s="5">
        <v>0</v>
      </c>
      <c r="U422" s="5">
        <v>0</v>
      </c>
      <c r="V422" s="5">
        <v>0</v>
      </c>
      <c r="W422" s="5">
        <v>0</v>
      </c>
      <c r="X422" s="5">
        <v>0</v>
      </c>
      <c r="Y422" s="5">
        <v>0</v>
      </c>
      <c r="Z422" s="5">
        <v>0</v>
      </c>
      <c r="AA422" s="5">
        <v>0</v>
      </c>
      <c r="AB422" s="5">
        <v>0</v>
      </c>
      <c r="AC422" s="5">
        <v>0</v>
      </c>
      <c r="AD422" s="5">
        <v>0</v>
      </c>
      <c r="AE422" s="5">
        <v>0</v>
      </c>
      <c r="AF422" s="5">
        <v>0</v>
      </c>
      <c r="AG422" s="5">
        <v>0</v>
      </c>
      <c r="AH422" s="5">
        <v>0</v>
      </c>
      <c r="AI422" s="5">
        <v>0</v>
      </c>
      <c r="AJ422" s="5">
        <v>0</v>
      </c>
      <c r="AK422" s="5">
        <v>0</v>
      </c>
      <c r="AM422" s="4" t="s">
        <v>99</v>
      </c>
      <c r="AN422" s="4" t="s">
        <v>100</v>
      </c>
      <c r="AO422" s="5">
        <f t="shared" si="393"/>
        <v>0</v>
      </c>
      <c r="AP422" s="5">
        <f t="shared" si="394"/>
        <v>0</v>
      </c>
      <c r="AQ422" s="5">
        <f t="shared" si="395"/>
        <v>0</v>
      </c>
      <c r="AR422" s="6" t="e">
        <f>(AO422-AVERAGE(AO395:AO440))/_xlfn.STDEV.P(AO395:AO440)</f>
        <v>#DIV/0!</v>
      </c>
      <c r="AS422" s="6" t="e">
        <f t="shared" ref="AS422:AT422" si="422">(AP422-AVERAGE(AP395:AP440))/_xlfn.STDEV.P(AP395:AP440)</f>
        <v>#DIV/0!</v>
      </c>
      <c r="AT422" s="6" t="e">
        <f t="shared" si="422"/>
        <v>#DIV/0!</v>
      </c>
    </row>
    <row r="423" spans="1:46" ht="13.5" thickBot="1">
      <c r="A423" s="4" t="s">
        <v>101</v>
      </c>
      <c r="B423" s="4" t="s">
        <v>102</v>
      </c>
      <c r="C423" s="5">
        <v>0</v>
      </c>
      <c r="D423" s="5">
        <v>0</v>
      </c>
      <c r="E423" s="5">
        <v>0</v>
      </c>
      <c r="F423" s="5">
        <v>0</v>
      </c>
      <c r="G423" s="5">
        <v>0</v>
      </c>
      <c r="H423" s="5">
        <v>0</v>
      </c>
      <c r="I423" s="5">
        <v>0</v>
      </c>
      <c r="J423" s="5">
        <v>0</v>
      </c>
      <c r="K423" s="5">
        <v>0</v>
      </c>
      <c r="L423" s="5">
        <v>0</v>
      </c>
      <c r="M423" s="5">
        <v>0</v>
      </c>
      <c r="N423" s="5">
        <v>0</v>
      </c>
      <c r="O423" s="5">
        <v>0</v>
      </c>
      <c r="P423" s="5">
        <v>0</v>
      </c>
      <c r="Q423" s="5">
        <v>0</v>
      </c>
      <c r="R423" s="5">
        <v>0</v>
      </c>
      <c r="S423" s="5">
        <v>0</v>
      </c>
      <c r="T423" s="5">
        <v>0</v>
      </c>
      <c r="U423" s="5">
        <v>0</v>
      </c>
      <c r="V423" s="5">
        <v>0</v>
      </c>
      <c r="W423" s="5">
        <v>0</v>
      </c>
      <c r="X423" s="5">
        <v>0</v>
      </c>
      <c r="Y423" s="5">
        <v>0</v>
      </c>
      <c r="Z423" s="5">
        <v>0</v>
      </c>
      <c r="AA423" s="5">
        <v>0</v>
      </c>
      <c r="AB423" s="5">
        <v>0</v>
      </c>
      <c r="AC423" s="5">
        <v>0</v>
      </c>
      <c r="AD423" s="5">
        <v>0</v>
      </c>
      <c r="AE423" s="5">
        <v>0</v>
      </c>
      <c r="AF423" s="5">
        <v>0</v>
      </c>
      <c r="AG423" s="5">
        <v>0</v>
      </c>
      <c r="AH423" s="5">
        <v>0</v>
      </c>
      <c r="AI423" s="5">
        <v>0</v>
      </c>
      <c r="AJ423" s="5">
        <v>0</v>
      </c>
      <c r="AK423" s="5">
        <v>0</v>
      </c>
      <c r="AM423" s="4" t="s">
        <v>101</v>
      </c>
      <c r="AN423" s="4" t="s">
        <v>102</v>
      </c>
      <c r="AO423" s="5">
        <f t="shared" si="393"/>
        <v>0</v>
      </c>
      <c r="AP423" s="5">
        <f t="shared" si="394"/>
        <v>0</v>
      </c>
      <c r="AQ423" s="5">
        <f t="shared" si="395"/>
        <v>0</v>
      </c>
      <c r="AR423" s="6" t="e">
        <f>(AO423-AVERAGE(AO395:AO440))/_xlfn.STDEV.P(AO395:AO440)</f>
        <v>#DIV/0!</v>
      </c>
      <c r="AS423" s="6" t="e">
        <f t="shared" ref="AS423:AT423" si="423">(AP423-AVERAGE(AP395:AP440))/_xlfn.STDEV.P(AP395:AP440)</f>
        <v>#DIV/0!</v>
      </c>
      <c r="AT423" s="6" t="e">
        <f t="shared" si="423"/>
        <v>#DIV/0!</v>
      </c>
    </row>
    <row r="424" spans="1:46" ht="13.5" thickBot="1">
      <c r="A424" s="4" t="s">
        <v>103</v>
      </c>
      <c r="B424" s="4" t="s">
        <v>104</v>
      </c>
      <c r="C424" s="5">
        <v>0</v>
      </c>
      <c r="D424" s="5">
        <v>0</v>
      </c>
      <c r="E424" s="5">
        <v>0</v>
      </c>
      <c r="F424" s="5">
        <v>0</v>
      </c>
      <c r="G424" s="5">
        <v>0</v>
      </c>
      <c r="H424" s="5">
        <v>0</v>
      </c>
      <c r="I424" s="5">
        <v>0</v>
      </c>
      <c r="J424" s="5">
        <v>0</v>
      </c>
      <c r="K424" s="5">
        <v>0</v>
      </c>
      <c r="L424" s="5">
        <v>0</v>
      </c>
      <c r="M424" s="5">
        <v>0</v>
      </c>
      <c r="N424" s="5">
        <v>0</v>
      </c>
      <c r="O424" s="5">
        <v>0</v>
      </c>
      <c r="P424" s="5">
        <v>0</v>
      </c>
      <c r="Q424" s="5">
        <v>0</v>
      </c>
      <c r="R424" s="5">
        <v>0</v>
      </c>
      <c r="S424" s="5">
        <v>0</v>
      </c>
      <c r="T424" s="5">
        <v>0</v>
      </c>
      <c r="U424" s="5">
        <v>0</v>
      </c>
      <c r="V424" s="5">
        <v>0</v>
      </c>
      <c r="W424" s="5">
        <v>0</v>
      </c>
      <c r="X424" s="5">
        <v>0</v>
      </c>
      <c r="Y424" s="5">
        <v>0</v>
      </c>
      <c r="Z424" s="5">
        <v>0</v>
      </c>
      <c r="AA424" s="5">
        <v>0</v>
      </c>
      <c r="AB424" s="5">
        <v>0</v>
      </c>
      <c r="AC424" s="5">
        <v>0</v>
      </c>
      <c r="AD424" s="5">
        <v>0</v>
      </c>
      <c r="AE424" s="5">
        <v>0</v>
      </c>
      <c r="AF424" s="5">
        <v>0</v>
      </c>
      <c r="AG424" s="5">
        <v>0</v>
      </c>
      <c r="AH424" s="5">
        <v>0</v>
      </c>
      <c r="AI424" s="5">
        <v>0</v>
      </c>
      <c r="AJ424" s="5">
        <v>0</v>
      </c>
      <c r="AK424" s="5">
        <v>0</v>
      </c>
      <c r="AM424" s="4" t="s">
        <v>103</v>
      </c>
      <c r="AN424" s="4" t="s">
        <v>104</v>
      </c>
      <c r="AO424" s="5">
        <f t="shared" si="393"/>
        <v>0</v>
      </c>
      <c r="AP424" s="5">
        <f t="shared" si="394"/>
        <v>0</v>
      </c>
      <c r="AQ424" s="5">
        <f t="shared" si="395"/>
        <v>0</v>
      </c>
      <c r="AR424" s="6" t="e">
        <f>(AO424-AVERAGE(AO395:AO440))/_xlfn.STDEV.P(AO395:AO440)</f>
        <v>#DIV/0!</v>
      </c>
      <c r="AS424" s="6" t="e">
        <f t="shared" ref="AS424:AT424" si="424">(AP424-AVERAGE(AP395:AP440))/_xlfn.STDEV.P(AP395:AP440)</f>
        <v>#DIV/0!</v>
      </c>
      <c r="AT424" s="6" t="e">
        <f t="shared" si="424"/>
        <v>#DIV/0!</v>
      </c>
    </row>
    <row r="425" spans="1:46" ht="13.5" thickBot="1">
      <c r="A425" s="4" t="s">
        <v>105</v>
      </c>
      <c r="B425" s="4" t="s">
        <v>106</v>
      </c>
      <c r="C425" s="5">
        <v>0</v>
      </c>
      <c r="D425" s="5">
        <v>0</v>
      </c>
      <c r="E425" s="5">
        <v>0</v>
      </c>
      <c r="F425" s="5">
        <v>0</v>
      </c>
      <c r="G425" s="5">
        <v>0</v>
      </c>
      <c r="H425" s="5">
        <v>0</v>
      </c>
      <c r="I425" s="5">
        <v>0</v>
      </c>
      <c r="J425" s="5">
        <v>0</v>
      </c>
      <c r="K425" s="5">
        <v>0</v>
      </c>
      <c r="L425" s="5">
        <v>0</v>
      </c>
      <c r="M425" s="5">
        <v>0</v>
      </c>
      <c r="N425" s="5">
        <v>0</v>
      </c>
      <c r="O425" s="5">
        <v>0</v>
      </c>
      <c r="P425" s="5">
        <v>0</v>
      </c>
      <c r="Q425" s="5">
        <v>0</v>
      </c>
      <c r="R425" s="5">
        <v>0</v>
      </c>
      <c r="S425" s="5">
        <v>0</v>
      </c>
      <c r="T425" s="5">
        <v>0</v>
      </c>
      <c r="U425" s="5">
        <v>0</v>
      </c>
      <c r="V425" s="5">
        <v>0</v>
      </c>
      <c r="W425" s="5">
        <v>0</v>
      </c>
      <c r="X425" s="5">
        <v>0</v>
      </c>
      <c r="Y425" s="5">
        <v>0</v>
      </c>
      <c r="Z425" s="5">
        <v>0</v>
      </c>
      <c r="AA425" s="5">
        <v>0</v>
      </c>
      <c r="AB425" s="5">
        <v>0</v>
      </c>
      <c r="AC425" s="5">
        <v>0</v>
      </c>
      <c r="AD425" s="5">
        <v>0</v>
      </c>
      <c r="AE425" s="5">
        <v>0</v>
      </c>
      <c r="AF425" s="5">
        <v>0</v>
      </c>
      <c r="AG425" s="5">
        <v>0</v>
      </c>
      <c r="AH425" s="5">
        <v>0</v>
      </c>
      <c r="AI425" s="5">
        <v>0</v>
      </c>
      <c r="AJ425" s="5">
        <v>0</v>
      </c>
      <c r="AK425" s="5">
        <v>0</v>
      </c>
      <c r="AM425" s="4" t="s">
        <v>105</v>
      </c>
      <c r="AN425" s="4" t="s">
        <v>106</v>
      </c>
      <c r="AO425" s="5">
        <f t="shared" si="393"/>
        <v>0</v>
      </c>
      <c r="AP425" s="5">
        <f t="shared" si="394"/>
        <v>0</v>
      </c>
      <c r="AQ425" s="5">
        <f t="shared" si="395"/>
        <v>0</v>
      </c>
      <c r="AR425" s="6" t="e">
        <f>(AO425-AVERAGE(AO395:AO440))/_xlfn.STDEV.P(AO395:AO440)</f>
        <v>#DIV/0!</v>
      </c>
      <c r="AS425" s="6" t="e">
        <f t="shared" ref="AS425:AT425" si="425">(AP425-AVERAGE(AP395:AP440))/_xlfn.STDEV.P(AP395:AP440)</f>
        <v>#DIV/0!</v>
      </c>
      <c r="AT425" s="6" t="e">
        <f t="shared" si="425"/>
        <v>#DIV/0!</v>
      </c>
    </row>
    <row r="426" spans="1:46" ht="13.5" thickBot="1">
      <c r="A426" s="4" t="s">
        <v>107</v>
      </c>
      <c r="B426" s="4" t="s">
        <v>108</v>
      </c>
      <c r="C426" s="5">
        <v>0</v>
      </c>
      <c r="D426" s="5">
        <v>0</v>
      </c>
      <c r="E426" s="5">
        <v>0</v>
      </c>
      <c r="F426" s="5">
        <v>0</v>
      </c>
      <c r="G426" s="5">
        <v>0</v>
      </c>
      <c r="H426" s="5">
        <v>0</v>
      </c>
      <c r="I426" s="5">
        <v>0</v>
      </c>
      <c r="J426" s="5">
        <v>0</v>
      </c>
      <c r="K426" s="5">
        <v>0</v>
      </c>
      <c r="L426" s="5">
        <v>0</v>
      </c>
      <c r="M426" s="5">
        <v>0</v>
      </c>
      <c r="N426" s="5">
        <v>0</v>
      </c>
      <c r="O426" s="5">
        <v>0</v>
      </c>
      <c r="P426" s="5">
        <v>0</v>
      </c>
      <c r="Q426" s="5">
        <v>0</v>
      </c>
      <c r="R426" s="5">
        <v>0</v>
      </c>
      <c r="S426" s="5">
        <v>0</v>
      </c>
      <c r="T426" s="5">
        <v>0</v>
      </c>
      <c r="U426" s="5">
        <v>0</v>
      </c>
      <c r="V426" s="5">
        <v>0</v>
      </c>
      <c r="W426" s="5">
        <v>0</v>
      </c>
      <c r="X426" s="5">
        <v>0</v>
      </c>
      <c r="Y426" s="5">
        <v>0</v>
      </c>
      <c r="Z426" s="5">
        <v>0</v>
      </c>
      <c r="AA426" s="5">
        <v>0</v>
      </c>
      <c r="AB426" s="5">
        <v>0</v>
      </c>
      <c r="AC426" s="5">
        <v>0</v>
      </c>
      <c r="AD426" s="5">
        <v>0</v>
      </c>
      <c r="AE426" s="5">
        <v>0</v>
      </c>
      <c r="AF426" s="5">
        <v>0</v>
      </c>
      <c r="AG426" s="5">
        <v>0</v>
      </c>
      <c r="AH426" s="5">
        <v>0</v>
      </c>
      <c r="AI426" s="5">
        <v>0</v>
      </c>
      <c r="AJ426" s="5">
        <v>0</v>
      </c>
      <c r="AK426" s="5">
        <v>0</v>
      </c>
      <c r="AM426" s="4" t="s">
        <v>107</v>
      </c>
      <c r="AN426" s="4" t="s">
        <v>108</v>
      </c>
      <c r="AO426" s="5">
        <f t="shared" si="393"/>
        <v>0</v>
      </c>
      <c r="AP426" s="5">
        <f t="shared" si="394"/>
        <v>0</v>
      </c>
      <c r="AQ426" s="5">
        <f t="shared" si="395"/>
        <v>0</v>
      </c>
      <c r="AR426" s="6" t="e">
        <f>(AO426-AVERAGE(AO395:AO440))/_xlfn.STDEV.P(AO395:AO440)</f>
        <v>#DIV/0!</v>
      </c>
      <c r="AS426" s="6" t="e">
        <f t="shared" ref="AS426:AT426" si="426">(AP426-AVERAGE(AP395:AP440))/_xlfn.STDEV.P(AP395:AP440)</f>
        <v>#DIV/0!</v>
      </c>
      <c r="AT426" s="6" t="e">
        <f t="shared" si="426"/>
        <v>#DIV/0!</v>
      </c>
    </row>
    <row r="427" spans="1:46" ht="13.5" thickBot="1">
      <c r="A427" s="4" t="s">
        <v>109</v>
      </c>
      <c r="B427" s="4" t="s">
        <v>110</v>
      </c>
      <c r="C427" s="5">
        <v>0</v>
      </c>
      <c r="D427" s="5">
        <v>0</v>
      </c>
      <c r="E427" s="5">
        <v>0</v>
      </c>
      <c r="F427" s="5">
        <v>0</v>
      </c>
      <c r="G427" s="5">
        <v>0</v>
      </c>
      <c r="H427" s="5">
        <v>0</v>
      </c>
      <c r="I427" s="5">
        <v>0</v>
      </c>
      <c r="J427" s="5">
        <v>0</v>
      </c>
      <c r="K427" s="5">
        <v>0</v>
      </c>
      <c r="L427" s="5">
        <v>0</v>
      </c>
      <c r="M427" s="5">
        <v>0</v>
      </c>
      <c r="N427" s="5">
        <v>0</v>
      </c>
      <c r="O427" s="5">
        <v>0</v>
      </c>
      <c r="P427" s="5">
        <v>0</v>
      </c>
      <c r="Q427" s="5">
        <v>0</v>
      </c>
      <c r="R427" s="5">
        <v>0</v>
      </c>
      <c r="S427" s="5">
        <v>0</v>
      </c>
      <c r="T427" s="5">
        <v>0</v>
      </c>
      <c r="U427" s="5">
        <v>0</v>
      </c>
      <c r="V427" s="5">
        <v>0</v>
      </c>
      <c r="W427" s="5">
        <v>0</v>
      </c>
      <c r="X427" s="5">
        <v>0</v>
      </c>
      <c r="Y427" s="5">
        <v>0</v>
      </c>
      <c r="Z427" s="5">
        <v>0</v>
      </c>
      <c r="AA427" s="5">
        <v>0</v>
      </c>
      <c r="AB427" s="5">
        <v>0</v>
      </c>
      <c r="AC427" s="5">
        <v>0</v>
      </c>
      <c r="AD427" s="5">
        <v>0</v>
      </c>
      <c r="AE427" s="5">
        <v>0</v>
      </c>
      <c r="AF427" s="5">
        <v>0</v>
      </c>
      <c r="AG427" s="5">
        <v>0</v>
      </c>
      <c r="AH427" s="5">
        <v>0</v>
      </c>
      <c r="AI427" s="5">
        <v>0</v>
      </c>
      <c r="AJ427" s="5">
        <v>0</v>
      </c>
      <c r="AK427" s="5">
        <v>0</v>
      </c>
      <c r="AM427" s="4" t="s">
        <v>109</v>
      </c>
      <c r="AN427" s="4" t="s">
        <v>110</v>
      </c>
      <c r="AO427" s="5">
        <f t="shared" si="393"/>
        <v>0</v>
      </c>
      <c r="AP427" s="5">
        <f t="shared" si="394"/>
        <v>0</v>
      </c>
      <c r="AQ427" s="5">
        <f t="shared" si="395"/>
        <v>0</v>
      </c>
      <c r="AR427" s="6" t="e">
        <f>(AO427-AVERAGE(AO395:AO440))/_xlfn.STDEV.P(AO395:AO440)</f>
        <v>#DIV/0!</v>
      </c>
      <c r="AS427" s="6" t="e">
        <f t="shared" ref="AS427:AT427" si="427">(AP427-AVERAGE(AP395:AP440))/_xlfn.STDEV.P(AP395:AP440)</f>
        <v>#DIV/0!</v>
      </c>
      <c r="AT427" s="6" t="e">
        <f t="shared" si="427"/>
        <v>#DIV/0!</v>
      </c>
    </row>
    <row r="428" spans="1:46" ht="13.5" thickBot="1">
      <c r="A428" s="4" t="s">
        <v>111</v>
      </c>
      <c r="B428" s="4" t="s">
        <v>112</v>
      </c>
      <c r="C428" s="5">
        <v>0</v>
      </c>
      <c r="D428" s="5">
        <v>0</v>
      </c>
      <c r="E428" s="5">
        <v>0</v>
      </c>
      <c r="F428" s="5">
        <v>0</v>
      </c>
      <c r="G428" s="5">
        <v>0</v>
      </c>
      <c r="H428" s="5">
        <v>0</v>
      </c>
      <c r="I428" s="5">
        <v>0</v>
      </c>
      <c r="J428" s="5">
        <v>0</v>
      </c>
      <c r="K428" s="5">
        <v>0</v>
      </c>
      <c r="L428" s="5">
        <v>0</v>
      </c>
      <c r="M428" s="5">
        <v>0</v>
      </c>
      <c r="N428" s="5">
        <v>0</v>
      </c>
      <c r="O428" s="5">
        <v>0</v>
      </c>
      <c r="P428" s="5">
        <v>0</v>
      </c>
      <c r="Q428" s="5">
        <v>0</v>
      </c>
      <c r="R428" s="5">
        <v>0</v>
      </c>
      <c r="S428" s="5">
        <v>0</v>
      </c>
      <c r="T428" s="5">
        <v>0</v>
      </c>
      <c r="U428" s="5">
        <v>0</v>
      </c>
      <c r="V428" s="5">
        <v>0</v>
      </c>
      <c r="W428" s="5">
        <v>0</v>
      </c>
      <c r="X428" s="5">
        <v>0</v>
      </c>
      <c r="Y428" s="5">
        <v>0</v>
      </c>
      <c r="Z428" s="5">
        <v>0</v>
      </c>
      <c r="AA428" s="5">
        <v>0</v>
      </c>
      <c r="AB428" s="5">
        <v>0</v>
      </c>
      <c r="AC428" s="5">
        <v>0</v>
      </c>
      <c r="AD428" s="5">
        <v>0</v>
      </c>
      <c r="AE428" s="5">
        <v>0</v>
      </c>
      <c r="AF428" s="5">
        <v>0</v>
      </c>
      <c r="AG428" s="5">
        <v>0</v>
      </c>
      <c r="AH428" s="5">
        <v>0</v>
      </c>
      <c r="AI428" s="5">
        <v>0</v>
      </c>
      <c r="AJ428" s="5">
        <v>0</v>
      </c>
      <c r="AK428" s="5">
        <v>0</v>
      </c>
      <c r="AM428" s="4" t="s">
        <v>111</v>
      </c>
      <c r="AN428" s="4" t="s">
        <v>112</v>
      </c>
      <c r="AO428" s="5">
        <f t="shared" si="393"/>
        <v>0</v>
      </c>
      <c r="AP428" s="5">
        <f t="shared" si="394"/>
        <v>0</v>
      </c>
      <c r="AQ428" s="5">
        <f t="shared" si="395"/>
        <v>0</v>
      </c>
      <c r="AR428" s="6" t="e">
        <f>(AO428-AVERAGE(AO395:AO440))/_xlfn.STDEV.P(AO395:AO440)</f>
        <v>#DIV/0!</v>
      </c>
      <c r="AS428" s="6" t="e">
        <f t="shared" ref="AS428:AT428" si="428">(AP428-AVERAGE(AP395:AP440))/_xlfn.STDEV.P(AP395:AP440)</f>
        <v>#DIV/0!</v>
      </c>
      <c r="AT428" s="6" t="e">
        <f t="shared" si="428"/>
        <v>#DIV/0!</v>
      </c>
    </row>
    <row r="429" spans="1:46" ht="13.5" thickBot="1">
      <c r="A429" s="4" t="s">
        <v>113</v>
      </c>
      <c r="B429" s="4" t="s">
        <v>114</v>
      </c>
      <c r="C429" s="5">
        <v>0</v>
      </c>
      <c r="D429" s="5">
        <v>0</v>
      </c>
      <c r="E429" s="5">
        <v>0</v>
      </c>
      <c r="F429" s="5">
        <v>0</v>
      </c>
      <c r="G429" s="5">
        <v>0</v>
      </c>
      <c r="H429" s="5">
        <v>0</v>
      </c>
      <c r="I429" s="5">
        <v>0</v>
      </c>
      <c r="J429" s="5">
        <v>0</v>
      </c>
      <c r="K429" s="5">
        <v>0</v>
      </c>
      <c r="L429" s="5">
        <v>0</v>
      </c>
      <c r="M429" s="5">
        <v>0</v>
      </c>
      <c r="N429" s="5">
        <v>0</v>
      </c>
      <c r="O429" s="5">
        <v>0</v>
      </c>
      <c r="P429" s="5">
        <v>0</v>
      </c>
      <c r="Q429" s="5">
        <v>0</v>
      </c>
      <c r="R429" s="5">
        <v>0</v>
      </c>
      <c r="S429" s="5">
        <v>0</v>
      </c>
      <c r="T429" s="5">
        <v>0</v>
      </c>
      <c r="U429" s="5">
        <v>0</v>
      </c>
      <c r="V429" s="5">
        <v>0</v>
      </c>
      <c r="W429" s="5">
        <v>0</v>
      </c>
      <c r="X429" s="5">
        <v>0</v>
      </c>
      <c r="Y429" s="5">
        <v>0</v>
      </c>
      <c r="Z429" s="5">
        <v>0</v>
      </c>
      <c r="AA429" s="5">
        <v>0</v>
      </c>
      <c r="AB429" s="5">
        <v>0</v>
      </c>
      <c r="AC429" s="5">
        <v>0</v>
      </c>
      <c r="AD429" s="5">
        <v>0</v>
      </c>
      <c r="AE429" s="5">
        <v>0</v>
      </c>
      <c r="AF429" s="5">
        <v>0</v>
      </c>
      <c r="AG429" s="5">
        <v>0</v>
      </c>
      <c r="AH429" s="5">
        <v>0</v>
      </c>
      <c r="AI429" s="5">
        <v>0</v>
      </c>
      <c r="AJ429" s="5">
        <v>0</v>
      </c>
      <c r="AK429" s="5">
        <v>0</v>
      </c>
      <c r="AM429" s="4" t="s">
        <v>113</v>
      </c>
      <c r="AN429" s="4" t="s">
        <v>114</v>
      </c>
      <c r="AO429" s="5">
        <f t="shared" si="393"/>
        <v>0</v>
      </c>
      <c r="AP429" s="5">
        <f t="shared" si="394"/>
        <v>0</v>
      </c>
      <c r="AQ429" s="5">
        <f t="shared" si="395"/>
        <v>0</v>
      </c>
      <c r="AR429" s="6" t="e">
        <f>(AO429-AVERAGE(AO395:AO440))/_xlfn.STDEV.P(AO395:AO440)</f>
        <v>#DIV/0!</v>
      </c>
      <c r="AS429" s="6" t="e">
        <f t="shared" ref="AS429:AT429" si="429">(AP429-AVERAGE(AP395:AP440))/_xlfn.STDEV.P(AP395:AP440)</f>
        <v>#DIV/0!</v>
      </c>
      <c r="AT429" s="6" t="e">
        <f t="shared" si="429"/>
        <v>#DIV/0!</v>
      </c>
    </row>
    <row r="430" spans="1:46" ht="13.5" thickBot="1">
      <c r="A430" s="4" t="s">
        <v>115</v>
      </c>
      <c r="B430" s="4" t="s">
        <v>116</v>
      </c>
      <c r="C430" s="5">
        <v>0</v>
      </c>
      <c r="D430" s="5">
        <v>0</v>
      </c>
      <c r="E430" s="5">
        <v>0</v>
      </c>
      <c r="F430" s="5">
        <v>0</v>
      </c>
      <c r="G430" s="5">
        <v>0</v>
      </c>
      <c r="H430" s="5">
        <v>0</v>
      </c>
      <c r="I430" s="5">
        <v>0</v>
      </c>
      <c r="J430" s="5">
        <v>0</v>
      </c>
      <c r="K430" s="5">
        <v>0</v>
      </c>
      <c r="L430" s="5">
        <v>0</v>
      </c>
      <c r="M430" s="5">
        <v>0</v>
      </c>
      <c r="N430" s="5">
        <v>0</v>
      </c>
      <c r="O430" s="5">
        <v>0</v>
      </c>
      <c r="P430" s="5">
        <v>0</v>
      </c>
      <c r="Q430" s="5">
        <v>0</v>
      </c>
      <c r="R430" s="5">
        <v>0</v>
      </c>
      <c r="S430" s="5">
        <v>0</v>
      </c>
      <c r="T430" s="5">
        <v>0</v>
      </c>
      <c r="U430" s="5">
        <v>0</v>
      </c>
      <c r="V430" s="5">
        <v>0</v>
      </c>
      <c r="W430" s="5">
        <v>0</v>
      </c>
      <c r="X430" s="5">
        <v>0</v>
      </c>
      <c r="Y430" s="5">
        <v>0</v>
      </c>
      <c r="Z430" s="5">
        <v>0</v>
      </c>
      <c r="AA430" s="5">
        <v>0</v>
      </c>
      <c r="AB430" s="5">
        <v>0</v>
      </c>
      <c r="AC430" s="5">
        <v>0</v>
      </c>
      <c r="AD430" s="5">
        <v>0</v>
      </c>
      <c r="AE430" s="5">
        <v>0</v>
      </c>
      <c r="AF430" s="5">
        <v>0</v>
      </c>
      <c r="AG430" s="5">
        <v>0</v>
      </c>
      <c r="AH430" s="5">
        <v>0</v>
      </c>
      <c r="AI430" s="5">
        <v>0</v>
      </c>
      <c r="AJ430" s="5">
        <v>0</v>
      </c>
      <c r="AK430" s="5">
        <v>0</v>
      </c>
      <c r="AM430" s="4" t="s">
        <v>115</v>
      </c>
      <c r="AN430" s="4" t="s">
        <v>116</v>
      </c>
      <c r="AO430" s="5">
        <f t="shared" si="393"/>
        <v>0</v>
      </c>
      <c r="AP430" s="5">
        <f t="shared" si="394"/>
        <v>0</v>
      </c>
      <c r="AQ430" s="5">
        <f t="shared" si="395"/>
        <v>0</v>
      </c>
      <c r="AR430" s="6" t="e">
        <f>(AO430-AVERAGE(AO395:AO440))/_xlfn.STDEV.P(AO395:AO440)</f>
        <v>#DIV/0!</v>
      </c>
      <c r="AS430" s="6" t="e">
        <f t="shared" ref="AS430:AT430" si="430">(AP430-AVERAGE(AP395:AP440))/_xlfn.STDEV.P(AP395:AP440)</f>
        <v>#DIV/0!</v>
      </c>
      <c r="AT430" s="6" t="e">
        <f t="shared" si="430"/>
        <v>#DIV/0!</v>
      </c>
    </row>
    <row r="431" spans="1:46" ht="13.5" thickBot="1">
      <c r="A431" s="4" t="s">
        <v>117</v>
      </c>
      <c r="B431" s="4" t="s">
        <v>118</v>
      </c>
      <c r="C431" s="5">
        <v>0</v>
      </c>
      <c r="D431" s="5">
        <v>0</v>
      </c>
      <c r="E431" s="5">
        <v>0</v>
      </c>
      <c r="F431" s="5">
        <v>0</v>
      </c>
      <c r="G431" s="5">
        <v>0</v>
      </c>
      <c r="H431" s="5">
        <v>0</v>
      </c>
      <c r="I431" s="5">
        <v>0</v>
      </c>
      <c r="J431" s="5">
        <v>0</v>
      </c>
      <c r="K431" s="5">
        <v>0</v>
      </c>
      <c r="L431" s="5">
        <v>0</v>
      </c>
      <c r="M431" s="5">
        <v>0</v>
      </c>
      <c r="N431" s="5">
        <v>0</v>
      </c>
      <c r="O431" s="5">
        <v>0</v>
      </c>
      <c r="P431" s="5">
        <v>0</v>
      </c>
      <c r="Q431" s="5">
        <v>0</v>
      </c>
      <c r="R431" s="5">
        <v>0</v>
      </c>
      <c r="S431" s="5">
        <v>0</v>
      </c>
      <c r="T431" s="5">
        <v>0</v>
      </c>
      <c r="U431" s="5">
        <v>0</v>
      </c>
      <c r="V431" s="5">
        <v>0</v>
      </c>
      <c r="W431" s="5">
        <v>0</v>
      </c>
      <c r="X431" s="5">
        <v>0</v>
      </c>
      <c r="Y431" s="5">
        <v>0</v>
      </c>
      <c r="Z431" s="5">
        <v>0</v>
      </c>
      <c r="AA431" s="5">
        <v>0</v>
      </c>
      <c r="AB431" s="5">
        <v>0</v>
      </c>
      <c r="AC431" s="5">
        <v>0</v>
      </c>
      <c r="AD431" s="5">
        <v>0</v>
      </c>
      <c r="AE431" s="5">
        <v>0</v>
      </c>
      <c r="AF431" s="5">
        <v>0</v>
      </c>
      <c r="AG431" s="5">
        <v>0</v>
      </c>
      <c r="AH431" s="5">
        <v>0</v>
      </c>
      <c r="AI431" s="5">
        <v>0</v>
      </c>
      <c r="AJ431" s="5">
        <v>0</v>
      </c>
      <c r="AK431" s="5">
        <v>0</v>
      </c>
      <c r="AM431" s="4" t="s">
        <v>117</v>
      </c>
      <c r="AN431" s="4" t="s">
        <v>118</v>
      </c>
      <c r="AO431" s="5">
        <f t="shared" si="393"/>
        <v>0</v>
      </c>
      <c r="AP431" s="5">
        <f t="shared" si="394"/>
        <v>0</v>
      </c>
      <c r="AQ431" s="5">
        <f t="shared" si="395"/>
        <v>0</v>
      </c>
      <c r="AR431" s="6" t="e">
        <f>(AO431-AVERAGE(AO395:AO440))/_xlfn.STDEV.P(AO395:AO440)</f>
        <v>#DIV/0!</v>
      </c>
      <c r="AS431" s="6" t="e">
        <f t="shared" ref="AS431:AT431" si="431">(AP431-AVERAGE(AP395:AP440))/_xlfn.STDEV.P(AP395:AP440)</f>
        <v>#DIV/0!</v>
      </c>
      <c r="AT431" s="6" t="e">
        <f t="shared" si="431"/>
        <v>#DIV/0!</v>
      </c>
    </row>
    <row r="432" spans="1:46" ht="13.5" thickBot="1">
      <c r="A432" s="4" t="s">
        <v>119</v>
      </c>
      <c r="B432" s="4" t="s">
        <v>120</v>
      </c>
      <c r="C432" s="5">
        <v>0</v>
      </c>
      <c r="D432" s="5">
        <v>0</v>
      </c>
      <c r="E432" s="5">
        <v>0</v>
      </c>
      <c r="F432" s="5">
        <v>0</v>
      </c>
      <c r="G432" s="5">
        <v>0</v>
      </c>
      <c r="H432" s="5">
        <v>0</v>
      </c>
      <c r="I432" s="5">
        <v>0</v>
      </c>
      <c r="J432" s="5">
        <v>0</v>
      </c>
      <c r="K432" s="5">
        <v>0</v>
      </c>
      <c r="L432" s="5">
        <v>0</v>
      </c>
      <c r="M432" s="5">
        <v>0</v>
      </c>
      <c r="N432" s="5">
        <v>0</v>
      </c>
      <c r="O432" s="5">
        <v>0</v>
      </c>
      <c r="P432" s="5">
        <v>0</v>
      </c>
      <c r="Q432" s="5">
        <v>0</v>
      </c>
      <c r="R432" s="5">
        <v>0</v>
      </c>
      <c r="S432" s="5">
        <v>0</v>
      </c>
      <c r="T432" s="5">
        <v>0</v>
      </c>
      <c r="U432" s="5">
        <v>0</v>
      </c>
      <c r="V432" s="5">
        <v>0</v>
      </c>
      <c r="W432" s="5">
        <v>0</v>
      </c>
      <c r="X432" s="5">
        <v>0</v>
      </c>
      <c r="Y432" s="5">
        <v>0</v>
      </c>
      <c r="Z432" s="5">
        <v>0</v>
      </c>
      <c r="AA432" s="5">
        <v>0</v>
      </c>
      <c r="AB432" s="5">
        <v>0</v>
      </c>
      <c r="AC432" s="5">
        <v>0</v>
      </c>
      <c r="AD432" s="5">
        <v>0</v>
      </c>
      <c r="AE432" s="5">
        <v>0</v>
      </c>
      <c r="AF432" s="5">
        <v>0</v>
      </c>
      <c r="AG432" s="5">
        <v>0</v>
      </c>
      <c r="AH432" s="5">
        <v>0</v>
      </c>
      <c r="AI432" s="5">
        <v>0</v>
      </c>
      <c r="AJ432" s="5">
        <v>0</v>
      </c>
      <c r="AK432" s="5">
        <v>0</v>
      </c>
      <c r="AM432" s="4" t="s">
        <v>119</v>
      </c>
      <c r="AN432" s="4" t="s">
        <v>120</v>
      </c>
      <c r="AO432" s="5">
        <f t="shared" si="393"/>
        <v>0</v>
      </c>
      <c r="AP432" s="5">
        <f t="shared" si="394"/>
        <v>0</v>
      </c>
      <c r="AQ432" s="5">
        <f t="shared" si="395"/>
        <v>0</v>
      </c>
      <c r="AR432" s="6" t="e">
        <f>(AO432-AVERAGE(AO395:AO440))/_xlfn.STDEV.P(AO395:AO440)</f>
        <v>#DIV/0!</v>
      </c>
      <c r="AS432" s="6" t="e">
        <f t="shared" ref="AS432:AT432" si="432">(AP432-AVERAGE(AP395:AP440))/_xlfn.STDEV.P(AP395:AP440)</f>
        <v>#DIV/0!</v>
      </c>
      <c r="AT432" s="6" t="e">
        <f t="shared" si="432"/>
        <v>#DIV/0!</v>
      </c>
    </row>
    <row r="433" spans="1:46" ht="13.5" thickBot="1">
      <c r="A433" s="4" t="s">
        <v>121</v>
      </c>
      <c r="B433" s="4" t="s">
        <v>122</v>
      </c>
      <c r="C433" s="5">
        <v>0</v>
      </c>
      <c r="D433" s="5">
        <v>0</v>
      </c>
      <c r="E433" s="5">
        <v>0</v>
      </c>
      <c r="F433" s="5">
        <v>0</v>
      </c>
      <c r="G433" s="5">
        <v>0</v>
      </c>
      <c r="H433" s="5">
        <v>0</v>
      </c>
      <c r="I433" s="5">
        <v>0</v>
      </c>
      <c r="J433" s="5">
        <v>0</v>
      </c>
      <c r="K433" s="5">
        <v>0</v>
      </c>
      <c r="L433" s="5">
        <v>0</v>
      </c>
      <c r="M433" s="5">
        <v>0</v>
      </c>
      <c r="N433" s="5">
        <v>0</v>
      </c>
      <c r="O433" s="5">
        <v>0</v>
      </c>
      <c r="P433" s="5">
        <v>0</v>
      </c>
      <c r="Q433" s="5">
        <v>0</v>
      </c>
      <c r="R433" s="5">
        <v>0</v>
      </c>
      <c r="S433" s="5">
        <v>0</v>
      </c>
      <c r="T433" s="5">
        <v>0</v>
      </c>
      <c r="U433" s="5">
        <v>0</v>
      </c>
      <c r="V433" s="5">
        <v>0</v>
      </c>
      <c r="W433" s="5">
        <v>0</v>
      </c>
      <c r="X433" s="5">
        <v>0</v>
      </c>
      <c r="Y433" s="5">
        <v>0</v>
      </c>
      <c r="Z433" s="5">
        <v>0</v>
      </c>
      <c r="AA433" s="5">
        <v>0</v>
      </c>
      <c r="AB433" s="5">
        <v>0</v>
      </c>
      <c r="AC433" s="5">
        <v>0</v>
      </c>
      <c r="AD433" s="5">
        <v>0</v>
      </c>
      <c r="AE433" s="5">
        <v>0</v>
      </c>
      <c r="AF433" s="5">
        <v>0</v>
      </c>
      <c r="AG433" s="5">
        <v>0</v>
      </c>
      <c r="AH433" s="5">
        <v>0</v>
      </c>
      <c r="AI433" s="5">
        <v>0</v>
      </c>
      <c r="AJ433" s="5">
        <v>0</v>
      </c>
      <c r="AK433" s="5">
        <v>0</v>
      </c>
      <c r="AM433" s="4" t="s">
        <v>121</v>
      </c>
      <c r="AN433" s="4" t="s">
        <v>122</v>
      </c>
      <c r="AO433" s="5">
        <f t="shared" si="393"/>
        <v>0</v>
      </c>
      <c r="AP433" s="5">
        <f t="shared" si="394"/>
        <v>0</v>
      </c>
      <c r="AQ433" s="5">
        <f t="shared" si="395"/>
        <v>0</v>
      </c>
      <c r="AR433" s="6" t="e">
        <f>(AO433-AVERAGE(AO395:AO440))/_xlfn.STDEV.P(AO395:AO440)</f>
        <v>#DIV/0!</v>
      </c>
      <c r="AS433" s="6" t="e">
        <f t="shared" ref="AS433:AT433" si="433">(AP433-AVERAGE(AP395:AP440))/_xlfn.STDEV.P(AP395:AP440)</f>
        <v>#DIV/0!</v>
      </c>
      <c r="AT433" s="6" t="e">
        <f t="shared" si="433"/>
        <v>#DIV/0!</v>
      </c>
    </row>
    <row r="434" spans="1:46" ht="13.5" thickBot="1">
      <c r="A434" s="4" t="s">
        <v>123</v>
      </c>
      <c r="B434" s="4" t="s">
        <v>124</v>
      </c>
      <c r="C434" s="5">
        <v>0</v>
      </c>
      <c r="D434" s="5">
        <v>0</v>
      </c>
      <c r="E434" s="5">
        <v>0</v>
      </c>
      <c r="F434" s="5">
        <v>0</v>
      </c>
      <c r="G434" s="5">
        <v>0</v>
      </c>
      <c r="H434" s="5">
        <v>0</v>
      </c>
      <c r="I434" s="5">
        <v>0</v>
      </c>
      <c r="J434" s="5">
        <v>0</v>
      </c>
      <c r="K434" s="5">
        <v>0</v>
      </c>
      <c r="L434" s="5">
        <v>0</v>
      </c>
      <c r="M434" s="5">
        <v>0</v>
      </c>
      <c r="N434" s="5">
        <v>0</v>
      </c>
      <c r="O434" s="5">
        <v>0</v>
      </c>
      <c r="P434" s="5">
        <v>0</v>
      </c>
      <c r="Q434" s="5">
        <v>0</v>
      </c>
      <c r="R434" s="5">
        <v>0</v>
      </c>
      <c r="S434" s="5">
        <v>0</v>
      </c>
      <c r="T434" s="5">
        <v>0</v>
      </c>
      <c r="U434" s="5">
        <v>0</v>
      </c>
      <c r="V434" s="5">
        <v>0</v>
      </c>
      <c r="W434" s="5">
        <v>0</v>
      </c>
      <c r="X434" s="5">
        <v>0</v>
      </c>
      <c r="Y434" s="5">
        <v>0</v>
      </c>
      <c r="Z434" s="5">
        <v>0</v>
      </c>
      <c r="AA434" s="5">
        <v>0</v>
      </c>
      <c r="AB434" s="5">
        <v>0</v>
      </c>
      <c r="AC434" s="5">
        <v>0</v>
      </c>
      <c r="AD434" s="5">
        <v>0</v>
      </c>
      <c r="AE434" s="5">
        <v>0</v>
      </c>
      <c r="AF434" s="5">
        <v>0</v>
      </c>
      <c r="AG434" s="5">
        <v>0</v>
      </c>
      <c r="AH434" s="5">
        <v>0</v>
      </c>
      <c r="AI434" s="5">
        <v>0</v>
      </c>
      <c r="AJ434" s="5">
        <v>0</v>
      </c>
      <c r="AK434" s="5">
        <v>0</v>
      </c>
      <c r="AM434" s="4" t="s">
        <v>123</v>
      </c>
      <c r="AN434" s="4" t="s">
        <v>124</v>
      </c>
      <c r="AO434" s="5">
        <f t="shared" si="393"/>
        <v>0</v>
      </c>
      <c r="AP434" s="5">
        <f t="shared" si="394"/>
        <v>0</v>
      </c>
      <c r="AQ434" s="5">
        <f t="shared" si="395"/>
        <v>0</v>
      </c>
      <c r="AR434" s="6" t="e">
        <f>(AO434-AVERAGE(AO395:AO440))/_xlfn.STDEV.P(AO395:AO440)</f>
        <v>#DIV/0!</v>
      </c>
      <c r="AS434" s="6" t="e">
        <f t="shared" ref="AS434:AT434" si="434">(AP434-AVERAGE(AP395:AP440))/_xlfn.STDEV.P(AP395:AP440)</f>
        <v>#DIV/0!</v>
      </c>
      <c r="AT434" s="6" t="e">
        <f t="shared" si="434"/>
        <v>#DIV/0!</v>
      </c>
    </row>
    <row r="435" spans="1:46" ht="13.5" thickBot="1">
      <c r="A435" s="4" t="s">
        <v>125</v>
      </c>
      <c r="B435" s="4" t="s">
        <v>126</v>
      </c>
      <c r="C435" s="5">
        <v>0</v>
      </c>
      <c r="D435" s="5">
        <v>0</v>
      </c>
      <c r="E435" s="5">
        <v>0</v>
      </c>
      <c r="F435" s="5">
        <v>0</v>
      </c>
      <c r="G435" s="5">
        <v>0</v>
      </c>
      <c r="H435" s="5">
        <v>0</v>
      </c>
      <c r="I435" s="5">
        <v>0</v>
      </c>
      <c r="J435" s="5">
        <v>0</v>
      </c>
      <c r="K435" s="5">
        <v>0</v>
      </c>
      <c r="L435" s="5">
        <v>0</v>
      </c>
      <c r="M435" s="5">
        <v>0</v>
      </c>
      <c r="N435" s="5">
        <v>0</v>
      </c>
      <c r="O435" s="5">
        <v>0</v>
      </c>
      <c r="P435" s="5">
        <v>0</v>
      </c>
      <c r="Q435" s="5">
        <v>0</v>
      </c>
      <c r="R435" s="5">
        <v>0</v>
      </c>
      <c r="S435" s="5">
        <v>0</v>
      </c>
      <c r="T435" s="5">
        <v>0</v>
      </c>
      <c r="U435" s="5">
        <v>0</v>
      </c>
      <c r="V435" s="5">
        <v>0</v>
      </c>
      <c r="W435" s="5">
        <v>0</v>
      </c>
      <c r="X435" s="5">
        <v>0</v>
      </c>
      <c r="Y435" s="5">
        <v>0</v>
      </c>
      <c r="Z435" s="5">
        <v>0</v>
      </c>
      <c r="AA435" s="5">
        <v>0</v>
      </c>
      <c r="AB435" s="5">
        <v>0</v>
      </c>
      <c r="AC435" s="5">
        <v>0</v>
      </c>
      <c r="AD435" s="5">
        <v>0</v>
      </c>
      <c r="AE435" s="5">
        <v>0</v>
      </c>
      <c r="AF435" s="5">
        <v>0</v>
      </c>
      <c r="AG435" s="5">
        <v>0</v>
      </c>
      <c r="AH435" s="5">
        <v>0</v>
      </c>
      <c r="AI435" s="5">
        <v>0</v>
      </c>
      <c r="AJ435" s="5">
        <v>0</v>
      </c>
      <c r="AK435" s="5">
        <v>0</v>
      </c>
      <c r="AM435" s="4" t="s">
        <v>125</v>
      </c>
      <c r="AN435" s="4" t="s">
        <v>126</v>
      </c>
      <c r="AO435" s="5">
        <f t="shared" si="393"/>
        <v>0</v>
      </c>
      <c r="AP435" s="5">
        <f t="shared" si="394"/>
        <v>0</v>
      </c>
      <c r="AQ435" s="5">
        <f t="shared" si="395"/>
        <v>0</v>
      </c>
      <c r="AR435" s="6" t="e">
        <f>(AO435-AVERAGE(AO395:AO440))/_xlfn.STDEV.P(AO395:AO440)</f>
        <v>#DIV/0!</v>
      </c>
      <c r="AS435" s="6" t="e">
        <f t="shared" ref="AS435:AT435" si="435">(AP435-AVERAGE(AP395:AP440))/_xlfn.STDEV.P(AP395:AP440)</f>
        <v>#DIV/0!</v>
      </c>
      <c r="AT435" s="6" t="e">
        <f t="shared" si="435"/>
        <v>#DIV/0!</v>
      </c>
    </row>
    <row r="436" spans="1:46" ht="13.5" thickBot="1">
      <c r="A436" s="4" t="s">
        <v>127</v>
      </c>
      <c r="B436" s="4" t="s">
        <v>128</v>
      </c>
      <c r="C436" s="5">
        <v>0</v>
      </c>
      <c r="D436" s="5">
        <v>0</v>
      </c>
      <c r="E436" s="5">
        <v>0</v>
      </c>
      <c r="F436" s="5">
        <v>0</v>
      </c>
      <c r="G436" s="5">
        <v>0</v>
      </c>
      <c r="H436" s="5">
        <v>0</v>
      </c>
      <c r="I436" s="5">
        <v>0</v>
      </c>
      <c r="J436" s="5">
        <v>0</v>
      </c>
      <c r="K436" s="5">
        <v>0</v>
      </c>
      <c r="L436" s="5">
        <v>0</v>
      </c>
      <c r="M436" s="5">
        <v>0</v>
      </c>
      <c r="N436" s="5">
        <v>0</v>
      </c>
      <c r="O436" s="5">
        <v>0</v>
      </c>
      <c r="P436" s="5">
        <v>0</v>
      </c>
      <c r="Q436" s="5">
        <v>0</v>
      </c>
      <c r="R436" s="5">
        <v>0</v>
      </c>
      <c r="S436" s="5">
        <v>0</v>
      </c>
      <c r="T436" s="5">
        <v>0</v>
      </c>
      <c r="U436" s="5">
        <v>0</v>
      </c>
      <c r="V436" s="5">
        <v>0</v>
      </c>
      <c r="W436" s="5">
        <v>0</v>
      </c>
      <c r="X436" s="5">
        <v>0</v>
      </c>
      <c r="Y436" s="5">
        <v>0</v>
      </c>
      <c r="Z436" s="5">
        <v>0</v>
      </c>
      <c r="AA436" s="5">
        <v>0</v>
      </c>
      <c r="AB436" s="5">
        <v>0</v>
      </c>
      <c r="AC436" s="5">
        <v>0</v>
      </c>
      <c r="AD436" s="5">
        <v>0</v>
      </c>
      <c r="AE436" s="5">
        <v>0</v>
      </c>
      <c r="AF436" s="5">
        <v>0</v>
      </c>
      <c r="AG436" s="5">
        <v>0</v>
      </c>
      <c r="AH436" s="5">
        <v>0</v>
      </c>
      <c r="AI436" s="5">
        <v>0</v>
      </c>
      <c r="AJ436" s="5">
        <v>0</v>
      </c>
      <c r="AK436" s="5">
        <v>0</v>
      </c>
      <c r="AM436" s="4" t="s">
        <v>127</v>
      </c>
      <c r="AN436" s="4" t="s">
        <v>128</v>
      </c>
      <c r="AO436" s="5">
        <f t="shared" si="393"/>
        <v>0</v>
      </c>
      <c r="AP436" s="5">
        <f t="shared" si="394"/>
        <v>0</v>
      </c>
      <c r="AQ436" s="5">
        <f t="shared" si="395"/>
        <v>0</v>
      </c>
      <c r="AR436" s="6" t="e">
        <f>(AO436-AVERAGE(AO395:AO440))/_xlfn.STDEV.P(AO395:AO440)</f>
        <v>#DIV/0!</v>
      </c>
      <c r="AS436" s="6" t="e">
        <f t="shared" ref="AS436:AT436" si="436">(AP436-AVERAGE(AP395:AP440))/_xlfn.STDEV.P(AP395:AP440)</f>
        <v>#DIV/0!</v>
      </c>
      <c r="AT436" s="6" t="e">
        <f t="shared" si="436"/>
        <v>#DIV/0!</v>
      </c>
    </row>
    <row r="437" spans="1:46" ht="13.5" thickBot="1">
      <c r="A437" s="4" t="s">
        <v>129</v>
      </c>
      <c r="B437" s="4" t="s">
        <v>130</v>
      </c>
      <c r="C437" s="5">
        <v>0</v>
      </c>
      <c r="D437" s="5">
        <v>0</v>
      </c>
      <c r="E437" s="5">
        <v>0</v>
      </c>
      <c r="F437" s="5">
        <v>0</v>
      </c>
      <c r="G437" s="5">
        <v>0</v>
      </c>
      <c r="H437" s="5">
        <v>0</v>
      </c>
      <c r="I437" s="5">
        <v>0</v>
      </c>
      <c r="J437" s="5">
        <v>0</v>
      </c>
      <c r="K437" s="5">
        <v>0</v>
      </c>
      <c r="L437" s="5">
        <v>0</v>
      </c>
      <c r="M437" s="5">
        <v>0</v>
      </c>
      <c r="N437" s="5">
        <v>0</v>
      </c>
      <c r="O437" s="5">
        <v>0</v>
      </c>
      <c r="P437" s="5">
        <v>0</v>
      </c>
      <c r="Q437" s="5">
        <v>0</v>
      </c>
      <c r="R437" s="5">
        <v>0</v>
      </c>
      <c r="S437" s="5">
        <v>0</v>
      </c>
      <c r="T437" s="5">
        <v>0</v>
      </c>
      <c r="U437" s="5">
        <v>0</v>
      </c>
      <c r="V437" s="5">
        <v>0</v>
      </c>
      <c r="W437" s="5">
        <v>0</v>
      </c>
      <c r="X437" s="5">
        <v>0</v>
      </c>
      <c r="Y437" s="5">
        <v>0</v>
      </c>
      <c r="Z437" s="5">
        <v>0</v>
      </c>
      <c r="AA437" s="5">
        <v>0</v>
      </c>
      <c r="AB437" s="5">
        <v>0</v>
      </c>
      <c r="AC437" s="5">
        <v>0</v>
      </c>
      <c r="AD437" s="5">
        <v>0</v>
      </c>
      <c r="AE437" s="5">
        <v>0</v>
      </c>
      <c r="AF437" s="5">
        <v>0</v>
      </c>
      <c r="AG437" s="5">
        <v>0</v>
      </c>
      <c r="AH437" s="5">
        <v>0</v>
      </c>
      <c r="AI437" s="5">
        <v>0</v>
      </c>
      <c r="AJ437" s="5">
        <v>0</v>
      </c>
      <c r="AK437" s="5">
        <v>0</v>
      </c>
      <c r="AM437" s="4" t="s">
        <v>129</v>
      </c>
      <c r="AN437" s="4" t="s">
        <v>130</v>
      </c>
      <c r="AO437" s="5">
        <f t="shared" si="393"/>
        <v>0</v>
      </c>
      <c r="AP437" s="5">
        <f t="shared" si="394"/>
        <v>0</v>
      </c>
      <c r="AQ437" s="5">
        <f t="shared" si="395"/>
        <v>0</v>
      </c>
      <c r="AR437" s="6" t="e">
        <f>(AO437-AVERAGE(AO395:AO440))/_xlfn.STDEV.P(AO395:AO440)</f>
        <v>#DIV/0!</v>
      </c>
      <c r="AS437" s="6" t="e">
        <f t="shared" ref="AS437:AT437" si="437">(AP437-AVERAGE(AP395:AP440))/_xlfn.STDEV.P(AP395:AP440)</f>
        <v>#DIV/0!</v>
      </c>
      <c r="AT437" s="6" t="e">
        <f t="shared" si="437"/>
        <v>#DIV/0!</v>
      </c>
    </row>
    <row r="438" spans="1:46" ht="13.5" thickBot="1">
      <c r="A438" s="4" t="s">
        <v>131</v>
      </c>
      <c r="B438" s="4" t="s">
        <v>132</v>
      </c>
      <c r="C438" s="5">
        <v>0</v>
      </c>
      <c r="D438" s="5">
        <v>0</v>
      </c>
      <c r="E438" s="5">
        <v>0</v>
      </c>
      <c r="F438" s="5">
        <v>0</v>
      </c>
      <c r="G438" s="5">
        <v>0</v>
      </c>
      <c r="H438" s="5">
        <v>0</v>
      </c>
      <c r="I438" s="5">
        <v>0</v>
      </c>
      <c r="J438" s="5">
        <v>0</v>
      </c>
      <c r="K438" s="5">
        <v>0</v>
      </c>
      <c r="L438" s="5">
        <v>0</v>
      </c>
      <c r="M438" s="5">
        <v>0</v>
      </c>
      <c r="N438" s="5">
        <v>0</v>
      </c>
      <c r="O438" s="5">
        <v>0</v>
      </c>
      <c r="P438" s="5">
        <v>0</v>
      </c>
      <c r="Q438" s="5">
        <v>0</v>
      </c>
      <c r="R438" s="5">
        <v>0</v>
      </c>
      <c r="S438" s="5">
        <v>0</v>
      </c>
      <c r="T438" s="5">
        <v>0</v>
      </c>
      <c r="U438" s="5">
        <v>0</v>
      </c>
      <c r="V438" s="5">
        <v>0</v>
      </c>
      <c r="W438" s="5">
        <v>0</v>
      </c>
      <c r="X438" s="5">
        <v>0</v>
      </c>
      <c r="Y438" s="5">
        <v>0</v>
      </c>
      <c r="Z438" s="5">
        <v>0</v>
      </c>
      <c r="AA438" s="5">
        <v>0</v>
      </c>
      <c r="AB438" s="5">
        <v>0</v>
      </c>
      <c r="AC438" s="5">
        <v>0</v>
      </c>
      <c r="AD438" s="5">
        <v>0</v>
      </c>
      <c r="AE438" s="5">
        <v>0</v>
      </c>
      <c r="AF438" s="5">
        <v>0</v>
      </c>
      <c r="AG438" s="5">
        <v>0</v>
      </c>
      <c r="AH438" s="5">
        <v>0</v>
      </c>
      <c r="AI438" s="5">
        <v>0</v>
      </c>
      <c r="AJ438" s="5">
        <v>0</v>
      </c>
      <c r="AK438" s="5">
        <v>0</v>
      </c>
      <c r="AM438" s="4" t="s">
        <v>131</v>
      </c>
      <c r="AN438" s="4" t="s">
        <v>132</v>
      </c>
      <c r="AO438" s="5">
        <f t="shared" si="393"/>
        <v>0</v>
      </c>
      <c r="AP438" s="5">
        <f t="shared" si="394"/>
        <v>0</v>
      </c>
      <c r="AQ438" s="5">
        <f t="shared" si="395"/>
        <v>0</v>
      </c>
      <c r="AR438" s="6" t="e">
        <f>(AO438-AVERAGE(AO395:AO440))/_xlfn.STDEV.P(AO395:AO440)</f>
        <v>#DIV/0!</v>
      </c>
      <c r="AS438" s="6" t="e">
        <f t="shared" ref="AS438:AT438" si="438">(AP438-AVERAGE(AP395:AP440))/_xlfn.STDEV.P(AP395:AP440)</f>
        <v>#DIV/0!</v>
      </c>
      <c r="AT438" s="6" t="e">
        <f t="shared" si="438"/>
        <v>#DIV/0!</v>
      </c>
    </row>
    <row r="439" spans="1:46" ht="13.5" thickBot="1">
      <c r="A439" s="4" t="s">
        <v>133</v>
      </c>
      <c r="B439" s="4" t="s">
        <v>134</v>
      </c>
      <c r="C439" s="5">
        <v>0</v>
      </c>
      <c r="D439" s="5">
        <v>0</v>
      </c>
      <c r="E439" s="5">
        <v>0</v>
      </c>
      <c r="F439" s="5">
        <v>0</v>
      </c>
      <c r="G439" s="5">
        <v>0</v>
      </c>
      <c r="H439" s="5">
        <v>0</v>
      </c>
      <c r="I439" s="5">
        <v>0</v>
      </c>
      <c r="J439" s="5">
        <v>0</v>
      </c>
      <c r="K439" s="5">
        <v>0</v>
      </c>
      <c r="L439" s="5">
        <v>0</v>
      </c>
      <c r="M439" s="5">
        <v>0</v>
      </c>
      <c r="N439" s="5">
        <v>0</v>
      </c>
      <c r="O439" s="5">
        <v>0</v>
      </c>
      <c r="P439" s="5">
        <v>0</v>
      </c>
      <c r="Q439" s="5">
        <v>0</v>
      </c>
      <c r="R439" s="5">
        <v>0</v>
      </c>
      <c r="S439" s="5">
        <v>0</v>
      </c>
      <c r="T439" s="5">
        <v>0</v>
      </c>
      <c r="U439" s="5">
        <v>0</v>
      </c>
      <c r="V439" s="5">
        <v>0</v>
      </c>
      <c r="W439" s="5">
        <v>0</v>
      </c>
      <c r="X439" s="5">
        <v>0</v>
      </c>
      <c r="Y439" s="5">
        <v>0</v>
      </c>
      <c r="Z439" s="5">
        <v>0</v>
      </c>
      <c r="AA439" s="5">
        <v>0</v>
      </c>
      <c r="AB439" s="5">
        <v>0</v>
      </c>
      <c r="AC439" s="5">
        <v>0</v>
      </c>
      <c r="AD439" s="5">
        <v>0</v>
      </c>
      <c r="AE439" s="5">
        <v>0</v>
      </c>
      <c r="AF439" s="5">
        <v>0</v>
      </c>
      <c r="AG439" s="5">
        <v>0</v>
      </c>
      <c r="AH439" s="5">
        <v>0</v>
      </c>
      <c r="AI439" s="5">
        <v>0</v>
      </c>
      <c r="AJ439" s="5">
        <v>0</v>
      </c>
      <c r="AK439" s="5">
        <v>0</v>
      </c>
      <c r="AM439" s="4" t="s">
        <v>133</v>
      </c>
      <c r="AN439" s="4" t="s">
        <v>134</v>
      </c>
      <c r="AO439" s="5">
        <f t="shared" si="393"/>
        <v>0</v>
      </c>
      <c r="AP439" s="5">
        <f t="shared" si="394"/>
        <v>0</v>
      </c>
      <c r="AQ439" s="5">
        <f t="shared" si="395"/>
        <v>0</v>
      </c>
      <c r="AR439" s="6" t="e">
        <f>(AO439-AVERAGE(AO395:AO440))/_xlfn.STDEV.P(AO395:AO440)</f>
        <v>#DIV/0!</v>
      </c>
      <c r="AS439" s="6" t="e">
        <f t="shared" ref="AS439:AT439" si="439">(AP439-AVERAGE(AP395:AP440))/_xlfn.STDEV.P(AP395:AP440)</f>
        <v>#DIV/0!</v>
      </c>
      <c r="AT439" s="6" t="e">
        <f t="shared" si="439"/>
        <v>#DIV/0!</v>
      </c>
    </row>
    <row r="440" spans="1:46" ht="13.5" thickBot="1">
      <c r="A440" s="4" t="s">
        <v>135</v>
      </c>
      <c r="B440" s="4" t="s">
        <v>136</v>
      </c>
      <c r="C440" s="5">
        <v>0</v>
      </c>
      <c r="D440" s="5">
        <v>0</v>
      </c>
      <c r="E440" s="5">
        <v>0</v>
      </c>
      <c r="F440" s="5">
        <v>0</v>
      </c>
      <c r="G440" s="5">
        <v>0</v>
      </c>
      <c r="H440" s="5">
        <v>0</v>
      </c>
      <c r="I440" s="5">
        <v>0</v>
      </c>
      <c r="J440" s="5">
        <v>0</v>
      </c>
      <c r="K440" s="5">
        <v>0</v>
      </c>
      <c r="L440" s="5">
        <v>0</v>
      </c>
      <c r="M440" s="5">
        <v>0</v>
      </c>
      <c r="N440" s="5">
        <v>0</v>
      </c>
      <c r="O440" s="5">
        <v>0</v>
      </c>
      <c r="P440" s="5">
        <v>0</v>
      </c>
      <c r="Q440" s="5">
        <v>0</v>
      </c>
      <c r="R440" s="5">
        <v>0</v>
      </c>
      <c r="S440" s="5">
        <v>0</v>
      </c>
      <c r="T440" s="5">
        <v>0</v>
      </c>
      <c r="U440" s="5">
        <v>0</v>
      </c>
      <c r="V440" s="5">
        <v>0</v>
      </c>
      <c r="W440" s="5">
        <v>0</v>
      </c>
      <c r="X440" s="5">
        <v>0</v>
      </c>
      <c r="Y440" s="5">
        <v>0</v>
      </c>
      <c r="Z440" s="5">
        <v>0</v>
      </c>
      <c r="AA440" s="5">
        <v>0</v>
      </c>
      <c r="AB440" s="5">
        <v>0</v>
      </c>
      <c r="AC440" s="5">
        <v>0</v>
      </c>
      <c r="AD440" s="5">
        <v>0</v>
      </c>
      <c r="AE440" s="5">
        <v>0</v>
      </c>
      <c r="AF440" s="5">
        <v>0</v>
      </c>
      <c r="AG440" s="5">
        <v>0</v>
      </c>
      <c r="AH440" s="5">
        <v>0</v>
      </c>
      <c r="AI440" s="5">
        <v>0</v>
      </c>
      <c r="AJ440" s="5">
        <v>0</v>
      </c>
      <c r="AK440" s="5">
        <v>0</v>
      </c>
      <c r="AM440" s="4" t="s">
        <v>135</v>
      </c>
      <c r="AN440" s="4" t="s">
        <v>136</v>
      </c>
      <c r="AO440" s="5">
        <f t="shared" si="393"/>
        <v>0</v>
      </c>
      <c r="AP440" s="5">
        <f t="shared" si="394"/>
        <v>0</v>
      </c>
      <c r="AQ440" s="5">
        <f t="shared" si="395"/>
        <v>0</v>
      </c>
      <c r="AR440" s="6" t="e">
        <f>(AO440-AVERAGE(AO395:AO440))/_xlfn.STDEV.P(AO395:AO440)</f>
        <v>#DIV/0!</v>
      </c>
      <c r="AS440" s="6" t="e">
        <f t="shared" ref="AS440:AT440" si="440">(AP440-AVERAGE(AP395:AP440))/_xlfn.STDEV.P(AP395:AP440)</f>
        <v>#DIV/0!</v>
      </c>
      <c r="AT440" s="6" t="e">
        <f t="shared" si="440"/>
        <v>#DIV/0!</v>
      </c>
    </row>
  </sheetData>
  <sheetProtection password="EDD0" sheet="1" objects="1" scenarios="1"/>
  <mergeCells count="29">
    <mergeCell ref="A6:AK6"/>
    <mergeCell ref="A7:AK8"/>
    <mergeCell ref="A9:AK9"/>
    <mergeCell ref="A10:B10"/>
    <mergeCell ref="A57:AK57"/>
    <mergeCell ref="A58:B58"/>
    <mergeCell ref="A105:AK105"/>
    <mergeCell ref="A106:B106"/>
    <mergeCell ref="A153:AK153"/>
    <mergeCell ref="A154:B154"/>
    <mergeCell ref="A201:AK201"/>
    <mergeCell ref="A202:B202"/>
    <mergeCell ref="A249:AK249"/>
    <mergeCell ref="A250:B250"/>
    <mergeCell ref="A394:B394"/>
    <mergeCell ref="A297:AK297"/>
    <mergeCell ref="A298:B298"/>
    <mergeCell ref="A345:AK345"/>
    <mergeCell ref="A346:B346"/>
    <mergeCell ref="A393:AK393"/>
    <mergeCell ref="AM250:AN250"/>
    <mergeCell ref="AM298:AN298"/>
    <mergeCell ref="AM346:AN346"/>
    <mergeCell ref="AM394:AN394"/>
    <mergeCell ref="AM10:AN10"/>
    <mergeCell ref="AM58:AN58"/>
    <mergeCell ref="AM106:AN106"/>
    <mergeCell ref="AM154:AN154"/>
    <mergeCell ref="AM202:AN20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0"/>
  <sheetViews>
    <sheetView topLeftCell="T1" workbookViewId="0">
      <selection activeCell="A17" sqref="A17:XFD17"/>
    </sheetView>
  </sheetViews>
  <sheetFormatPr defaultRowHeight="12.75" customHeight="1"/>
  <cols>
    <col min="1" max="1" width="27.7109375" bestFit="1" customWidth="1"/>
    <col min="2" max="2" width="40.28515625" bestFit="1" customWidth="1"/>
    <col min="3" max="37" width="7.42578125" bestFit="1" customWidth="1"/>
    <col min="39" max="39" width="27.7109375" style="49" bestFit="1" customWidth="1"/>
    <col min="40" max="40" width="40.28515625" style="49" bestFit="1" customWidth="1"/>
  </cols>
  <sheetData>
    <row r="1" spans="1:46" ht="24" customHeight="1">
      <c r="A1" s="1" t="s">
        <v>0</v>
      </c>
      <c r="AM1" s="1" t="s">
        <v>0</v>
      </c>
    </row>
    <row r="2" spans="1:46">
      <c r="A2" s="2" t="s">
        <v>1</v>
      </c>
      <c r="B2" s="3" t="s">
        <v>2</v>
      </c>
      <c r="AM2" s="2" t="s">
        <v>1</v>
      </c>
      <c r="AN2" s="3" t="s">
        <v>2</v>
      </c>
    </row>
    <row r="3" spans="1:46">
      <c r="A3" s="2" t="s">
        <v>3</v>
      </c>
      <c r="B3" s="3" t="s">
        <v>4</v>
      </c>
      <c r="AM3" s="2" t="s">
        <v>3</v>
      </c>
      <c r="AN3" s="3" t="s">
        <v>4</v>
      </c>
    </row>
    <row r="4" spans="1:46">
      <c r="A4" s="2" t="s">
        <v>5</v>
      </c>
      <c r="B4" s="3" t="s">
        <v>6</v>
      </c>
      <c r="AM4" s="2" t="s">
        <v>5</v>
      </c>
      <c r="AN4" s="3" t="s">
        <v>6</v>
      </c>
    </row>
    <row r="5" spans="1:46">
      <c r="A5" s="270" t="s">
        <v>161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M5"/>
      <c r="AN5"/>
    </row>
    <row r="6" spans="1:46" ht="12.75" customHeight="1">
      <c r="A6" s="267"/>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M6"/>
      <c r="AN6"/>
    </row>
    <row r="7" spans="1:46" ht="13.5" thickBot="1">
      <c r="A7" s="271" t="s">
        <v>162</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M7"/>
      <c r="AN7"/>
    </row>
    <row r="8" spans="1:46" ht="13.5" thickBot="1">
      <c r="A8" s="273"/>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M8"/>
      <c r="AN8"/>
    </row>
    <row r="9" spans="1:46" ht="13.5" thickBot="1">
      <c r="A9" s="268" t="s">
        <v>163</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M9"/>
      <c r="AN9"/>
    </row>
    <row r="10" spans="1:46" ht="13.5" thickBot="1">
      <c r="A10" s="267"/>
      <c r="B10" s="267"/>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4" t="s">
        <v>26</v>
      </c>
      <c r="T10" s="4" t="s">
        <v>27</v>
      </c>
      <c r="U10" s="4" t="s">
        <v>28</v>
      </c>
      <c r="V10" s="4" t="s">
        <v>29</v>
      </c>
      <c r="W10" s="4" t="s">
        <v>30</v>
      </c>
      <c r="X10" s="4" t="s">
        <v>31</v>
      </c>
      <c r="Y10" s="4" t="s">
        <v>32</v>
      </c>
      <c r="Z10" s="4" t="s">
        <v>33</v>
      </c>
      <c r="AA10" s="4" t="s">
        <v>34</v>
      </c>
      <c r="AB10" s="4" t="s">
        <v>35</v>
      </c>
      <c r="AC10" s="4" t="s">
        <v>36</v>
      </c>
      <c r="AD10" s="4" t="s">
        <v>37</v>
      </c>
      <c r="AE10" s="4" t="s">
        <v>38</v>
      </c>
      <c r="AF10" s="4" t="s">
        <v>39</v>
      </c>
      <c r="AG10" s="4" t="s">
        <v>40</v>
      </c>
      <c r="AH10" s="4" t="s">
        <v>41</v>
      </c>
      <c r="AI10" s="4" t="s">
        <v>42</v>
      </c>
      <c r="AJ10" s="4" t="s">
        <v>43</v>
      </c>
      <c r="AK10" s="4" t="s">
        <v>44</v>
      </c>
      <c r="AM10" s="267"/>
      <c r="AN10" s="267"/>
      <c r="AO10" s="4">
        <v>2016</v>
      </c>
      <c r="AP10" s="4">
        <v>2017</v>
      </c>
      <c r="AQ10" s="4">
        <v>2018</v>
      </c>
      <c r="AR10" s="4">
        <v>2016</v>
      </c>
      <c r="AS10" s="4">
        <v>2017</v>
      </c>
      <c r="AT10" s="4">
        <v>2018</v>
      </c>
    </row>
    <row r="11" spans="1:46" ht="13.5" thickBot="1">
      <c r="A11" s="4" t="s">
        <v>45</v>
      </c>
      <c r="B11" s="4" t="s">
        <v>46</v>
      </c>
      <c r="C11" s="5">
        <v>0.82913000000000003</v>
      </c>
      <c r="D11" s="5">
        <v>0.82830999999999999</v>
      </c>
      <c r="E11" s="5">
        <v>0.82847999999999999</v>
      </c>
      <c r="F11" s="5">
        <v>0.82786999999999999</v>
      </c>
      <c r="G11" s="5">
        <v>0.82816999999999996</v>
      </c>
      <c r="H11" s="5">
        <v>0.82733000000000001</v>
      </c>
      <c r="I11" s="5">
        <v>0.82747000000000004</v>
      </c>
      <c r="J11" s="5">
        <v>0.83009999999999995</v>
      </c>
      <c r="K11" s="5">
        <v>0.83211000000000002</v>
      </c>
      <c r="L11" s="5">
        <v>0.83347000000000004</v>
      </c>
      <c r="M11" s="5">
        <v>0.83616999999999997</v>
      </c>
      <c r="N11" s="5">
        <v>0.83565</v>
      </c>
      <c r="O11" s="5">
        <v>0.83714999999999995</v>
      </c>
      <c r="P11" s="5">
        <v>0.83743000000000001</v>
      </c>
      <c r="Q11" s="5">
        <v>0.83882000000000001</v>
      </c>
      <c r="R11" s="5">
        <v>0.83867999999999998</v>
      </c>
      <c r="S11" s="5">
        <v>0.83550999999999997</v>
      </c>
      <c r="T11" s="5">
        <v>0.83130000000000004</v>
      </c>
      <c r="U11" s="5">
        <v>0.83182999999999996</v>
      </c>
      <c r="V11" s="5">
        <v>0.83126</v>
      </c>
      <c r="W11" s="5">
        <v>0.83199000000000001</v>
      </c>
      <c r="X11" s="5">
        <v>0.83484000000000003</v>
      </c>
      <c r="Y11" s="5">
        <v>0.83677999999999997</v>
      </c>
      <c r="Z11" s="5">
        <v>0.84179999999999999</v>
      </c>
      <c r="AA11" s="5">
        <v>0.84433000000000002</v>
      </c>
      <c r="AB11" s="5">
        <v>0.84858999999999996</v>
      </c>
      <c r="AC11" s="5">
        <v>0.85302</v>
      </c>
      <c r="AD11" s="5">
        <v>0.85868999999999995</v>
      </c>
      <c r="AE11" s="5">
        <v>0.86770999999999998</v>
      </c>
      <c r="AF11" s="5">
        <v>0.87821000000000005</v>
      </c>
      <c r="AG11" s="5">
        <v>0.88297000000000003</v>
      </c>
      <c r="AH11" s="5">
        <v>0.88746000000000003</v>
      </c>
      <c r="AI11" s="5">
        <v>0.89027000000000001</v>
      </c>
      <c r="AJ11" s="5">
        <v>0.89219000000000004</v>
      </c>
      <c r="AK11" s="5">
        <v>0.82186999999999999</v>
      </c>
      <c r="AM11" s="4" t="s">
        <v>45</v>
      </c>
      <c r="AN11" s="4" t="s">
        <v>46</v>
      </c>
      <c r="AO11" s="5">
        <f>AVERAGE(C11:N11)</f>
        <v>0.83035499999999984</v>
      </c>
      <c r="AP11" s="5">
        <f>AVERAGE(O11:Z11)</f>
        <v>0.83561583333333322</v>
      </c>
      <c r="AQ11" s="5">
        <f>AVERAGE(AA11:AK11)</f>
        <v>0.86593727272727283</v>
      </c>
      <c r="AR11" s="6">
        <f>(AO11-AVERAGE(AO11:AO56))/_xlfn.STDEV.P(AO11:AO56)</f>
        <v>1.4665690376615923</v>
      </c>
      <c r="AS11" s="6">
        <f t="shared" ref="AS11:AT11" si="0">(AP11-AVERAGE(AP11:AP56))/_xlfn.STDEV.P(AP11:AP56)</f>
        <v>1.077853232252165</v>
      </c>
      <c r="AT11" s="6">
        <f t="shared" si="0"/>
        <v>0.84740154266600365</v>
      </c>
    </row>
    <row r="12" spans="1:46" ht="13.5" thickBot="1">
      <c r="A12" s="4" t="s">
        <v>47</v>
      </c>
      <c r="B12" s="4" t="s">
        <v>48</v>
      </c>
      <c r="C12" s="5">
        <v>0.80666000000000004</v>
      </c>
      <c r="D12" s="5">
        <v>0.80764000000000002</v>
      </c>
      <c r="E12" s="5">
        <v>0.80869999999999997</v>
      </c>
      <c r="F12" s="5">
        <v>0.80911999999999995</v>
      </c>
      <c r="G12" s="5">
        <v>0.80408000000000002</v>
      </c>
      <c r="H12" s="5">
        <v>0.80410000000000004</v>
      </c>
      <c r="I12" s="5">
        <v>0.80913999999999997</v>
      </c>
      <c r="J12" s="5">
        <v>0.81340999999999997</v>
      </c>
      <c r="K12" s="5">
        <v>0.81562999999999997</v>
      </c>
      <c r="L12" s="5">
        <v>0.81638999999999995</v>
      </c>
      <c r="M12" s="5">
        <v>0.82403999999999999</v>
      </c>
      <c r="N12" s="5">
        <v>0.82909999999999995</v>
      </c>
      <c r="O12" s="5">
        <v>0.83738999999999997</v>
      </c>
      <c r="P12" s="5">
        <v>0.84014999999999995</v>
      </c>
      <c r="Q12" s="5">
        <v>0.84147000000000005</v>
      </c>
      <c r="R12" s="5">
        <v>0.84011000000000002</v>
      </c>
      <c r="S12" s="5">
        <v>0.84689000000000003</v>
      </c>
      <c r="T12" s="5">
        <v>0.85001000000000004</v>
      </c>
      <c r="U12" s="5">
        <v>0.85021999999999998</v>
      </c>
      <c r="V12" s="5">
        <v>0.85024</v>
      </c>
      <c r="W12" s="5">
        <v>0.85197000000000001</v>
      </c>
      <c r="X12" s="5">
        <v>0.85558000000000001</v>
      </c>
      <c r="Y12" s="5">
        <v>0.86050000000000004</v>
      </c>
      <c r="Z12" s="5">
        <v>0.86828000000000005</v>
      </c>
      <c r="AA12" s="5">
        <v>0.87148000000000003</v>
      </c>
      <c r="AB12" s="5">
        <v>0.87478</v>
      </c>
      <c r="AC12" s="5">
        <v>0.87897999999999998</v>
      </c>
      <c r="AD12" s="5">
        <v>0.88793999999999995</v>
      </c>
      <c r="AE12" s="5">
        <v>0.88863000000000003</v>
      </c>
      <c r="AF12" s="5">
        <v>0.89458000000000004</v>
      </c>
      <c r="AG12" s="5">
        <v>0.89605000000000001</v>
      </c>
      <c r="AH12" s="5">
        <v>0.90059</v>
      </c>
      <c r="AI12" s="5">
        <v>0.90693000000000001</v>
      </c>
      <c r="AJ12" s="5">
        <v>0.91013999999999995</v>
      </c>
      <c r="AK12" s="5">
        <v>0.83616999999999997</v>
      </c>
      <c r="AM12" s="4" t="s">
        <v>47</v>
      </c>
      <c r="AN12" s="4" t="s">
        <v>48</v>
      </c>
      <c r="AO12" s="5">
        <f t="shared" ref="AO12:AO56" si="1">AVERAGE(C12:N12)</f>
        <v>0.81233416666666669</v>
      </c>
      <c r="AP12" s="5">
        <f t="shared" ref="AP12:AP56" si="2">AVERAGE(O12:Z12)</f>
        <v>0.84940083333333349</v>
      </c>
      <c r="AQ12" s="5">
        <f t="shared" ref="AQ12:AQ56" si="3">AVERAGE(AA12:AK12)</f>
        <v>0.88602454545454534</v>
      </c>
      <c r="AR12" s="6">
        <f>(AO12-AVERAGE(AO11:AO56))/_xlfn.STDEV.P(AO11:AO56)</f>
        <v>1.2019503982433748</v>
      </c>
      <c r="AS12" s="6">
        <f t="shared" ref="AS12:AT12" si="4">(AP12-AVERAGE(AP11:AP56))/_xlfn.STDEV.P(AP11:AP56)</f>
        <v>1.2608401980120667</v>
      </c>
      <c r="AT12" s="6">
        <f t="shared" si="4"/>
        <v>1.114936835781223</v>
      </c>
    </row>
    <row r="13" spans="1:46" ht="13.5" thickBot="1">
      <c r="A13" s="4" t="s">
        <v>49</v>
      </c>
      <c r="B13" s="4" t="s">
        <v>50</v>
      </c>
      <c r="C13" s="5">
        <v>0.81603999999999999</v>
      </c>
      <c r="D13" s="5">
        <v>0.81569999999999998</v>
      </c>
      <c r="E13" s="5">
        <v>0.81784000000000001</v>
      </c>
      <c r="F13" s="5">
        <v>0.82110000000000005</v>
      </c>
      <c r="G13" s="5">
        <v>0.82030999999999998</v>
      </c>
      <c r="H13" s="5">
        <v>0.82064999999999999</v>
      </c>
      <c r="I13" s="5">
        <v>0.82399</v>
      </c>
      <c r="J13" s="5">
        <v>0.82196999999999998</v>
      </c>
      <c r="K13" s="5">
        <v>0.82496999999999998</v>
      </c>
      <c r="L13" s="5">
        <v>0.82759000000000005</v>
      </c>
      <c r="M13" s="5">
        <v>0.82948999999999995</v>
      </c>
      <c r="N13" s="5">
        <v>0.83413000000000004</v>
      </c>
      <c r="O13" s="5">
        <v>0.83684000000000003</v>
      </c>
      <c r="P13" s="5">
        <v>0.84070999999999996</v>
      </c>
      <c r="Q13" s="5">
        <v>0.84287000000000001</v>
      </c>
      <c r="R13" s="5">
        <v>0.84694000000000003</v>
      </c>
      <c r="S13" s="5">
        <v>0.85296000000000005</v>
      </c>
      <c r="T13" s="5">
        <v>0.85328000000000004</v>
      </c>
      <c r="U13" s="5">
        <v>0.85379000000000005</v>
      </c>
      <c r="V13" s="5">
        <v>0.85743999999999998</v>
      </c>
      <c r="W13" s="5">
        <v>0.85894999999999999</v>
      </c>
      <c r="X13" s="5">
        <v>0.86097999999999997</v>
      </c>
      <c r="Y13" s="5">
        <v>0.86595999999999995</v>
      </c>
      <c r="Z13" s="5">
        <v>0.86431999999999998</v>
      </c>
      <c r="AA13" s="5">
        <v>0.86917</v>
      </c>
      <c r="AB13" s="5">
        <v>0.87289000000000005</v>
      </c>
      <c r="AC13" s="5">
        <v>0.87921000000000005</v>
      </c>
      <c r="AD13" s="5">
        <v>0.88349</v>
      </c>
      <c r="AE13" s="5">
        <v>0.89090000000000003</v>
      </c>
      <c r="AF13" s="5">
        <v>0.89819000000000004</v>
      </c>
      <c r="AG13" s="5">
        <v>0.90202000000000004</v>
      </c>
      <c r="AH13" s="5">
        <v>0.90673999999999999</v>
      </c>
      <c r="AI13" s="5">
        <v>0.90976000000000001</v>
      </c>
      <c r="AJ13" s="5">
        <v>0.91435999999999995</v>
      </c>
      <c r="AK13" s="5">
        <v>0.84716000000000002</v>
      </c>
      <c r="AM13" s="4" t="s">
        <v>49</v>
      </c>
      <c r="AN13" s="4" t="s">
        <v>50</v>
      </c>
      <c r="AO13" s="5">
        <f t="shared" si="1"/>
        <v>0.82281499999999996</v>
      </c>
      <c r="AP13" s="5">
        <f t="shared" si="2"/>
        <v>0.85291999999999979</v>
      </c>
      <c r="AQ13" s="5">
        <f t="shared" si="3"/>
        <v>0.88853545454545468</v>
      </c>
      <c r="AR13" s="6">
        <f>(AO13-AVERAGE(AO11:AO56))/_xlfn.STDEV.P(AO11:AO56)</f>
        <v>1.3558513752590018</v>
      </c>
      <c r="AS13" s="6">
        <f t="shared" ref="AS13:AT13" si="5">(AP13-AVERAGE(AP11:AP56))/_xlfn.STDEV.P(AP11:AP56)</f>
        <v>1.307554861076023</v>
      </c>
      <c r="AT13" s="6">
        <f t="shared" si="5"/>
        <v>1.1483787474206291</v>
      </c>
    </row>
    <row r="14" spans="1:46" ht="13.5" thickBot="1">
      <c r="A14" s="4" t="s">
        <v>51</v>
      </c>
      <c r="B14" s="4" t="s">
        <v>52</v>
      </c>
      <c r="C14" s="5">
        <v>0.73348000000000002</v>
      </c>
      <c r="D14" s="5">
        <v>0.73458000000000001</v>
      </c>
      <c r="E14" s="5">
        <v>0.73904999999999998</v>
      </c>
      <c r="F14" s="5">
        <v>0.74317</v>
      </c>
      <c r="G14" s="5">
        <v>0.74153999999999998</v>
      </c>
      <c r="H14" s="5">
        <v>0.73709000000000002</v>
      </c>
      <c r="I14" s="5">
        <v>0.73526000000000002</v>
      </c>
      <c r="J14" s="5">
        <v>0.73921000000000003</v>
      </c>
      <c r="K14" s="5">
        <v>0.73782999999999999</v>
      </c>
      <c r="L14" s="5">
        <v>0.74143000000000003</v>
      </c>
      <c r="M14" s="5">
        <v>0.74258000000000002</v>
      </c>
      <c r="N14" s="5">
        <v>0.74724000000000002</v>
      </c>
      <c r="O14" s="5">
        <v>0.74356999999999995</v>
      </c>
      <c r="P14" s="5">
        <v>0.74399999999999999</v>
      </c>
      <c r="Q14" s="5">
        <v>0.74512</v>
      </c>
      <c r="R14" s="5">
        <v>0.74829999999999997</v>
      </c>
      <c r="S14" s="5">
        <v>0.75070000000000003</v>
      </c>
      <c r="T14" s="5">
        <v>0.76278999999999997</v>
      </c>
      <c r="U14" s="5">
        <v>0.76639000000000002</v>
      </c>
      <c r="V14" s="5">
        <v>0.77195999999999998</v>
      </c>
      <c r="W14" s="5">
        <v>0.78108999999999995</v>
      </c>
      <c r="X14" s="5">
        <v>0.78803999999999996</v>
      </c>
      <c r="Y14" s="5">
        <v>0.79647999999999997</v>
      </c>
      <c r="Z14" s="5">
        <v>0.80757999999999996</v>
      </c>
      <c r="AA14" s="5">
        <v>0.82193000000000005</v>
      </c>
      <c r="AB14" s="5">
        <v>0.83369000000000004</v>
      </c>
      <c r="AC14" s="5">
        <v>0.84253</v>
      </c>
      <c r="AD14" s="5">
        <v>0.85265999999999997</v>
      </c>
      <c r="AE14" s="5">
        <v>0.86284000000000005</v>
      </c>
      <c r="AF14" s="5">
        <v>0.86961999999999995</v>
      </c>
      <c r="AG14" s="5">
        <v>0.8831</v>
      </c>
      <c r="AH14" s="5">
        <v>0.88671999999999995</v>
      </c>
      <c r="AI14" s="5">
        <v>0.88917000000000002</v>
      </c>
      <c r="AJ14" s="5">
        <v>0.89290999999999998</v>
      </c>
      <c r="AK14" s="5">
        <v>0.82328000000000001</v>
      </c>
      <c r="AM14" s="4" t="s">
        <v>51</v>
      </c>
      <c r="AN14" s="4" t="s">
        <v>52</v>
      </c>
      <c r="AO14" s="5">
        <f t="shared" si="1"/>
        <v>0.73937166666666665</v>
      </c>
      <c r="AP14" s="5">
        <f t="shared" si="2"/>
        <v>0.76716833333333334</v>
      </c>
      <c r="AQ14" s="5">
        <f t="shared" si="3"/>
        <v>0.85985909090909096</v>
      </c>
      <c r="AR14" s="6">
        <f>(AO14-AVERAGE(AO11:AO56))/_xlfn.STDEV.P(AO11:AO56)</f>
        <v>0.13056612197691103</v>
      </c>
      <c r="AS14" s="6">
        <f t="shared" ref="AS14:AT14" si="6">(AP14-AVERAGE(AP11:AP56))/_xlfn.STDEV.P(AP11:AP56)</f>
        <v>0.16925690734461274</v>
      </c>
      <c r="AT14" s="6">
        <f t="shared" si="6"/>
        <v>0.76644838509140234</v>
      </c>
    </row>
    <row r="15" spans="1:46" ht="13.5" thickBot="1">
      <c r="A15" s="4" t="s">
        <v>53</v>
      </c>
      <c r="B15" s="4" t="s">
        <v>54</v>
      </c>
      <c r="C15" s="5">
        <v>0.82696000000000003</v>
      </c>
      <c r="D15" s="5">
        <v>0.82838000000000001</v>
      </c>
      <c r="E15" s="5">
        <v>0.83186000000000004</v>
      </c>
      <c r="F15" s="5">
        <v>0.83689000000000002</v>
      </c>
      <c r="G15" s="5">
        <v>0.83411999999999997</v>
      </c>
      <c r="H15" s="5">
        <v>0.83628000000000002</v>
      </c>
      <c r="I15" s="5">
        <v>0.83796000000000004</v>
      </c>
      <c r="J15" s="5">
        <v>0.84177999999999997</v>
      </c>
      <c r="K15" s="5">
        <v>0.84309999999999996</v>
      </c>
      <c r="L15" s="5">
        <v>0.85092000000000001</v>
      </c>
      <c r="M15" s="5">
        <v>0.85380999999999996</v>
      </c>
      <c r="N15" s="5">
        <v>0.85760999999999998</v>
      </c>
      <c r="O15" s="5">
        <v>0.85879000000000005</v>
      </c>
      <c r="P15" s="5">
        <v>0.86036999999999997</v>
      </c>
      <c r="Q15" s="5">
        <v>0.86050000000000004</v>
      </c>
      <c r="R15" s="5">
        <v>0.86404999999999998</v>
      </c>
      <c r="S15" s="5">
        <v>0.87309999999999999</v>
      </c>
      <c r="T15" s="5">
        <v>0.87307000000000001</v>
      </c>
      <c r="U15" s="5">
        <v>0.87577000000000005</v>
      </c>
      <c r="V15" s="5">
        <v>0.87868000000000002</v>
      </c>
      <c r="W15" s="5">
        <v>0.88315999999999995</v>
      </c>
      <c r="X15" s="5">
        <v>0.88404000000000005</v>
      </c>
      <c r="Y15" s="5">
        <v>0.88709000000000005</v>
      </c>
      <c r="Z15" s="5">
        <v>0.89063999999999999</v>
      </c>
      <c r="AA15" s="5">
        <v>0.89744000000000002</v>
      </c>
      <c r="AB15" s="5">
        <v>0.90242</v>
      </c>
      <c r="AC15" s="5">
        <v>0.90744999999999998</v>
      </c>
      <c r="AD15" s="5">
        <v>0.91269999999999996</v>
      </c>
      <c r="AE15" s="5">
        <v>0.91579999999999995</v>
      </c>
      <c r="AF15" s="5">
        <v>0.92262999999999995</v>
      </c>
      <c r="AG15" s="5">
        <v>0.92742000000000002</v>
      </c>
      <c r="AH15" s="5">
        <v>0.93206</v>
      </c>
      <c r="AI15" s="5">
        <v>0.93467999999999996</v>
      </c>
      <c r="AJ15" s="5">
        <v>0.93847000000000003</v>
      </c>
      <c r="AK15" s="5">
        <v>0.86477999999999999</v>
      </c>
      <c r="AM15" s="4" t="s">
        <v>53</v>
      </c>
      <c r="AN15" s="4" t="s">
        <v>54</v>
      </c>
      <c r="AO15" s="5">
        <f t="shared" si="1"/>
        <v>0.8399724999999999</v>
      </c>
      <c r="AP15" s="5">
        <f t="shared" si="2"/>
        <v>0.87410500000000013</v>
      </c>
      <c r="AQ15" s="5">
        <f t="shared" si="3"/>
        <v>0.91416818181818182</v>
      </c>
      <c r="AR15" s="6">
        <f>(AO15-AVERAGE(AO11:AO56))/_xlfn.STDEV.P(AO11:AO56)</f>
        <v>1.607792793385324</v>
      </c>
      <c r="AS15" s="6">
        <f t="shared" ref="AS15:AT15" si="7">(AP15-AVERAGE(AP11:AP56))/_xlfn.STDEV.P(AP11:AP56)</f>
        <v>1.5887720442188236</v>
      </c>
      <c r="AT15" s="6">
        <f t="shared" si="7"/>
        <v>1.4897719916583538</v>
      </c>
    </row>
    <row r="16" spans="1:46" ht="13.5" thickBot="1">
      <c r="A16" s="4" t="s">
        <v>55</v>
      </c>
      <c r="B16" s="4" t="s">
        <v>56</v>
      </c>
      <c r="C16" s="5">
        <v>0.79857999999999996</v>
      </c>
      <c r="D16" s="5">
        <v>0.79532000000000003</v>
      </c>
      <c r="E16" s="5">
        <v>0.79745999999999995</v>
      </c>
      <c r="F16" s="5">
        <v>0.79942000000000002</v>
      </c>
      <c r="G16" s="5">
        <v>0.79469000000000001</v>
      </c>
      <c r="H16" s="5">
        <v>0.79368000000000005</v>
      </c>
      <c r="I16" s="5">
        <v>0.79644999999999999</v>
      </c>
      <c r="J16" s="5">
        <v>0.79928999999999994</v>
      </c>
      <c r="K16" s="5">
        <v>0.80457999999999996</v>
      </c>
      <c r="L16" s="5">
        <v>0.8165</v>
      </c>
      <c r="M16" s="5">
        <v>0.81833</v>
      </c>
      <c r="N16" s="5">
        <v>0.82752999999999999</v>
      </c>
      <c r="O16" s="5">
        <v>0.83718000000000004</v>
      </c>
      <c r="P16" s="5">
        <v>0.84623000000000004</v>
      </c>
      <c r="Q16" s="5">
        <v>0.85135000000000005</v>
      </c>
      <c r="R16" s="5">
        <v>0.85623000000000005</v>
      </c>
      <c r="S16" s="5">
        <v>0.86521999999999999</v>
      </c>
      <c r="T16" s="5">
        <v>0.87565999999999999</v>
      </c>
      <c r="U16" s="5">
        <v>0.88156999999999996</v>
      </c>
      <c r="V16" s="5">
        <v>0.88717999999999997</v>
      </c>
      <c r="W16" s="5">
        <v>0.89142999999999994</v>
      </c>
      <c r="X16" s="5">
        <v>0.89553000000000005</v>
      </c>
      <c r="Y16" s="5">
        <v>0.90088999999999997</v>
      </c>
      <c r="Z16" s="5">
        <v>0.90381999999999996</v>
      </c>
      <c r="AA16" s="5">
        <v>0.90576999999999996</v>
      </c>
      <c r="AB16" s="5">
        <v>0.90896999999999994</v>
      </c>
      <c r="AC16" s="5">
        <v>0.91252</v>
      </c>
      <c r="AD16" s="5">
        <v>0.91691</v>
      </c>
      <c r="AE16" s="5">
        <v>0.92293999999999998</v>
      </c>
      <c r="AF16" s="5">
        <v>0.92508999999999997</v>
      </c>
      <c r="AG16" s="5">
        <v>0.93045999999999995</v>
      </c>
      <c r="AH16" s="5">
        <v>0.93259999999999998</v>
      </c>
      <c r="AI16" s="5">
        <v>0.93435000000000001</v>
      </c>
      <c r="AJ16" s="5">
        <v>0.93625999999999998</v>
      </c>
      <c r="AK16" s="5">
        <v>0.86129999999999995</v>
      </c>
      <c r="AM16" s="4" t="s">
        <v>55</v>
      </c>
      <c r="AN16" s="4" t="s">
        <v>56</v>
      </c>
      <c r="AO16" s="5">
        <f t="shared" si="1"/>
        <v>0.80348583333333323</v>
      </c>
      <c r="AP16" s="5">
        <f t="shared" si="2"/>
        <v>0.87435750000000001</v>
      </c>
      <c r="AQ16" s="5">
        <f t="shared" si="3"/>
        <v>0.91701545454545463</v>
      </c>
      <c r="AR16" s="6">
        <f>(AO16-AVERAGE(AO11:AO56))/_xlfn.STDEV.P(AO11:AO56)</f>
        <v>1.0720211167015157</v>
      </c>
      <c r="AS16" s="6">
        <f t="shared" ref="AS16:AT16" si="8">(AP16-AVERAGE(AP11:AP56))/_xlfn.STDEV.P(AP11:AP56)</f>
        <v>1.5921238185281708</v>
      </c>
      <c r="AT16" s="6">
        <f t="shared" si="8"/>
        <v>1.5276938118084669</v>
      </c>
    </row>
    <row r="17" spans="1:46" ht="13.5" thickBot="1">
      <c r="A17" s="4" t="s">
        <v>57</v>
      </c>
      <c r="B17" s="4" t="s">
        <v>58</v>
      </c>
      <c r="C17" s="5">
        <v>0.76363000000000003</v>
      </c>
      <c r="D17" s="5">
        <v>0.7611</v>
      </c>
      <c r="E17" s="5">
        <v>0.76129000000000002</v>
      </c>
      <c r="F17" s="5">
        <v>0.76446000000000003</v>
      </c>
      <c r="G17" s="5">
        <v>0.76492000000000004</v>
      </c>
      <c r="H17" s="5">
        <v>0.76812000000000002</v>
      </c>
      <c r="I17" s="5">
        <v>0.77359999999999995</v>
      </c>
      <c r="J17" s="5">
        <v>0.78298999999999996</v>
      </c>
      <c r="K17" s="5">
        <v>0.78454999999999997</v>
      </c>
      <c r="L17" s="5">
        <v>0.78632000000000002</v>
      </c>
      <c r="M17" s="5">
        <v>0.79008999999999996</v>
      </c>
      <c r="N17" s="5">
        <v>0.79247999999999996</v>
      </c>
      <c r="O17" s="5">
        <v>0.79608000000000001</v>
      </c>
      <c r="P17" s="5">
        <v>0.79917000000000005</v>
      </c>
      <c r="Q17" s="5">
        <v>0.79895000000000005</v>
      </c>
      <c r="R17" s="5">
        <v>0.79883999999999999</v>
      </c>
      <c r="S17" s="5">
        <v>0.80376999999999998</v>
      </c>
      <c r="T17" s="5">
        <v>0.80493999999999999</v>
      </c>
      <c r="U17" s="5">
        <v>0.80939000000000005</v>
      </c>
      <c r="V17" s="5">
        <v>0.80935000000000001</v>
      </c>
      <c r="W17" s="5">
        <v>0.81505000000000005</v>
      </c>
      <c r="X17" s="5">
        <v>0.81966000000000006</v>
      </c>
      <c r="Y17" s="5">
        <v>0.82423999999999997</v>
      </c>
      <c r="Z17" s="5">
        <v>0.83504</v>
      </c>
      <c r="AA17" s="5">
        <v>0.83931</v>
      </c>
      <c r="AB17" s="5">
        <v>0.84797999999999996</v>
      </c>
      <c r="AC17" s="5">
        <v>0.85455999999999999</v>
      </c>
      <c r="AD17" s="5">
        <v>0.86165000000000003</v>
      </c>
      <c r="AE17" s="5">
        <v>0.86717</v>
      </c>
      <c r="AF17" s="5">
        <v>0.87339999999999995</v>
      </c>
      <c r="AG17" s="5">
        <v>0.87465000000000004</v>
      </c>
      <c r="AH17" s="5">
        <v>0.87939999999999996</v>
      </c>
      <c r="AI17" s="5">
        <v>0.87958000000000003</v>
      </c>
      <c r="AJ17" s="5">
        <v>0.88183</v>
      </c>
      <c r="AK17" s="5">
        <v>0.80913000000000002</v>
      </c>
      <c r="AM17" s="4" t="s">
        <v>57</v>
      </c>
      <c r="AN17" s="4" t="s">
        <v>58</v>
      </c>
      <c r="AO17" s="5">
        <f t="shared" si="1"/>
        <v>0.77446249999999994</v>
      </c>
      <c r="AP17" s="5">
        <f t="shared" si="2"/>
        <v>0.80954000000000004</v>
      </c>
      <c r="AQ17" s="5">
        <f t="shared" si="3"/>
        <v>0.86078727272727273</v>
      </c>
      <c r="AR17" s="6">
        <f>(AO17-AVERAGE(AO11:AO56))/_xlfn.STDEV.P(AO11:AO56)</f>
        <v>0.64584132601213962</v>
      </c>
      <c r="AS17" s="6">
        <f t="shared" ref="AS17:AT17" si="9">(AP17-AVERAGE(AP11:AP56))/_xlfn.STDEV.P(AP11:AP56)</f>
        <v>0.73171339755303899</v>
      </c>
      <c r="AT17" s="6">
        <f t="shared" si="9"/>
        <v>0.7788105110087914</v>
      </c>
    </row>
    <row r="18" spans="1:46" ht="13.5" thickBot="1">
      <c r="A18" s="4" t="s">
        <v>59</v>
      </c>
      <c r="B18" s="4" t="s">
        <v>60</v>
      </c>
      <c r="C18" s="5">
        <v>0.83064000000000004</v>
      </c>
      <c r="D18" s="5">
        <v>0.82672999999999996</v>
      </c>
      <c r="E18" s="5">
        <v>0.82569000000000004</v>
      </c>
      <c r="F18" s="5">
        <v>0.82504</v>
      </c>
      <c r="G18" s="5">
        <v>0.82682</v>
      </c>
      <c r="H18" s="5">
        <v>0.82596999999999998</v>
      </c>
      <c r="I18" s="5">
        <v>0.82638999999999996</v>
      </c>
      <c r="J18" s="5">
        <v>0.82447000000000004</v>
      </c>
      <c r="K18" s="5">
        <v>0.82494000000000001</v>
      </c>
      <c r="L18" s="5">
        <v>0.82950999999999997</v>
      </c>
      <c r="M18" s="5">
        <v>0.83360999999999996</v>
      </c>
      <c r="N18" s="5">
        <v>0.84130000000000005</v>
      </c>
      <c r="O18" s="5">
        <v>0.84660999999999997</v>
      </c>
      <c r="P18" s="5">
        <v>0.85494999999999999</v>
      </c>
      <c r="Q18" s="5">
        <v>0.86104000000000003</v>
      </c>
      <c r="R18" s="5">
        <v>0.86729000000000001</v>
      </c>
      <c r="S18" s="5">
        <v>0.87363000000000002</v>
      </c>
      <c r="T18" s="5">
        <v>0.87855000000000005</v>
      </c>
      <c r="U18" s="5">
        <v>0.88668000000000002</v>
      </c>
      <c r="V18" s="5">
        <v>0.89441999999999999</v>
      </c>
      <c r="W18" s="5">
        <v>0.90175000000000005</v>
      </c>
      <c r="X18" s="5">
        <v>0.91032000000000002</v>
      </c>
      <c r="Y18" s="5">
        <v>0.91600999999999999</v>
      </c>
      <c r="Z18" s="5">
        <v>0.92237999999999998</v>
      </c>
      <c r="AA18" s="5">
        <v>0.92805000000000004</v>
      </c>
      <c r="AB18" s="5">
        <v>0.93235000000000001</v>
      </c>
      <c r="AC18" s="5">
        <v>0.93503000000000003</v>
      </c>
      <c r="AD18" s="5">
        <v>0.93927000000000005</v>
      </c>
      <c r="AE18" s="5">
        <v>0.94399</v>
      </c>
      <c r="AF18" s="5">
        <v>0.94957999999999998</v>
      </c>
      <c r="AG18" s="5">
        <v>0.95396000000000003</v>
      </c>
      <c r="AH18" s="5">
        <v>0.95740999999999998</v>
      </c>
      <c r="AI18" s="5">
        <v>0.95782</v>
      </c>
      <c r="AJ18" s="5">
        <v>0.95814999999999995</v>
      </c>
      <c r="AK18" s="5">
        <v>0.87619000000000002</v>
      </c>
      <c r="AM18" s="4" t="s">
        <v>59</v>
      </c>
      <c r="AN18" s="4" t="s">
        <v>60</v>
      </c>
      <c r="AO18" s="5">
        <f t="shared" si="1"/>
        <v>0.82842583333333331</v>
      </c>
      <c r="AP18" s="5">
        <f t="shared" si="2"/>
        <v>0.88446916666666675</v>
      </c>
      <c r="AQ18" s="5">
        <f t="shared" si="3"/>
        <v>0.93925454545454556</v>
      </c>
      <c r="AR18" s="6">
        <f>(AO18-AVERAGE(AO11:AO56))/_xlfn.STDEV.P(AO11:AO56)</f>
        <v>1.4382410769562448</v>
      </c>
      <c r="AS18" s="6">
        <f t="shared" ref="AS18:AT18" si="10">(AP18-AVERAGE(AP11:AP56))/_xlfn.STDEV.P(AP11:AP56)</f>
        <v>1.7263496583619649</v>
      </c>
      <c r="AT18" s="6">
        <f t="shared" si="10"/>
        <v>1.8238884115313889</v>
      </c>
    </row>
    <row r="19" spans="1:46" ht="13.5" thickBot="1">
      <c r="A19" s="4" t="s">
        <v>61</v>
      </c>
      <c r="B19" s="4" t="s">
        <v>62</v>
      </c>
      <c r="C19" s="5">
        <v>0.74826999999999999</v>
      </c>
      <c r="D19" s="5">
        <v>0.74543999999999999</v>
      </c>
      <c r="E19" s="5">
        <v>0.73958999999999997</v>
      </c>
      <c r="F19" s="5">
        <v>0.74414999999999998</v>
      </c>
      <c r="G19" s="5">
        <v>0.74168999999999996</v>
      </c>
      <c r="H19" s="5">
        <v>0.74233000000000005</v>
      </c>
      <c r="I19" s="5">
        <v>0.74138999999999999</v>
      </c>
      <c r="J19" s="5">
        <v>0.74050000000000005</v>
      </c>
      <c r="K19" s="5">
        <v>0.74475000000000002</v>
      </c>
      <c r="L19" s="5">
        <v>0.75224000000000002</v>
      </c>
      <c r="M19" s="5">
        <v>0.75519000000000003</v>
      </c>
      <c r="N19" s="5">
        <v>0.76068000000000002</v>
      </c>
      <c r="O19" s="5">
        <v>0.76759999999999995</v>
      </c>
      <c r="P19" s="5">
        <v>0.76893</v>
      </c>
      <c r="Q19" s="5">
        <v>0.77302999999999999</v>
      </c>
      <c r="R19" s="5">
        <v>0.77037999999999995</v>
      </c>
      <c r="S19" s="5">
        <v>0.77690999999999999</v>
      </c>
      <c r="T19" s="5">
        <v>0.77895999999999999</v>
      </c>
      <c r="U19" s="5">
        <v>0.78552999999999995</v>
      </c>
      <c r="V19" s="5">
        <v>0.79147000000000001</v>
      </c>
      <c r="W19" s="5">
        <v>0.79376999999999998</v>
      </c>
      <c r="X19" s="5">
        <v>0.79561999999999999</v>
      </c>
      <c r="Y19" s="5">
        <v>0.80030000000000001</v>
      </c>
      <c r="Z19" s="5">
        <v>0.80417000000000005</v>
      </c>
      <c r="AA19" s="5">
        <v>0.80698000000000003</v>
      </c>
      <c r="AB19" s="5">
        <v>0.81703000000000003</v>
      </c>
      <c r="AC19" s="5">
        <v>0.82277</v>
      </c>
      <c r="AD19" s="5">
        <v>0.83423000000000003</v>
      </c>
      <c r="AE19" s="5">
        <v>0.84155999999999997</v>
      </c>
      <c r="AF19" s="5">
        <v>0.85285999999999995</v>
      </c>
      <c r="AG19" s="5">
        <v>0.85355999999999999</v>
      </c>
      <c r="AH19" s="5">
        <v>0.85867000000000004</v>
      </c>
      <c r="AI19" s="5">
        <v>0.86278999999999995</v>
      </c>
      <c r="AJ19" s="5">
        <v>0.86899000000000004</v>
      </c>
      <c r="AK19" s="5">
        <v>0.80961000000000005</v>
      </c>
      <c r="AM19" s="4" t="s">
        <v>61</v>
      </c>
      <c r="AN19" s="4" t="s">
        <v>62</v>
      </c>
      <c r="AO19" s="5">
        <f t="shared" si="1"/>
        <v>0.74635166666666664</v>
      </c>
      <c r="AP19" s="5">
        <f t="shared" si="2"/>
        <v>0.78388916666666653</v>
      </c>
      <c r="AQ19" s="5">
        <f t="shared" si="3"/>
        <v>0.83900454545454539</v>
      </c>
      <c r="AR19" s="6">
        <f>(AO19-AVERAGE(AO11:AO56))/_xlfn.STDEV.P(AO11:AO56)</f>
        <v>0.23306072191989402</v>
      </c>
      <c r="AS19" s="6">
        <f t="shared" ref="AS19:AT19" si="11">(AP19-AVERAGE(AP11:AP56))/_xlfn.STDEV.P(AP11:AP56)</f>
        <v>0.39121516317657523</v>
      </c>
      <c r="AT19" s="6">
        <f t="shared" si="11"/>
        <v>0.48869405742742555</v>
      </c>
    </row>
    <row r="20" spans="1:46" ht="13.5" thickBot="1">
      <c r="A20" s="4" t="s">
        <v>63</v>
      </c>
      <c r="B20" s="4" t="s">
        <v>64</v>
      </c>
      <c r="C20" s="5">
        <v>0.81772999999999996</v>
      </c>
      <c r="D20" s="5">
        <v>0.81949000000000005</v>
      </c>
      <c r="E20" s="5">
        <v>0.81827000000000005</v>
      </c>
      <c r="F20" s="5">
        <v>0.82269999999999999</v>
      </c>
      <c r="G20" s="5">
        <v>0.81598000000000004</v>
      </c>
      <c r="H20" s="5">
        <v>0.81894999999999996</v>
      </c>
      <c r="I20" s="5">
        <v>0.82169000000000003</v>
      </c>
      <c r="J20" s="5">
        <v>0.82491000000000003</v>
      </c>
      <c r="K20" s="5">
        <v>0.82201999999999997</v>
      </c>
      <c r="L20" s="5">
        <v>0.82123999999999997</v>
      </c>
      <c r="M20" s="5">
        <v>0.82006000000000001</v>
      </c>
      <c r="N20" s="5">
        <v>0.82323000000000002</v>
      </c>
      <c r="O20" s="5">
        <v>0.82055</v>
      </c>
      <c r="P20" s="5">
        <v>0.81943999999999995</v>
      </c>
      <c r="Q20" s="5">
        <v>0.82052999999999998</v>
      </c>
      <c r="R20" s="5">
        <v>0.81935000000000002</v>
      </c>
      <c r="S20" s="5">
        <v>0.82091999999999998</v>
      </c>
      <c r="T20" s="5">
        <v>0.82103000000000004</v>
      </c>
      <c r="U20" s="5">
        <v>0.82411000000000001</v>
      </c>
      <c r="V20" s="5">
        <v>0.82928999999999997</v>
      </c>
      <c r="W20" s="5">
        <v>0.83240000000000003</v>
      </c>
      <c r="X20" s="5">
        <v>0.83799999999999997</v>
      </c>
      <c r="Y20" s="5">
        <v>0.84194000000000002</v>
      </c>
      <c r="Z20" s="5">
        <v>0.84353</v>
      </c>
      <c r="AA20" s="5">
        <v>0.85180999999999996</v>
      </c>
      <c r="AB20" s="5">
        <v>0.86028000000000004</v>
      </c>
      <c r="AC20" s="5">
        <v>0.86468</v>
      </c>
      <c r="AD20" s="5">
        <v>0.87248999999999999</v>
      </c>
      <c r="AE20" s="5">
        <v>0.88231000000000004</v>
      </c>
      <c r="AF20" s="5">
        <v>0.89019999999999999</v>
      </c>
      <c r="AG20" s="5">
        <v>0.89510000000000001</v>
      </c>
      <c r="AH20" s="5">
        <v>0.89805000000000001</v>
      </c>
      <c r="AI20" s="5">
        <v>0.90602000000000005</v>
      </c>
      <c r="AJ20" s="5">
        <v>0.90751000000000004</v>
      </c>
      <c r="AK20" s="5">
        <v>0.84250000000000003</v>
      </c>
      <c r="AM20" s="4" t="s">
        <v>63</v>
      </c>
      <c r="AN20" s="4" t="s">
        <v>64</v>
      </c>
      <c r="AO20" s="5">
        <f t="shared" si="1"/>
        <v>0.82052250000000004</v>
      </c>
      <c r="AP20" s="5">
        <f t="shared" si="2"/>
        <v>0.82759083333333328</v>
      </c>
      <c r="AQ20" s="5">
        <f t="shared" si="3"/>
        <v>0.87917727272727264</v>
      </c>
      <c r="AR20" s="6">
        <f>(AO20-AVERAGE(AO11:AO56))/_xlfn.STDEV.P(AO11:AO56)</f>
        <v>1.3221882133149787</v>
      </c>
      <c r="AS20" s="6">
        <f t="shared" ref="AS20:AT20" si="12">(AP20-AVERAGE(AP11:AP56))/_xlfn.STDEV.P(AP11:AP56)</f>
        <v>0.97132654380652306</v>
      </c>
      <c r="AT20" s="6">
        <f t="shared" si="12"/>
        <v>1.0237404279361901</v>
      </c>
    </row>
    <row r="21" spans="1:46" ht="13.5" thickBot="1">
      <c r="A21" s="4" t="s">
        <v>65</v>
      </c>
      <c r="B21" s="4" t="s">
        <v>66</v>
      </c>
      <c r="C21" s="5">
        <v>0.76319999999999999</v>
      </c>
      <c r="D21" s="5">
        <v>0.76188</v>
      </c>
      <c r="E21" s="5">
        <v>0.76093</v>
      </c>
      <c r="F21" s="5">
        <v>0.76246000000000003</v>
      </c>
      <c r="G21" s="5">
        <v>0.76280999999999999</v>
      </c>
      <c r="H21" s="5">
        <v>0.76119999999999999</v>
      </c>
      <c r="I21" s="5">
        <v>0.76117999999999997</v>
      </c>
      <c r="J21" s="5">
        <v>0.77102000000000004</v>
      </c>
      <c r="K21" s="5">
        <v>0.77510999999999997</v>
      </c>
      <c r="L21" s="5">
        <v>0.78120000000000001</v>
      </c>
      <c r="M21" s="5">
        <v>0.79027000000000003</v>
      </c>
      <c r="N21" s="5">
        <v>0.79630000000000001</v>
      </c>
      <c r="O21" s="5">
        <v>0.80381000000000002</v>
      </c>
      <c r="P21" s="5">
        <v>0.80739000000000005</v>
      </c>
      <c r="Q21" s="5">
        <v>0.80959000000000003</v>
      </c>
      <c r="R21" s="5">
        <v>0.81081999999999999</v>
      </c>
      <c r="S21" s="5">
        <v>0.81298000000000004</v>
      </c>
      <c r="T21" s="5">
        <v>0.81372</v>
      </c>
      <c r="U21" s="5">
        <v>0.81984999999999997</v>
      </c>
      <c r="V21" s="5">
        <v>0.81947999999999999</v>
      </c>
      <c r="W21" s="5">
        <v>0.82349000000000006</v>
      </c>
      <c r="X21" s="5">
        <v>0.82716000000000001</v>
      </c>
      <c r="Y21" s="5">
        <v>0.82652999999999999</v>
      </c>
      <c r="Z21" s="5">
        <v>0.83006000000000002</v>
      </c>
      <c r="AA21" s="5">
        <v>0.83182999999999996</v>
      </c>
      <c r="AB21" s="5">
        <v>0.83694000000000002</v>
      </c>
      <c r="AC21" s="5">
        <v>0.84579000000000004</v>
      </c>
      <c r="AD21" s="5">
        <v>0.85040000000000004</v>
      </c>
      <c r="AE21" s="5">
        <v>0.85563</v>
      </c>
      <c r="AF21" s="5">
        <v>0.86814999999999998</v>
      </c>
      <c r="AG21" s="5">
        <v>0.87226000000000004</v>
      </c>
      <c r="AH21" s="5">
        <v>0.87560000000000004</v>
      </c>
      <c r="AI21" s="5">
        <v>0.87758000000000003</v>
      </c>
      <c r="AJ21" s="5">
        <v>0.88322999999999996</v>
      </c>
      <c r="AK21" s="5">
        <v>0.81581999999999999</v>
      </c>
      <c r="AM21" s="4" t="s">
        <v>65</v>
      </c>
      <c r="AN21" s="4" t="s">
        <v>66</v>
      </c>
      <c r="AO21" s="5">
        <f t="shared" si="1"/>
        <v>0.77063000000000004</v>
      </c>
      <c r="AP21" s="5">
        <f t="shared" si="2"/>
        <v>0.81707333333333321</v>
      </c>
      <c r="AQ21" s="5">
        <f t="shared" si="3"/>
        <v>0.85574818181818191</v>
      </c>
      <c r="AR21" s="6">
        <f>(AO21-AVERAGE(AO11:AO56))/_xlfn.STDEV.P(AO11:AO56)</f>
        <v>0.5895647423041922</v>
      </c>
      <c r="AS21" s="6">
        <f t="shared" ref="AS21:AT21" si="13">(AP21-AVERAGE(AP11:AP56))/_xlfn.STDEV.P(AP11:AP56)</f>
        <v>0.83171352876265348</v>
      </c>
      <c r="AT21" s="6">
        <f t="shared" si="13"/>
        <v>0.71169663837403152</v>
      </c>
    </row>
    <row r="22" spans="1:46" ht="13.5" thickBot="1">
      <c r="A22" s="4" t="s">
        <v>67</v>
      </c>
      <c r="B22" s="4" t="s">
        <v>68</v>
      </c>
      <c r="C22" s="5">
        <v>0.74695</v>
      </c>
      <c r="D22" s="5">
        <v>0.74343999999999999</v>
      </c>
      <c r="E22" s="5">
        <v>0.73828000000000005</v>
      </c>
      <c r="F22" s="5">
        <v>0.73962000000000006</v>
      </c>
      <c r="G22" s="5">
        <v>0.73811000000000004</v>
      </c>
      <c r="H22" s="5">
        <v>0.73773999999999995</v>
      </c>
      <c r="I22" s="5">
        <v>0.73616999999999999</v>
      </c>
      <c r="J22" s="5">
        <v>0.73682000000000003</v>
      </c>
      <c r="K22" s="5">
        <v>0.73550000000000004</v>
      </c>
      <c r="L22" s="5">
        <v>0.73707999999999996</v>
      </c>
      <c r="M22" s="5">
        <v>0.73834</v>
      </c>
      <c r="N22" s="5">
        <v>0.73536000000000001</v>
      </c>
      <c r="O22" s="5">
        <v>0.73799999999999999</v>
      </c>
      <c r="P22" s="5">
        <v>0.73753999999999997</v>
      </c>
      <c r="Q22" s="5">
        <v>0.74158999999999997</v>
      </c>
      <c r="R22" s="5">
        <v>0.73953999999999998</v>
      </c>
      <c r="S22" s="5">
        <v>0.74172000000000005</v>
      </c>
      <c r="T22" s="5">
        <v>0.74270999999999998</v>
      </c>
      <c r="U22" s="5">
        <v>0.74802000000000002</v>
      </c>
      <c r="V22" s="5">
        <v>0.75466999999999995</v>
      </c>
      <c r="W22" s="5">
        <v>0.76193999999999995</v>
      </c>
      <c r="X22" s="5">
        <v>0.77034999999999998</v>
      </c>
      <c r="Y22" s="5">
        <v>0.77859</v>
      </c>
      <c r="Z22" s="5">
        <v>0.79003000000000001</v>
      </c>
      <c r="AA22" s="5">
        <v>0.79995000000000005</v>
      </c>
      <c r="AB22" s="5">
        <v>0.80889999999999995</v>
      </c>
      <c r="AC22" s="5">
        <v>0.81518999999999997</v>
      </c>
      <c r="AD22" s="5">
        <v>0.82813000000000003</v>
      </c>
      <c r="AE22" s="5">
        <v>0.83633999999999997</v>
      </c>
      <c r="AF22" s="5">
        <v>0.84704000000000002</v>
      </c>
      <c r="AG22" s="5">
        <v>0.85724</v>
      </c>
      <c r="AH22" s="5">
        <v>0.86116999999999999</v>
      </c>
      <c r="AI22" s="5">
        <v>0.86477999999999999</v>
      </c>
      <c r="AJ22" s="5">
        <v>0.86628000000000005</v>
      </c>
      <c r="AK22" s="5">
        <v>0.79623999999999995</v>
      </c>
      <c r="AM22" s="4" t="s">
        <v>67</v>
      </c>
      <c r="AN22" s="4" t="s">
        <v>68</v>
      </c>
      <c r="AO22" s="5">
        <f t="shared" si="1"/>
        <v>0.73861750000000004</v>
      </c>
      <c r="AP22" s="5">
        <f t="shared" si="2"/>
        <v>0.75372499999999987</v>
      </c>
      <c r="AQ22" s="5">
        <f t="shared" si="3"/>
        <v>0.83465999999999985</v>
      </c>
      <c r="AR22" s="6">
        <f>(AO22-AVERAGE(AO11:AO56))/_xlfn.STDEV.P(AO11:AO56)</f>
        <v>0.11949190839663487</v>
      </c>
      <c r="AS22" s="6">
        <f t="shared" ref="AS22:AT22" si="14">(AP22-AVERAGE(AP11:AP56))/_xlfn.STDEV.P(AP11:AP56)</f>
        <v>-9.1946542343201293E-3</v>
      </c>
      <c r="AT22" s="6">
        <f t="shared" si="14"/>
        <v>0.43083059047423611</v>
      </c>
    </row>
    <row r="23" spans="1:46" ht="13.5" thickBot="1">
      <c r="A23" s="4" t="s">
        <v>69</v>
      </c>
      <c r="B23" s="4" t="s">
        <v>70</v>
      </c>
      <c r="C23" s="5">
        <v>0.80254999999999999</v>
      </c>
      <c r="D23" s="5">
        <v>0.80411999999999995</v>
      </c>
      <c r="E23" s="5">
        <v>0.80693999999999999</v>
      </c>
      <c r="F23" s="5">
        <v>0.80720000000000003</v>
      </c>
      <c r="G23" s="5">
        <v>0.81188000000000005</v>
      </c>
      <c r="H23" s="5">
        <v>0.81547999999999998</v>
      </c>
      <c r="I23" s="5">
        <v>0.82028999999999996</v>
      </c>
      <c r="J23" s="5">
        <v>0.82172999999999996</v>
      </c>
      <c r="K23" s="5">
        <v>0.82425999999999999</v>
      </c>
      <c r="L23" s="5">
        <v>0.82752000000000003</v>
      </c>
      <c r="M23" s="5">
        <v>0.82940999999999998</v>
      </c>
      <c r="N23" s="5">
        <v>0.83189999999999997</v>
      </c>
      <c r="O23" s="5">
        <v>0.83337000000000006</v>
      </c>
      <c r="P23" s="5">
        <v>0.83504999999999996</v>
      </c>
      <c r="Q23" s="5">
        <v>0.83365</v>
      </c>
      <c r="R23" s="5">
        <v>0.83684000000000003</v>
      </c>
      <c r="S23" s="5">
        <v>0.83865999999999996</v>
      </c>
      <c r="T23" s="5">
        <v>0.83909999999999996</v>
      </c>
      <c r="U23" s="5">
        <v>0.84069000000000005</v>
      </c>
      <c r="V23" s="5">
        <v>0.84189999999999998</v>
      </c>
      <c r="W23" s="5">
        <v>0.84750999999999999</v>
      </c>
      <c r="X23" s="5">
        <v>0.85099999999999998</v>
      </c>
      <c r="Y23" s="5">
        <v>0.85607999999999995</v>
      </c>
      <c r="Z23" s="5">
        <v>0.86309999999999998</v>
      </c>
      <c r="AA23" s="5">
        <v>0.86953000000000003</v>
      </c>
      <c r="AB23" s="5">
        <v>0.87558999999999998</v>
      </c>
      <c r="AC23" s="5">
        <v>0.88378000000000001</v>
      </c>
      <c r="AD23" s="5">
        <v>0.89024000000000003</v>
      </c>
      <c r="AE23" s="5">
        <v>0.89751999999999998</v>
      </c>
      <c r="AF23" s="5">
        <v>0.90400999999999998</v>
      </c>
      <c r="AG23" s="5">
        <v>0.90824000000000005</v>
      </c>
      <c r="AH23" s="5">
        <v>0.91432000000000002</v>
      </c>
      <c r="AI23" s="5">
        <v>0.91615000000000002</v>
      </c>
      <c r="AJ23" s="5">
        <v>0.91964999999999997</v>
      </c>
      <c r="AK23" s="5">
        <v>0.84731000000000001</v>
      </c>
      <c r="AM23" s="4" t="s">
        <v>69</v>
      </c>
      <c r="AN23" s="4" t="s">
        <v>70</v>
      </c>
      <c r="AO23" s="5">
        <f t="shared" si="1"/>
        <v>0.81693999999999978</v>
      </c>
      <c r="AP23" s="5">
        <f t="shared" si="2"/>
        <v>0.8430791666666666</v>
      </c>
      <c r="AQ23" s="5">
        <f t="shared" si="3"/>
        <v>0.89330363636363652</v>
      </c>
      <c r="AR23" s="6">
        <f>(AO23-AVERAGE(AO11:AO56))/_xlfn.STDEV.P(AO11:AO56)</f>
        <v>1.2695826396336372</v>
      </c>
      <c r="AS23" s="6">
        <f t="shared" ref="AS23:AT23" si="15">(AP23-AVERAGE(AP11:AP56))/_xlfn.STDEV.P(AP11:AP56)</f>
        <v>1.1769241587027548</v>
      </c>
      <c r="AT23" s="6">
        <f t="shared" si="15"/>
        <v>1.2118844775251432</v>
      </c>
    </row>
    <row r="24" spans="1:46" ht="13.5" thickBot="1">
      <c r="A24" s="4" t="s">
        <v>71</v>
      </c>
      <c r="B24" s="4" t="s">
        <v>72</v>
      </c>
      <c r="C24" s="5">
        <v>0.70884000000000003</v>
      </c>
      <c r="D24" s="5">
        <v>0.70721000000000001</v>
      </c>
      <c r="E24" s="5">
        <v>0.70538000000000001</v>
      </c>
      <c r="F24" s="5">
        <v>0.70506000000000002</v>
      </c>
      <c r="G24" s="5">
        <v>0.69481999999999999</v>
      </c>
      <c r="H24" s="5">
        <v>0.68972</v>
      </c>
      <c r="I24" s="5">
        <v>0.68893000000000004</v>
      </c>
      <c r="J24" s="5">
        <v>0.68772999999999995</v>
      </c>
      <c r="K24" s="5">
        <v>0.68355999999999995</v>
      </c>
      <c r="L24" s="5">
        <v>0.68191000000000002</v>
      </c>
      <c r="M24" s="5">
        <v>0.68081000000000003</v>
      </c>
      <c r="N24" s="5">
        <v>0.67964000000000002</v>
      </c>
      <c r="O24" s="5">
        <v>0.67488000000000004</v>
      </c>
      <c r="P24" s="5">
        <v>0.67373000000000005</v>
      </c>
      <c r="Q24" s="5">
        <v>0.67306999999999995</v>
      </c>
      <c r="R24" s="5">
        <v>0.67249999999999999</v>
      </c>
      <c r="S24" s="5">
        <v>0.67784</v>
      </c>
      <c r="T24" s="5">
        <v>0.67378000000000005</v>
      </c>
      <c r="U24" s="5">
        <v>0.67569000000000001</v>
      </c>
      <c r="V24" s="5">
        <v>0.67920999999999998</v>
      </c>
      <c r="W24" s="5">
        <v>0.68789999999999996</v>
      </c>
      <c r="X24" s="5">
        <v>0.69462999999999997</v>
      </c>
      <c r="Y24" s="5">
        <v>0.70503000000000005</v>
      </c>
      <c r="Z24" s="5">
        <v>0.71874000000000005</v>
      </c>
      <c r="AA24" s="5">
        <v>0.72982000000000002</v>
      </c>
      <c r="AB24" s="5">
        <v>0.74133000000000004</v>
      </c>
      <c r="AC24" s="5">
        <v>0.75532999999999995</v>
      </c>
      <c r="AD24" s="5">
        <v>0.76820999999999995</v>
      </c>
      <c r="AE24" s="5">
        <v>0.77502000000000004</v>
      </c>
      <c r="AF24" s="5">
        <v>0.79137000000000002</v>
      </c>
      <c r="AG24" s="5">
        <v>0.79847000000000001</v>
      </c>
      <c r="AH24" s="5">
        <v>0.80625000000000002</v>
      </c>
      <c r="AI24" s="5">
        <v>0.81259999999999999</v>
      </c>
      <c r="AJ24" s="5">
        <v>0.82174999999999998</v>
      </c>
      <c r="AK24" s="5">
        <v>0.75588999999999995</v>
      </c>
      <c r="AM24" s="4" t="s">
        <v>71</v>
      </c>
      <c r="AN24" s="4" t="s">
        <v>72</v>
      </c>
      <c r="AO24" s="5">
        <f t="shared" si="1"/>
        <v>0.69280083333333342</v>
      </c>
      <c r="AP24" s="5">
        <f t="shared" si="2"/>
        <v>0.68391666666666673</v>
      </c>
      <c r="AQ24" s="5">
        <f t="shared" si="3"/>
        <v>0.77782181818181817</v>
      </c>
      <c r="AR24" s="6">
        <f>(AO24-AVERAGE(AO11:AO56))/_xlfn.STDEV.P(AO11:AO56)</f>
        <v>-0.55328186248030053</v>
      </c>
      <c r="AS24" s="6">
        <f t="shared" ref="AS24:AT24" si="16">(AP24-AVERAGE(AP11:AP56))/_xlfn.STDEV.P(AP11:AP56)</f>
        <v>-0.93585516213582076</v>
      </c>
      <c r="AT24" s="6">
        <f t="shared" si="16"/>
        <v>-0.32617708494891196</v>
      </c>
    </row>
    <row r="25" spans="1:46" ht="13.5" thickBot="1">
      <c r="A25" s="4" t="s">
        <v>73</v>
      </c>
      <c r="B25" s="4" t="s">
        <v>74</v>
      </c>
      <c r="C25" s="5">
        <v>0.70477999999999996</v>
      </c>
      <c r="D25" s="5">
        <v>0.70106999999999997</v>
      </c>
      <c r="E25" s="5">
        <v>0.69694999999999996</v>
      </c>
      <c r="F25" s="5">
        <v>0.70321999999999996</v>
      </c>
      <c r="G25" s="5">
        <v>0.70238</v>
      </c>
      <c r="H25" s="5">
        <v>0.70379000000000003</v>
      </c>
      <c r="I25" s="5">
        <v>0.70726999999999995</v>
      </c>
      <c r="J25" s="5">
        <v>0.70943999999999996</v>
      </c>
      <c r="K25" s="5">
        <v>0.71106999999999998</v>
      </c>
      <c r="L25" s="5">
        <v>0.71247000000000005</v>
      </c>
      <c r="M25" s="5">
        <v>0.71791000000000005</v>
      </c>
      <c r="N25" s="5">
        <v>0.72736999999999996</v>
      </c>
      <c r="O25" s="5">
        <v>0.73302</v>
      </c>
      <c r="P25" s="5">
        <v>0.73187999999999998</v>
      </c>
      <c r="Q25" s="5">
        <v>0.72663999999999995</v>
      </c>
      <c r="R25" s="5">
        <v>0.72214999999999996</v>
      </c>
      <c r="S25" s="5">
        <v>0.72446999999999995</v>
      </c>
      <c r="T25" s="5">
        <v>0.72006999999999999</v>
      </c>
      <c r="U25" s="5">
        <v>0.71960999999999997</v>
      </c>
      <c r="V25" s="5">
        <v>0.72248999999999997</v>
      </c>
      <c r="W25" s="5">
        <v>0.72758999999999996</v>
      </c>
      <c r="X25" s="5">
        <v>0.73112999999999995</v>
      </c>
      <c r="Y25" s="5">
        <v>0.73462000000000005</v>
      </c>
      <c r="Z25" s="5">
        <v>0.73346999999999996</v>
      </c>
      <c r="AA25" s="5">
        <v>0.74134999999999995</v>
      </c>
      <c r="AB25" s="5">
        <v>0.74583999999999995</v>
      </c>
      <c r="AC25" s="5">
        <v>0.75844999999999996</v>
      </c>
      <c r="AD25" s="5">
        <v>0.76785000000000003</v>
      </c>
      <c r="AE25" s="5">
        <v>0.77581999999999995</v>
      </c>
      <c r="AF25" s="5">
        <v>0.78569999999999995</v>
      </c>
      <c r="AG25" s="5">
        <v>0.78935</v>
      </c>
      <c r="AH25" s="5">
        <v>0.79493000000000003</v>
      </c>
      <c r="AI25" s="5">
        <v>0.79622000000000004</v>
      </c>
      <c r="AJ25" s="5">
        <v>0.79864999999999997</v>
      </c>
      <c r="AK25" s="5">
        <v>0.73595999999999995</v>
      </c>
      <c r="AM25" s="4" t="s">
        <v>73</v>
      </c>
      <c r="AN25" s="4" t="s">
        <v>74</v>
      </c>
      <c r="AO25" s="5">
        <f t="shared" si="1"/>
        <v>0.70814333333333324</v>
      </c>
      <c r="AP25" s="5">
        <f t="shared" si="2"/>
        <v>0.7272616666666667</v>
      </c>
      <c r="AQ25" s="5">
        <f t="shared" si="3"/>
        <v>0.7718290909090908</v>
      </c>
      <c r="AR25" s="6">
        <f>(AO25-AVERAGE(AO11:AO56))/_xlfn.STDEV.P(AO11:AO56)</f>
        <v>-0.3279919771471772</v>
      </c>
      <c r="AS25" s="6">
        <f t="shared" ref="AS25:AT25" si="17">(AP25-AVERAGE(AP11:AP56))/_xlfn.STDEV.P(AP11:AP56)</f>
        <v>-0.36047830099234757</v>
      </c>
      <c r="AT25" s="6">
        <f t="shared" si="17"/>
        <v>-0.40599210360457694</v>
      </c>
    </row>
    <row r="26" spans="1:46" ht="13.5" thickBot="1">
      <c r="A26" s="4" t="s">
        <v>75</v>
      </c>
      <c r="B26" s="4" t="s">
        <v>76</v>
      </c>
      <c r="C26" s="5">
        <v>0.79454000000000002</v>
      </c>
      <c r="D26" s="5">
        <v>0.79554000000000002</v>
      </c>
      <c r="E26" s="5">
        <v>0.79620999999999997</v>
      </c>
      <c r="F26" s="5">
        <v>0.79859000000000002</v>
      </c>
      <c r="G26" s="5">
        <v>0.79896999999999996</v>
      </c>
      <c r="H26" s="5">
        <v>0.79893999999999998</v>
      </c>
      <c r="I26" s="5">
        <v>0.79734000000000005</v>
      </c>
      <c r="J26" s="5">
        <v>0.79776000000000002</v>
      </c>
      <c r="K26" s="5">
        <v>0.79874000000000001</v>
      </c>
      <c r="L26" s="5">
        <v>0.79754000000000003</v>
      </c>
      <c r="M26" s="5">
        <v>0.79951000000000005</v>
      </c>
      <c r="N26" s="5">
        <v>0.80374000000000001</v>
      </c>
      <c r="O26" s="5">
        <v>0.80984</v>
      </c>
      <c r="P26" s="5">
        <v>0.81137000000000004</v>
      </c>
      <c r="Q26" s="5">
        <v>0.81242000000000003</v>
      </c>
      <c r="R26" s="5">
        <v>0.81420999999999999</v>
      </c>
      <c r="S26" s="5">
        <v>0.81569000000000003</v>
      </c>
      <c r="T26" s="5">
        <v>0.81669999999999998</v>
      </c>
      <c r="U26" s="5">
        <v>0.82425999999999999</v>
      </c>
      <c r="V26" s="5">
        <v>0.82791999999999999</v>
      </c>
      <c r="W26" s="5">
        <v>0.82904999999999995</v>
      </c>
      <c r="X26" s="5">
        <v>0.83409</v>
      </c>
      <c r="Y26" s="5">
        <v>0.83843999999999996</v>
      </c>
      <c r="Z26" s="5">
        <v>0.84104000000000001</v>
      </c>
      <c r="AA26" s="5">
        <v>0.84741999999999995</v>
      </c>
      <c r="AB26" s="5">
        <v>0.85499999999999998</v>
      </c>
      <c r="AC26" s="5">
        <v>0.86319999999999997</v>
      </c>
      <c r="AD26" s="5">
        <v>0.87051999999999996</v>
      </c>
      <c r="AE26" s="5">
        <v>0.87944</v>
      </c>
      <c r="AF26" s="5">
        <v>0.88612999999999997</v>
      </c>
      <c r="AG26" s="5">
        <v>0.89015999999999995</v>
      </c>
      <c r="AH26" s="5">
        <v>0.89503999999999995</v>
      </c>
      <c r="AI26" s="5">
        <v>0.89847999999999995</v>
      </c>
      <c r="AJ26" s="5">
        <v>0.90303</v>
      </c>
      <c r="AK26" s="5">
        <v>0.83228000000000002</v>
      </c>
      <c r="AM26" s="4" t="s">
        <v>75</v>
      </c>
      <c r="AN26" s="4" t="s">
        <v>76</v>
      </c>
      <c r="AO26" s="5">
        <f t="shared" si="1"/>
        <v>0.79811833333333315</v>
      </c>
      <c r="AP26" s="5">
        <f t="shared" si="2"/>
        <v>0.82291916666666654</v>
      </c>
      <c r="AQ26" s="5">
        <f t="shared" si="3"/>
        <v>0.87460909090909089</v>
      </c>
      <c r="AR26" s="6">
        <f>(AO26-AVERAGE(AO11:AO56))/_xlfn.STDEV.P(AO11:AO56)</f>
        <v>0.99320453143017329</v>
      </c>
      <c r="AS26" s="6">
        <f t="shared" ref="AS26:AT26" si="18">(AP26-AVERAGE(AP11:AP56))/_xlfn.STDEV.P(AP11:AP56)</f>
        <v>0.90931318810285933</v>
      </c>
      <c r="AT26" s="6">
        <f t="shared" si="18"/>
        <v>0.96289842721642305</v>
      </c>
    </row>
    <row r="27" spans="1:46" ht="13.5" thickBot="1">
      <c r="A27" s="4" t="s">
        <v>77</v>
      </c>
      <c r="B27" s="4" t="s">
        <v>78</v>
      </c>
      <c r="C27" s="5">
        <v>0.75743000000000005</v>
      </c>
      <c r="D27" s="5">
        <v>0.75900999999999996</v>
      </c>
      <c r="E27" s="5">
        <v>0.75431999999999999</v>
      </c>
      <c r="F27" s="5">
        <v>0.75875999999999999</v>
      </c>
      <c r="G27" s="5">
        <v>0.75553000000000003</v>
      </c>
      <c r="H27" s="5">
        <v>0.75666</v>
      </c>
      <c r="I27" s="5">
        <v>0.75463999999999998</v>
      </c>
      <c r="J27" s="5">
        <v>0.75134999999999996</v>
      </c>
      <c r="K27" s="5">
        <v>0.75331999999999999</v>
      </c>
      <c r="L27" s="5">
        <v>0.75055000000000005</v>
      </c>
      <c r="M27" s="5">
        <v>0.74953000000000003</v>
      </c>
      <c r="N27" s="5">
        <v>0.74495</v>
      </c>
      <c r="O27" s="5">
        <v>0.73992999999999998</v>
      </c>
      <c r="P27" s="5">
        <v>0.73575999999999997</v>
      </c>
      <c r="Q27" s="5">
        <v>0.73579000000000006</v>
      </c>
      <c r="R27" s="5">
        <v>0.73601000000000005</v>
      </c>
      <c r="S27" s="5">
        <v>0.73633000000000004</v>
      </c>
      <c r="T27" s="5">
        <v>0.73638999999999999</v>
      </c>
      <c r="U27" s="5">
        <v>0.73904999999999998</v>
      </c>
      <c r="V27" s="5">
        <v>0.74505999999999994</v>
      </c>
      <c r="W27" s="5">
        <v>0.74965000000000004</v>
      </c>
      <c r="X27" s="5">
        <v>0.75909000000000004</v>
      </c>
      <c r="Y27" s="5">
        <v>0.77064999999999995</v>
      </c>
      <c r="Z27" s="5">
        <v>0.78505000000000003</v>
      </c>
      <c r="AA27" s="5">
        <v>0.80101</v>
      </c>
      <c r="AB27" s="5">
        <v>0.81481000000000003</v>
      </c>
      <c r="AC27" s="5">
        <v>0.82774000000000003</v>
      </c>
      <c r="AD27" s="5">
        <v>0.83925000000000005</v>
      </c>
      <c r="AE27" s="5">
        <v>0.85038000000000002</v>
      </c>
      <c r="AF27" s="5">
        <v>0.86002999999999996</v>
      </c>
      <c r="AG27" s="5">
        <v>0.86897000000000002</v>
      </c>
      <c r="AH27" s="5">
        <v>0.87707000000000002</v>
      </c>
      <c r="AI27" s="5">
        <v>0.88061999999999996</v>
      </c>
      <c r="AJ27" s="5">
        <v>0.88522999999999996</v>
      </c>
      <c r="AK27" s="5">
        <v>0.81394</v>
      </c>
      <c r="AM27" s="4" t="s">
        <v>77</v>
      </c>
      <c r="AN27" s="4" t="s">
        <v>78</v>
      </c>
      <c r="AO27" s="5">
        <f t="shared" si="1"/>
        <v>0.75383750000000005</v>
      </c>
      <c r="AP27" s="5">
        <f t="shared" si="2"/>
        <v>0.7473966666666666</v>
      </c>
      <c r="AQ27" s="5">
        <f t="shared" si="3"/>
        <v>0.84718636363636368</v>
      </c>
      <c r="AR27" s="6">
        <f>(AO27-AVERAGE(AO11:AO56))/_xlfn.STDEV.P(AO11:AO56)</f>
        <v>0.34298299881672162</v>
      </c>
      <c r="AS27" s="6">
        <f t="shared" ref="AS27:AT27" si="19">(AP27-AVERAGE(AP11:AP56))/_xlfn.STDEV.P(AP11:AP56)</f>
        <v>-9.3199189234964092E-2</v>
      </c>
      <c r="AT27" s="6">
        <f t="shared" si="19"/>
        <v>0.59766480498522023</v>
      </c>
    </row>
    <row r="28" spans="1:46" ht="13.5" thickBot="1">
      <c r="A28" s="4" t="s">
        <v>79</v>
      </c>
      <c r="B28" s="4" t="s">
        <v>80</v>
      </c>
      <c r="C28" s="5">
        <v>0.72614999999999996</v>
      </c>
      <c r="D28" s="5">
        <v>0.72926000000000002</v>
      </c>
      <c r="E28" s="5">
        <v>0.72972000000000004</v>
      </c>
      <c r="F28" s="5">
        <v>0.73570999999999998</v>
      </c>
      <c r="G28" s="5">
        <v>0.73778999999999995</v>
      </c>
      <c r="H28" s="5">
        <v>0.73843999999999999</v>
      </c>
      <c r="I28" s="5">
        <v>0.73794999999999999</v>
      </c>
      <c r="J28" s="5">
        <v>0.73939999999999995</v>
      </c>
      <c r="K28" s="5">
        <v>0.74246999999999996</v>
      </c>
      <c r="L28" s="5">
        <v>0.74343000000000004</v>
      </c>
      <c r="M28" s="5">
        <v>0.75392999999999999</v>
      </c>
      <c r="N28" s="5">
        <v>0.75178</v>
      </c>
      <c r="O28" s="5">
        <v>0.75788</v>
      </c>
      <c r="P28" s="5">
        <v>0.75695000000000001</v>
      </c>
      <c r="Q28" s="5">
        <v>0.75702999999999998</v>
      </c>
      <c r="R28" s="5">
        <v>0.75343000000000004</v>
      </c>
      <c r="S28" s="5">
        <v>0.75073999999999996</v>
      </c>
      <c r="T28" s="5">
        <v>0.75322</v>
      </c>
      <c r="U28" s="5">
        <v>0.75729999999999997</v>
      </c>
      <c r="V28" s="5">
        <v>0.76224999999999998</v>
      </c>
      <c r="W28" s="5">
        <v>0.76573999999999998</v>
      </c>
      <c r="X28" s="5">
        <v>0.77764999999999995</v>
      </c>
      <c r="Y28" s="5">
        <v>0.78075000000000006</v>
      </c>
      <c r="Z28" s="5">
        <v>0.79120000000000001</v>
      </c>
      <c r="AA28" s="5">
        <v>0.79717000000000005</v>
      </c>
      <c r="AB28" s="5">
        <v>0.80401999999999996</v>
      </c>
      <c r="AC28" s="5">
        <v>0.81269999999999998</v>
      </c>
      <c r="AD28" s="5">
        <v>0.82467000000000001</v>
      </c>
      <c r="AE28" s="5">
        <v>0.83743000000000001</v>
      </c>
      <c r="AF28" s="5">
        <v>0.84618000000000004</v>
      </c>
      <c r="AG28" s="5">
        <v>0.85836999999999997</v>
      </c>
      <c r="AH28" s="5">
        <v>0.86326999999999998</v>
      </c>
      <c r="AI28" s="5">
        <v>0.86841000000000002</v>
      </c>
      <c r="AJ28" s="5">
        <v>0.87177000000000004</v>
      </c>
      <c r="AK28" s="5">
        <v>0.79869999999999997</v>
      </c>
      <c r="AM28" s="4" t="s">
        <v>79</v>
      </c>
      <c r="AN28" s="4" t="s">
        <v>80</v>
      </c>
      <c r="AO28" s="5">
        <f t="shared" si="1"/>
        <v>0.73883583333333336</v>
      </c>
      <c r="AP28" s="5">
        <f t="shared" si="2"/>
        <v>0.76367833333333335</v>
      </c>
      <c r="AQ28" s="5">
        <f t="shared" si="3"/>
        <v>0.83479000000000003</v>
      </c>
      <c r="AR28" s="6">
        <f>(AO28-AVERAGE(AO11:AO56))/_xlfn.STDEV.P(AO11:AO56)</f>
        <v>0.12269792381987508</v>
      </c>
      <c r="AS28" s="6">
        <f t="shared" ref="AS28:AT28" si="20">(AP28-AVERAGE(AP11:AP56))/_xlfn.STDEV.P(AP11:AP56)</f>
        <v>0.12292941293024617</v>
      </c>
      <c r="AT28" s="6">
        <f t="shared" si="20"/>
        <v>0.43256201457432353</v>
      </c>
    </row>
    <row r="29" spans="1:46" ht="13.5" thickBot="1">
      <c r="A29" s="4" t="s">
        <v>81</v>
      </c>
      <c r="B29" s="4" t="s">
        <v>82</v>
      </c>
      <c r="C29" s="5">
        <v>0.71435999999999999</v>
      </c>
      <c r="D29" s="5">
        <v>0.71779000000000004</v>
      </c>
      <c r="E29" s="5">
        <v>0.71597</v>
      </c>
      <c r="F29" s="5">
        <v>0.71975999999999996</v>
      </c>
      <c r="G29" s="5">
        <v>0.71725000000000005</v>
      </c>
      <c r="H29" s="5">
        <v>0.71326999999999996</v>
      </c>
      <c r="I29" s="5">
        <v>0.71016000000000001</v>
      </c>
      <c r="J29" s="5">
        <v>0.71021999999999996</v>
      </c>
      <c r="K29" s="5">
        <v>0.71428000000000003</v>
      </c>
      <c r="L29" s="5">
        <v>0.71494999999999997</v>
      </c>
      <c r="M29" s="5">
        <v>0.72006999999999999</v>
      </c>
      <c r="N29" s="5">
        <v>0.73007999999999995</v>
      </c>
      <c r="O29" s="5">
        <v>0.73745000000000005</v>
      </c>
      <c r="P29" s="5">
        <v>0.73899999999999999</v>
      </c>
      <c r="Q29" s="5">
        <v>0.74251999999999996</v>
      </c>
      <c r="R29" s="5">
        <v>0.74988999999999995</v>
      </c>
      <c r="S29" s="5">
        <v>0.75431999999999999</v>
      </c>
      <c r="T29" s="5">
        <v>0.7601</v>
      </c>
      <c r="U29" s="5">
        <v>0.76680999999999999</v>
      </c>
      <c r="V29" s="5">
        <v>0.77041999999999999</v>
      </c>
      <c r="W29" s="5">
        <v>0.77373000000000003</v>
      </c>
      <c r="X29" s="5">
        <v>0.78007000000000004</v>
      </c>
      <c r="Y29" s="5">
        <v>0.78490000000000004</v>
      </c>
      <c r="Z29" s="5">
        <v>0.79212000000000005</v>
      </c>
      <c r="AA29" s="5">
        <v>0.79500999999999999</v>
      </c>
      <c r="AB29" s="5">
        <v>0.80049000000000003</v>
      </c>
      <c r="AC29" s="5">
        <v>0.80650999999999995</v>
      </c>
      <c r="AD29" s="5">
        <v>0.81100000000000005</v>
      </c>
      <c r="AE29" s="5">
        <v>0.81774999999999998</v>
      </c>
      <c r="AF29" s="5">
        <v>0.82806999999999997</v>
      </c>
      <c r="AG29" s="5">
        <v>0.83455999999999997</v>
      </c>
      <c r="AH29" s="5">
        <v>0.84240000000000004</v>
      </c>
      <c r="AI29" s="5">
        <v>0.84630000000000005</v>
      </c>
      <c r="AJ29" s="5">
        <v>0.85063999999999995</v>
      </c>
      <c r="AK29" s="5">
        <v>0.78351000000000004</v>
      </c>
      <c r="AM29" s="4" t="s">
        <v>81</v>
      </c>
      <c r="AN29" s="4" t="s">
        <v>82</v>
      </c>
      <c r="AO29" s="5">
        <f t="shared" si="1"/>
        <v>0.71651333333333322</v>
      </c>
      <c r="AP29" s="5">
        <f t="shared" si="2"/>
        <v>0.76261083333333346</v>
      </c>
      <c r="AQ29" s="5">
        <f t="shared" si="3"/>
        <v>0.81965818181818184</v>
      </c>
      <c r="AR29" s="6">
        <f>(AO29-AVERAGE(AO11:AO56))/_xlfn.STDEV.P(AO11:AO56)</f>
        <v>-0.20508656145623616</v>
      </c>
      <c r="AS29" s="6">
        <f t="shared" ref="AS29:AT29" si="21">(AP29-AVERAGE(AP11:AP56))/_xlfn.STDEV.P(AP11:AP56)</f>
        <v>0.10875904035507963</v>
      </c>
      <c r="AT29" s="6">
        <f t="shared" si="21"/>
        <v>0.23102667089660467</v>
      </c>
    </row>
    <row r="30" spans="1:46" ht="13.5" thickBot="1">
      <c r="A30" s="4" t="s">
        <v>83</v>
      </c>
      <c r="B30" s="4" t="s">
        <v>84</v>
      </c>
      <c r="C30" s="5">
        <v>0.74861</v>
      </c>
      <c r="D30" s="5">
        <v>0.75487000000000004</v>
      </c>
      <c r="E30" s="5">
        <v>0.75229999999999997</v>
      </c>
      <c r="F30" s="5">
        <v>0.75839999999999996</v>
      </c>
      <c r="G30" s="5">
        <v>0.75999000000000005</v>
      </c>
      <c r="H30" s="5">
        <v>0.76249</v>
      </c>
      <c r="I30" s="5">
        <v>0.76634000000000002</v>
      </c>
      <c r="J30" s="5">
        <v>0.77278999999999998</v>
      </c>
      <c r="K30" s="5">
        <v>0.77985000000000004</v>
      </c>
      <c r="L30" s="5">
        <v>0.78620000000000001</v>
      </c>
      <c r="M30" s="5">
        <v>0.78908999999999996</v>
      </c>
      <c r="N30" s="5">
        <v>0.79451000000000005</v>
      </c>
      <c r="O30" s="5">
        <v>0.80106999999999995</v>
      </c>
      <c r="P30" s="5">
        <v>0.79949999999999999</v>
      </c>
      <c r="Q30" s="5">
        <v>0.80632999999999999</v>
      </c>
      <c r="R30" s="5">
        <v>0.80828999999999995</v>
      </c>
      <c r="S30" s="5">
        <v>0.80859999999999999</v>
      </c>
      <c r="T30" s="5">
        <v>0.80339000000000005</v>
      </c>
      <c r="U30" s="5">
        <v>0.80722000000000005</v>
      </c>
      <c r="V30" s="5">
        <v>0.80420999999999998</v>
      </c>
      <c r="W30" s="5">
        <v>0.80313999999999997</v>
      </c>
      <c r="X30" s="5">
        <v>0.80974999999999997</v>
      </c>
      <c r="Y30" s="5">
        <v>0.81520000000000004</v>
      </c>
      <c r="Z30" s="5">
        <v>0.81462000000000001</v>
      </c>
      <c r="AA30" s="5">
        <v>0.81993000000000005</v>
      </c>
      <c r="AB30" s="5">
        <v>0.82650999999999997</v>
      </c>
      <c r="AC30" s="5">
        <v>0.82762999999999998</v>
      </c>
      <c r="AD30" s="5">
        <v>0.83023000000000002</v>
      </c>
      <c r="AE30" s="5">
        <v>0.83855999999999997</v>
      </c>
      <c r="AF30" s="5">
        <v>0.85028000000000004</v>
      </c>
      <c r="AG30" s="5">
        <v>0.85165999999999997</v>
      </c>
      <c r="AH30" s="5">
        <v>0.86002000000000001</v>
      </c>
      <c r="AI30" s="5">
        <v>0.86051999999999995</v>
      </c>
      <c r="AJ30" s="5">
        <v>0.86216000000000004</v>
      </c>
      <c r="AK30" s="5">
        <v>0.79837000000000002</v>
      </c>
      <c r="AM30" s="4" t="s">
        <v>83</v>
      </c>
      <c r="AN30" s="4" t="s">
        <v>84</v>
      </c>
      <c r="AO30" s="5">
        <f t="shared" si="1"/>
        <v>0.76878666666666673</v>
      </c>
      <c r="AP30" s="5">
        <f t="shared" si="2"/>
        <v>0.80677666666666681</v>
      </c>
      <c r="AQ30" s="5">
        <f t="shared" si="3"/>
        <v>0.8387154545454546</v>
      </c>
      <c r="AR30" s="6">
        <f>(AO30-AVERAGE(AO11:AO56))/_xlfn.STDEV.P(AO11:AO56)</f>
        <v>0.5624971617079797</v>
      </c>
      <c r="AS30" s="6">
        <f t="shared" ref="AS30:AT30" si="22">(AP30-AVERAGE(AP11:AP56))/_xlfn.STDEV.P(AP11:AP56)</f>
        <v>0.6950319334942916</v>
      </c>
      <c r="AT30" s="6">
        <f t="shared" si="22"/>
        <v>0.48484375768038501</v>
      </c>
    </row>
    <row r="31" spans="1:46" ht="13.5" thickBot="1">
      <c r="A31" s="4" t="s">
        <v>85</v>
      </c>
      <c r="B31" s="4" t="s">
        <v>86</v>
      </c>
      <c r="C31" s="5">
        <v>0.74382999999999999</v>
      </c>
      <c r="D31" s="5">
        <v>0.74238999999999999</v>
      </c>
      <c r="E31" s="5">
        <v>0.74051</v>
      </c>
      <c r="F31" s="5">
        <v>0.74441999999999997</v>
      </c>
      <c r="G31" s="5">
        <v>0.75109000000000004</v>
      </c>
      <c r="H31" s="5">
        <v>0.75746000000000002</v>
      </c>
      <c r="I31" s="5">
        <v>0.76180999999999999</v>
      </c>
      <c r="J31" s="5">
        <v>0.76810999999999996</v>
      </c>
      <c r="K31" s="5">
        <v>0.77842</v>
      </c>
      <c r="L31" s="5">
        <v>0.78937000000000002</v>
      </c>
      <c r="M31" s="5">
        <v>0.79981000000000002</v>
      </c>
      <c r="N31" s="5">
        <v>0.80518000000000001</v>
      </c>
      <c r="O31" s="5">
        <v>0.81391999999999998</v>
      </c>
      <c r="P31" s="5">
        <v>0.82074000000000003</v>
      </c>
      <c r="Q31" s="5">
        <v>0.82740999999999998</v>
      </c>
      <c r="R31" s="5">
        <v>0.83274999999999999</v>
      </c>
      <c r="S31" s="5">
        <v>0.83660000000000001</v>
      </c>
      <c r="T31" s="5">
        <v>0.83842000000000005</v>
      </c>
      <c r="U31" s="5">
        <v>0.84426999999999996</v>
      </c>
      <c r="V31" s="5">
        <v>0.84841</v>
      </c>
      <c r="W31" s="5">
        <v>0.84880999999999995</v>
      </c>
      <c r="X31" s="5">
        <v>0.85096000000000005</v>
      </c>
      <c r="Y31" s="5">
        <v>0.85348000000000002</v>
      </c>
      <c r="Z31" s="5">
        <v>0.86195999999999995</v>
      </c>
      <c r="AA31" s="5">
        <v>0.86385000000000001</v>
      </c>
      <c r="AB31" s="5">
        <v>0.86500999999999995</v>
      </c>
      <c r="AC31" s="5">
        <v>0.86834</v>
      </c>
      <c r="AD31" s="5">
        <v>0.87107000000000001</v>
      </c>
      <c r="AE31" s="5">
        <v>0.87222999999999995</v>
      </c>
      <c r="AF31" s="5">
        <v>0.87670999999999999</v>
      </c>
      <c r="AG31" s="5">
        <v>0.87875999999999999</v>
      </c>
      <c r="AH31" s="5">
        <v>0.87868999999999997</v>
      </c>
      <c r="AI31" s="5">
        <v>0.87983</v>
      </c>
      <c r="AJ31" s="5">
        <v>0.87970000000000004</v>
      </c>
      <c r="AK31" s="5">
        <v>0.80335000000000001</v>
      </c>
      <c r="AM31" s="4" t="s">
        <v>85</v>
      </c>
      <c r="AN31" s="4" t="s">
        <v>86</v>
      </c>
      <c r="AO31" s="5">
        <f t="shared" si="1"/>
        <v>0.76519999999999999</v>
      </c>
      <c r="AP31" s="5">
        <f t="shared" si="2"/>
        <v>0.83981083333333328</v>
      </c>
      <c r="AQ31" s="5">
        <f t="shared" si="3"/>
        <v>0.86704909090909088</v>
      </c>
      <c r="AR31" s="6">
        <f>(AO31-AVERAGE(AO11:AO56))/_xlfn.STDEV.P(AO11:AO56)</f>
        <v>0.50983040452619743</v>
      </c>
      <c r="AS31" s="6">
        <f t="shared" ref="AS31:AT31" si="23">(AP31-AVERAGE(AP11:AP56))/_xlfn.STDEV.P(AP11:AP56)</f>
        <v>1.1335391460253084</v>
      </c>
      <c r="AT31" s="6">
        <f t="shared" si="23"/>
        <v>0.86220945647302194</v>
      </c>
    </row>
    <row r="32" spans="1:46" ht="13.5" thickBot="1">
      <c r="A32" s="4" t="s">
        <v>87</v>
      </c>
      <c r="B32" s="4" t="s">
        <v>88</v>
      </c>
      <c r="C32" s="5">
        <v>0.73021000000000003</v>
      </c>
      <c r="D32" s="5">
        <v>0.73548999999999998</v>
      </c>
      <c r="E32" s="5">
        <v>0.74170000000000003</v>
      </c>
      <c r="F32" s="5">
        <v>0.75024999999999997</v>
      </c>
      <c r="G32" s="5">
        <v>0.75587000000000004</v>
      </c>
      <c r="H32" s="5">
        <v>0.75753999999999999</v>
      </c>
      <c r="I32" s="5">
        <v>0.75671999999999995</v>
      </c>
      <c r="J32" s="5">
        <v>0.76951999999999998</v>
      </c>
      <c r="K32" s="5">
        <v>0.77459999999999996</v>
      </c>
      <c r="L32" s="5">
        <v>0.7772</v>
      </c>
      <c r="M32" s="5">
        <v>0.77998999999999996</v>
      </c>
      <c r="N32" s="5">
        <v>0.78954999999999997</v>
      </c>
      <c r="O32" s="5">
        <v>0.79776999999999998</v>
      </c>
      <c r="P32" s="5">
        <v>0.80093999999999999</v>
      </c>
      <c r="Q32" s="5">
        <v>0.80291999999999997</v>
      </c>
      <c r="R32" s="5">
        <v>0.80657000000000001</v>
      </c>
      <c r="S32" s="5">
        <v>0.80132999999999999</v>
      </c>
      <c r="T32" s="5">
        <v>0.79984999999999995</v>
      </c>
      <c r="U32" s="5">
        <v>0.80169000000000001</v>
      </c>
      <c r="V32" s="5">
        <v>0.79725999999999997</v>
      </c>
      <c r="W32" s="5">
        <v>0.79579</v>
      </c>
      <c r="X32" s="5">
        <v>0.80125999999999997</v>
      </c>
      <c r="Y32" s="5">
        <v>0.80267999999999995</v>
      </c>
      <c r="Z32" s="5">
        <v>0.80273000000000005</v>
      </c>
      <c r="AA32" s="5">
        <v>0.80113999999999996</v>
      </c>
      <c r="AB32" s="5">
        <v>0.80459999999999998</v>
      </c>
      <c r="AC32" s="5">
        <v>0.81084999999999996</v>
      </c>
      <c r="AD32" s="5">
        <v>0.81359999999999999</v>
      </c>
      <c r="AE32" s="5">
        <v>0.82372999999999996</v>
      </c>
      <c r="AF32" s="5">
        <v>0.83362000000000003</v>
      </c>
      <c r="AG32" s="5">
        <v>0.83691000000000004</v>
      </c>
      <c r="AH32" s="5">
        <v>0.84362999999999999</v>
      </c>
      <c r="AI32" s="5">
        <v>0.84653999999999996</v>
      </c>
      <c r="AJ32" s="5">
        <v>0.84841</v>
      </c>
      <c r="AK32" s="5">
        <v>0.78351999999999999</v>
      </c>
      <c r="AM32" s="4" t="s">
        <v>87</v>
      </c>
      <c r="AN32" s="4" t="s">
        <v>88</v>
      </c>
      <c r="AO32" s="5">
        <f t="shared" si="1"/>
        <v>0.7598866666666666</v>
      </c>
      <c r="AP32" s="5">
        <f t="shared" si="2"/>
        <v>0.80089916666666661</v>
      </c>
      <c r="AQ32" s="5">
        <f t="shared" si="3"/>
        <v>0.82241363636363618</v>
      </c>
      <c r="AR32" s="6">
        <f>(AO32-AVERAGE(AO11:AO56))/_xlfn.STDEV.P(AO11:AO56)</f>
        <v>0.43180920476062096</v>
      </c>
      <c r="AS32" s="6">
        <f t="shared" ref="AS32:AT32" si="24">(AP32-AVERAGE(AP11:AP56))/_xlfn.STDEV.P(AP11:AP56)</f>
        <v>0.61701191962023738</v>
      </c>
      <c r="AT32" s="6">
        <f t="shared" si="24"/>
        <v>0.26772559710189875</v>
      </c>
    </row>
    <row r="33" spans="1:46" ht="13.5" thickBot="1">
      <c r="A33" s="4" t="s">
        <v>89</v>
      </c>
      <c r="B33" s="4" t="s">
        <v>90</v>
      </c>
      <c r="C33" s="5">
        <v>0.77183000000000002</v>
      </c>
      <c r="D33" s="5">
        <v>0.76946999999999999</v>
      </c>
      <c r="E33" s="5">
        <v>0.77029999999999998</v>
      </c>
      <c r="F33" s="5">
        <v>0.77607000000000004</v>
      </c>
      <c r="G33" s="5">
        <v>0.78444999999999998</v>
      </c>
      <c r="H33" s="5">
        <v>0.79093000000000002</v>
      </c>
      <c r="I33" s="5">
        <v>0.79908999999999997</v>
      </c>
      <c r="J33" s="5">
        <v>0.80867999999999995</v>
      </c>
      <c r="K33" s="5">
        <v>0.81323999999999996</v>
      </c>
      <c r="L33" s="5">
        <v>0.82077</v>
      </c>
      <c r="M33" s="5">
        <v>0.83082</v>
      </c>
      <c r="N33" s="5">
        <v>0.83845999999999998</v>
      </c>
      <c r="O33" s="5">
        <v>0.83972000000000002</v>
      </c>
      <c r="P33" s="5">
        <v>0.84311999999999998</v>
      </c>
      <c r="Q33" s="5">
        <v>0.84543000000000001</v>
      </c>
      <c r="R33" s="5">
        <v>0.84399999999999997</v>
      </c>
      <c r="S33" s="5">
        <v>0.84318000000000004</v>
      </c>
      <c r="T33" s="5">
        <v>0.84430000000000005</v>
      </c>
      <c r="U33" s="5">
        <v>0.84689999999999999</v>
      </c>
      <c r="V33" s="5">
        <v>0.85102999999999995</v>
      </c>
      <c r="W33" s="5">
        <v>0.85397999999999996</v>
      </c>
      <c r="X33" s="5">
        <v>0.85475999999999996</v>
      </c>
      <c r="Y33" s="5">
        <v>0.85858999999999996</v>
      </c>
      <c r="Z33" s="5">
        <v>0.86058000000000001</v>
      </c>
      <c r="AA33" s="5">
        <v>0.86453999999999998</v>
      </c>
      <c r="AB33" s="5">
        <v>0.87148999999999999</v>
      </c>
      <c r="AC33" s="5">
        <v>0.87787999999999999</v>
      </c>
      <c r="AD33" s="5">
        <v>0.88763000000000003</v>
      </c>
      <c r="AE33" s="5">
        <v>0.89261999999999997</v>
      </c>
      <c r="AF33" s="5">
        <v>0.89961000000000002</v>
      </c>
      <c r="AG33" s="5">
        <v>0.90017999999999998</v>
      </c>
      <c r="AH33" s="5">
        <v>0.90324000000000004</v>
      </c>
      <c r="AI33" s="5">
        <v>0.90491999999999995</v>
      </c>
      <c r="AJ33" s="5">
        <v>0.90905999999999998</v>
      </c>
      <c r="AK33" s="5">
        <v>0.83574999999999999</v>
      </c>
      <c r="AM33" s="4" t="s">
        <v>89</v>
      </c>
      <c r="AN33" s="4" t="s">
        <v>90</v>
      </c>
      <c r="AO33" s="5">
        <f t="shared" si="1"/>
        <v>0.79784249999999979</v>
      </c>
      <c r="AP33" s="5">
        <f t="shared" si="2"/>
        <v>0.84879916666666666</v>
      </c>
      <c r="AQ33" s="5">
        <f t="shared" si="3"/>
        <v>0.8860836363636363</v>
      </c>
      <c r="AR33" s="6">
        <f>(AO33-AVERAGE(AO11:AO56))/_xlfn.STDEV.P(AO11:AO56)</f>
        <v>0.98915418370081187</v>
      </c>
      <c r="AS33" s="6">
        <f t="shared" ref="AS33:AT33" si="25">(AP33-AVERAGE(AP11:AP56))/_xlfn.STDEV.P(AP11:AP56)</f>
        <v>1.2528534618689955</v>
      </c>
      <c r="AT33" s="6">
        <f t="shared" si="25"/>
        <v>1.1157238467358075</v>
      </c>
    </row>
    <row r="34" spans="1:46" ht="13.5" thickBot="1">
      <c r="A34" s="4" t="s">
        <v>91</v>
      </c>
      <c r="B34" s="4" t="s">
        <v>92</v>
      </c>
      <c r="C34" s="5">
        <v>0.75422</v>
      </c>
      <c r="D34" s="5">
        <v>0.75036999999999998</v>
      </c>
      <c r="E34" s="5">
        <v>0.75073000000000001</v>
      </c>
      <c r="F34" s="5">
        <v>0.75599000000000005</v>
      </c>
      <c r="G34" s="5">
        <v>0.75968000000000002</v>
      </c>
      <c r="H34" s="5">
        <v>0.76063000000000003</v>
      </c>
      <c r="I34" s="5">
        <v>0.76217999999999997</v>
      </c>
      <c r="J34" s="5">
        <v>0.76300999999999997</v>
      </c>
      <c r="K34" s="5">
        <v>0.7651</v>
      </c>
      <c r="L34" s="5">
        <v>0.76622999999999997</v>
      </c>
      <c r="M34" s="5">
        <v>0.76649</v>
      </c>
      <c r="N34" s="5">
        <v>0.77710999999999997</v>
      </c>
      <c r="O34" s="5">
        <v>0.78076999999999996</v>
      </c>
      <c r="P34" s="5">
        <v>0.77949000000000002</v>
      </c>
      <c r="Q34" s="5">
        <v>0.78249000000000002</v>
      </c>
      <c r="R34" s="5">
        <v>0.77725</v>
      </c>
      <c r="S34" s="5">
        <v>0.77281999999999995</v>
      </c>
      <c r="T34" s="5">
        <v>0.76526000000000005</v>
      </c>
      <c r="U34" s="5">
        <v>0.76151999999999997</v>
      </c>
      <c r="V34" s="5">
        <v>0.76037999999999994</v>
      </c>
      <c r="W34" s="5">
        <v>0.76005999999999996</v>
      </c>
      <c r="X34" s="5">
        <v>0.76178999999999997</v>
      </c>
      <c r="Y34" s="5">
        <v>0.76449</v>
      </c>
      <c r="Z34" s="5">
        <v>0.76273000000000002</v>
      </c>
      <c r="AA34" s="5">
        <v>0.76605000000000001</v>
      </c>
      <c r="AB34" s="5">
        <v>0.77968999999999999</v>
      </c>
      <c r="AC34" s="5">
        <v>0.78439000000000003</v>
      </c>
      <c r="AD34" s="5">
        <v>0.79749999999999999</v>
      </c>
      <c r="AE34" s="5">
        <v>0.80462999999999996</v>
      </c>
      <c r="AF34" s="5">
        <v>0.81972</v>
      </c>
      <c r="AG34" s="5">
        <v>0.83318000000000003</v>
      </c>
      <c r="AH34" s="5">
        <v>0.83887</v>
      </c>
      <c r="AI34" s="5">
        <v>0.84452000000000005</v>
      </c>
      <c r="AJ34" s="5">
        <v>0.85155000000000003</v>
      </c>
      <c r="AK34" s="5">
        <v>0.78473000000000004</v>
      </c>
      <c r="AM34" s="4" t="s">
        <v>91</v>
      </c>
      <c r="AN34" s="4" t="s">
        <v>92</v>
      </c>
      <c r="AO34" s="5">
        <f t="shared" si="1"/>
        <v>0.76097833333333342</v>
      </c>
      <c r="AP34" s="5">
        <f t="shared" si="2"/>
        <v>0.76908749999999992</v>
      </c>
      <c r="AQ34" s="5">
        <f t="shared" si="3"/>
        <v>0.80953000000000008</v>
      </c>
      <c r="AR34" s="6">
        <f>(AO34-AVERAGE(AO11:AO56))/_xlfn.STDEV.P(AO11:AO56)</f>
        <v>0.44783928187682531</v>
      </c>
      <c r="AS34" s="6">
        <f t="shared" ref="AS34:AT34" si="26">(AP34-AVERAGE(AP11:AP56))/_xlfn.STDEV.P(AP11:AP56)</f>
        <v>0.19473260448794649</v>
      </c>
      <c r="AT34" s="6">
        <f t="shared" si="26"/>
        <v>9.6132993280897167E-2</v>
      </c>
    </row>
    <row r="35" spans="1:46" ht="13.5" thickBot="1">
      <c r="A35" s="4" t="s">
        <v>93</v>
      </c>
      <c r="B35" s="4" t="s">
        <v>94</v>
      </c>
      <c r="C35" s="5">
        <v>0.76766000000000001</v>
      </c>
      <c r="D35" s="5">
        <v>0.76932999999999996</v>
      </c>
      <c r="E35" s="5">
        <v>0.77231000000000005</v>
      </c>
      <c r="F35" s="5">
        <v>0.77637</v>
      </c>
      <c r="G35" s="5">
        <v>0.78051999999999999</v>
      </c>
      <c r="H35" s="5">
        <v>0.78393000000000002</v>
      </c>
      <c r="I35" s="5">
        <v>0.78388999999999998</v>
      </c>
      <c r="J35" s="5">
        <v>0.78651000000000004</v>
      </c>
      <c r="K35" s="5">
        <v>0.78752999999999995</v>
      </c>
      <c r="L35" s="5">
        <v>0.79027000000000003</v>
      </c>
      <c r="M35" s="5">
        <v>0.79501999999999995</v>
      </c>
      <c r="N35" s="5">
        <v>0.79710000000000003</v>
      </c>
      <c r="O35" s="5">
        <v>0.79762</v>
      </c>
      <c r="P35" s="5">
        <v>0.80174000000000001</v>
      </c>
      <c r="Q35" s="5">
        <v>0.80359999999999998</v>
      </c>
      <c r="R35" s="5">
        <v>0.79988999999999999</v>
      </c>
      <c r="S35" s="5">
        <v>0.79583999999999999</v>
      </c>
      <c r="T35" s="5">
        <v>0.79332000000000003</v>
      </c>
      <c r="U35" s="5">
        <v>0.79764000000000002</v>
      </c>
      <c r="V35" s="5">
        <v>0.79888999999999999</v>
      </c>
      <c r="W35" s="5">
        <v>0.80101999999999995</v>
      </c>
      <c r="X35" s="5">
        <v>0.80466000000000004</v>
      </c>
      <c r="Y35" s="5">
        <v>0.80728</v>
      </c>
      <c r="Z35" s="5">
        <v>0.81635999999999997</v>
      </c>
      <c r="AA35" s="5">
        <v>0.82164000000000004</v>
      </c>
      <c r="AB35" s="5">
        <v>0.82435000000000003</v>
      </c>
      <c r="AC35" s="5">
        <v>0.82965</v>
      </c>
      <c r="AD35" s="5">
        <v>0.83991000000000005</v>
      </c>
      <c r="AE35" s="5">
        <v>0.85104999999999997</v>
      </c>
      <c r="AF35" s="5">
        <v>0.86168999999999996</v>
      </c>
      <c r="AG35" s="5">
        <v>0.86711000000000005</v>
      </c>
      <c r="AH35" s="5">
        <v>0.87295</v>
      </c>
      <c r="AI35" s="5">
        <v>0.87587000000000004</v>
      </c>
      <c r="AJ35" s="5">
        <v>0.87868999999999997</v>
      </c>
      <c r="AK35" s="5">
        <v>0.80817000000000005</v>
      </c>
      <c r="AM35" s="4" t="s">
        <v>93</v>
      </c>
      <c r="AN35" s="4" t="s">
        <v>94</v>
      </c>
      <c r="AO35" s="5">
        <f t="shared" si="1"/>
        <v>0.78253666666666666</v>
      </c>
      <c r="AP35" s="5">
        <f t="shared" si="2"/>
        <v>0.80148833333333336</v>
      </c>
      <c r="AQ35" s="5">
        <f t="shared" si="3"/>
        <v>0.84828000000000015</v>
      </c>
      <c r="AR35" s="6">
        <f>(AO35-AVERAGE(AO11:AO56))/_xlfn.STDEV.P(AO11:AO56)</f>
        <v>0.7644027131715917</v>
      </c>
      <c r="AS35" s="6">
        <f t="shared" ref="AS35:AT35" si="27">(AP35-AVERAGE(AP11:AP56))/_xlfn.STDEV.P(AP11:AP56)</f>
        <v>0.62483272634205256</v>
      </c>
      <c r="AT35" s="6">
        <f t="shared" si="27"/>
        <v>0.61223056157544653</v>
      </c>
    </row>
    <row r="36" spans="1:46" ht="13.5" thickBot="1">
      <c r="A36" s="4" t="s">
        <v>95</v>
      </c>
      <c r="B36" s="4" t="s">
        <v>96</v>
      </c>
      <c r="C36" s="5">
        <v>0.76327999999999996</v>
      </c>
      <c r="D36" s="5">
        <v>0.76705000000000001</v>
      </c>
      <c r="E36" s="5">
        <v>0.76502999999999999</v>
      </c>
      <c r="F36" s="5">
        <v>0.76812999999999998</v>
      </c>
      <c r="G36" s="5">
        <v>0.76717000000000002</v>
      </c>
      <c r="H36" s="5">
        <v>0.76339999999999997</v>
      </c>
      <c r="I36" s="5">
        <v>0.76509000000000005</v>
      </c>
      <c r="J36" s="5">
        <v>0.76424000000000003</v>
      </c>
      <c r="K36" s="5">
        <v>0.76526000000000005</v>
      </c>
      <c r="L36" s="5">
        <v>0.76236000000000004</v>
      </c>
      <c r="M36" s="5">
        <v>0.76341000000000003</v>
      </c>
      <c r="N36" s="5">
        <v>0.76104000000000005</v>
      </c>
      <c r="O36" s="5">
        <v>0.76332</v>
      </c>
      <c r="P36" s="5">
        <v>0.76371999999999995</v>
      </c>
      <c r="Q36" s="5">
        <v>0.76290999999999998</v>
      </c>
      <c r="R36" s="5">
        <v>0.76768000000000003</v>
      </c>
      <c r="S36" s="5">
        <v>0.77207000000000003</v>
      </c>
      <c r="T36" s="5">
        <v>0.77295999999999998</v>
      </c>
      <c r="U36" s="5">
        <v>0.77500000000000002</v>
      </c>
      <c r="V36" s="5">
        <v>0.77725999999999995</v>
      </c>
      <c r="W36" s="5">
        <v>0.78081999999999996</v>
      </c>
      <c r="X36" s="5">
        <v>0.78778999999999999</v>
      </c>
      <c r="Y36" s="5">
        <v>0.79568000000000005</v>
      </c>
      <c r="Z36" s="5">
        <v>0.80162</v>
      </c>
      <c r="AA36" s="5">
        <v>0.80759999999999998</v>
      </c>
      <c r="AB36" s="5">
        <v>0.81235999999999997</v>
      </c>
      <c r="AC36" s="5">
        <v>0.81920999999999999</v>
      </c>
      <c r="AD36" s="5">
        <v>0.82479999999999998</v>
      </c>
      <c r="AE36" s="5">
        <v>0.83150999999999997</v>
      </c>
      <c r="AF36" s="5">
        <v>0.84199000000000002</v>
      </c>
      <c r="AG36" s="5">
        <v>0.84746999999999995</v>
      </c>
      <c r="AH36" s="5">
        <v>0.85289999999999999</v>
      </c>
      <c r="AI36" s="5">
        <v>0.85470000000000002</v>
      </c>
      <c r="AJ36" s="5">
        <v>0.85653999999999997</v>
      </c>
      <c r="AK36" s="5">
        <v>0.79076999999999997</v>
      </c>
      <c r="AM36" s="4" t="s">
        <v>95</v>
      </c>
      <c r="AN36" s="4" t="s">
        <v>96</v>
      </c>
      <c r="AO36" s="5">
        <f t="shared" si="1"/>
        <v>0.76462166666666664</v>
      </c>
      <c r="AP36" s="5">
        <f t="shared" si="2"/>
        <v>0.7767358333333334</v>
      </c>
      <c r="AQ36" s="5">
        <f t="shared" si="3"/>
        <v>0.83089545454545444</v>
      </c>
      <c r="AR36" s="6">
        <f>(AO36-AVERAGE(AO11:AO56))/_xlfn.STDEV.P(AO11:AO56)</f>
        <v>0.50133813466463673</v>
      </c>
      <c r="AS36" s="6">
        <f t="shared" ref="AS36:AT36" si="28">(AP36-AVERAGE(AP11:AP56))/_xlfn.STDEV.P(AP11:AP56)</f>
        <v>0.29625928637311016</v>
      </c>
      <c r="AT36" s="6">
        <f t="shared" si="28"/>
        <v>0.38069193873681206</v>
      </c>
    </row>
    <row r="37" spans="1:46" ht="13.5" thickBot="1">
      <c r="A37" s="4" t="s">
        <v>97</v>
      </c>
      <c r="B37" s="4" t="s">
        <v>98</v>
      </c>
      <c r="C37" s="5">
        <v>0.69640999999999997</v>
      </c>
      <c r="D37" s="5">
        <v>0.69166000000000005</v>
      </c>
      <c r="E37" s="5">
        <v>0.69159999999999999</v>
      </c>
      <c r="F37" s="5">
        <v>0.69781000000000004</v>
      </c>
      <c r="G37" s="5">
        <v>0.70101000000000002</v>
      </c>
      <c r="H37" s="5">
        <v>0.70484000000000002</v>
      </c>
      <c r="I37" s="5">
        <v>0.70701000000000003</v>
      </c>
      <c r="J37" s="5">
        <v>0.70735000000000003</v>
      </c>
      <c r="K37" s="5">
        <v>0.71252000000000004</v>
      </c>
      <c r="L37" s="5">
        <v>0.71604999999999996</v>
      </c>
      <c r="M37" s="5">
        <v>0.72423000000000004</v>
      </c>
      <c r="N37" s="5">
        <v>0.73196000000000006</v>
      </c>
      <c r="O37" s="5">
        <v>0.74012</v>
      </c>
      <c r="P37" s="5">
        <v>0.74678</v>
      </c>
      <c r="Q37" s="5">
        <v>0.748</v>
      </c>
      <c r="R37" s="5">
        <v>0.75048000000000004</v>
      </c>
      <c r="S37" s="5">
        <v>0.75144</v>
      </c>
      <c r="T37" s="5">
        <v>0.74482000000000004</v>
      </c>
      <c r="U37" s="5">
        <v>0.74777000000000005</v>
      </c>
      <c r="V37" s="5">
        <v>0.74853999999999998</v>
      </c>
      <c r="W37" s="5">
        <v>0.74888999999999994</v>
      </c>
      <c r="X37" s="5">
        <v>0.75327999999999995</v>
      </c>
      <c r="Y37" s="5">
        <v>0.75529999999999997</v>
      </c>
      <c r="Z37" s="5">
        <v>0.75685000000000002</v>
      </c>
      <c r="AA37" s="5">
        <v>0.76015999999999995</v>
      </c>
      <c r="AB37" s="5">
        <v>0.76444000000000001</v>
      </c>
      <c r="AC37" s="5">
        <v>0.77251000000000003</v>
      </c>
      <c r="AD37" s="5">
        <v>0.78320999999999996</v>
      </c>
      <c r="AE37" s="5">
        <v>0.79322000000000004</v>
      </c>
      <c r="AF37" s="5">
        <v>0.80922000000000005</v>
      </c>
      <c r="AG37" s="5">
        <v>0.81752000000000002</v>
      </c>
      <c r="AH37" s="5">
        <v>0.82665</v>
      </c>
      <c r="AI37" s="5">
        <v>0.83130000000000004</v>
      </c>
      <c r="AJ37" s="5">
        <v>0.83572999999999997</v>
      </c>
      <c r="AK37" s="5">
        <v>0.77805999999999997</v>
      </c>
      <c r="AM37" s="4" t="s">
        <v>97</v>
      </c>
      <c r="AN37" s="4" t="s">
        <v>98</v>
      </c>
      <c r="AO37" s="5">
        <f t="shared" si="1"/>
        <v>0.70687083333333345</v>
      </c>
      <c r="AP37" s="5">
        <f t="shared" si="2"/>
        <v>0.74935583333333333</v>
      </c>
      <c r="AQ37" s="5">
        <f t="shared" si="3"/>
        <v>0.79745636363636363</v>
      </c>
      <c r="AR37" s="6">
        <f>(AO37-AVERAGE(AO11:AO56))/_xlfn.STDEV.P(AO11:AO56)</f>
        <v>-0.34667741818262482</v>
      </c>
      <c r="AS37" s="6">
        <f t="shared" ref="AS37:AT37" si="29">(AP37-AVERAGE(AP11:AP56))/_xlfn.STDEV.P(AP11:AP56)</f>
        <v>-6.7192517943612667E-2</v>
      </c>
      <c r="AT37" s="6">
        <f t="shared" si="29"/>
        <v>-6.4671506531887593E-2</v>
      </c>
    </row>
    <row r="38" spans="1:46" ht="13.5" thickBot="1">
      <c r="A38" s="4" t="s">
        <v>99</v>
      </c>
      <c r="B38" s="4" t="s">
        <v>100</v>
      </c>
      <c r="C38" s="5">
        <v>0.71565000000000001</v>
      </c>
      <c r="D38" s="5">
        <v>0.71392</v>
      </c>
      <c r="E38" s="5">
        <v>0.70806000000000002</v>
      </c>
      <c r="F38" s="5">
        <v>0.70942000000000005</v>
      </c>
      <c r="G38" s="5">
        <v>0.70962000000000003</v>
      </c>
      <c r="H38" s="5">
        <v>0.71181000000000005</v>
      </c>
      <c r="I38" s="5">
        <v>0.70482999999999996</v>
      </c>
      <c r="J38" s="5">
        <v>0.70743999999999996</v>
      </c>
      <c r="K38" s="5">
        <v>0.70564000000000004</v>
      </c>
      <c r="L38" s="5">
        <v>0.70567999999999997</v>
      </c>
      <c r="M38" s="5">
        <v>0.69723999999999997</v>
      </c>
      <c r="N38" s="5">
        <v>0.69874999999999998</v>
      </c>
      <c r="O38" s="5">
        <v>0.70021</v>
      </c>
      <c r="P38" s="5">
        <v>0.70006999999999997</v>
      </c>
      <c r="Q38" s="5">
        <v>0.69793000000000005</v>
      </c>
      <c r="R38" s="5">
        <v>0.69460999999999995</v>
      </c>
      <c r="S38" s="5">
        <v>0.69074000000000002</v>
      </c>
      <c r="T38" s="5">
        <v>0.6835</v>
      </c>
      <c r="U38" s="5">
        <v>0.69191000000000003</v>
      </c>
      <c r="V38" s="5">
        <v>0.69140000000000001</v>
      </c>
      <c r="W38" s="5">
        <v>0.69166000000000005</v>
      </c>
      <c r="X38" s="5">
        <v>0.69921</v>
      </c>
      <c r="Y38" s="5">
        <v>0.71225000000000005</v>
      </c>
      <c r="Z38" s="5">
        <v>0.71752000000000005</v>
      </c>
      <c r="AA38" s="5">
        <v>0.72589000000000004</v>
      </c>
      <c r="AB38" s="5">
        <v>0.73414000000000001</v>
      </c>
      <c r="AC38" s="5">
        <v>0.74648999999999999</v>
      </c>
      <c r="AD38" s="5">
        <v>0.75548999999999999</v>
      </c>
      <c r="AE38" s="5">
        <v>0.76715</v>
      </c>
      <c r="AF38" s="5">
        <v>0.77756000000000003</v>
      </c>
      <c r="AG38" s="5">
        <v>0.78134999999999999</v>
      </c>
      <c r="AH38" s="5">
        <v>0.79162999999999994</v>
      </c>
      <c r="AI38" s="5">
        <v>0.79754000000000003</v>
      </c>
      <c r="AJ38" s="5">
        <v>0.80140999999999996</v>
      </c>
      <c r="AK38" s="5">
        <v>0.74785000000000001</v>
      </c>
      <c r="AM38" s="4" t="s">
        <v>99</v>
      </c>
      <c r="AN38" s="4" t="s">
        <v>100</v>
      </c>
      <c r="AO38" s="5">
        <f t="shared" si="1"/>
        <v>0.7073383333333334</v>
      </c>
      <c r="AP38" s="5">
        <f t="shared" si="2"/>
        <v>0.69758416666666656</v>
      </c>
      <c r="AQ38" s="5">
        <f t="shared" si="3"/>
        <v>0.76604545454545447</v>
      </c>
      <c r="AR38" s="6">
        <f>(AO38-AVERAGE(AO11:AO56))/_xlfn.STDEV.P(AO11:AO56)</f>
        <v>-0.33981262943286261</v>
      </c>
      <c r="AS38" s="6">
        <f t="shared" ref="AS38:AT38" si="30">(AP38-AVERAGE(AP11:AP56))/_xlfn.STDEV.P(AP11:AP56)</f>
        <v>-0.75442793293572086</v>
      </c>
      <c r="AT38" s="6">
        <f t="shared" si="30"/>
        <v>-0.48302231426709652</v>
      </c>
    </row>
    <row r="39" spans="1:46" ht="13.5" thickBot="1">
      <c r="A39" s="4" t="s">
        <v>101</v>
      </c>
      <c r="B39" s="4" t="s">
        <v>102</v>
      </c>
      <c r="C39" s="5">
        <v>0.63929000000000002</v>
      </c>
      <c r="D39" s="5">
        <v>0.64490999999999998</v>
      </c>
      <c r="E39" s="5">
        <v>0.64825999999999995</v>
      </c>
      <c r="F39" s="5">
        <v>0.65532000000000001</v>
      </c>
      <c r="G39" s="5">
        <v>0.65749000000000002</v>
      </c>
      <c r="H39" s="5">
        <v>0.6603</v>
      </c>
      <c r="I39" s="5">
        <v>0.66425000000000001</v>
      </c>
      <c r="J39" s="5">
        <v>0.66376999999999997</v>
      </c>
      <c r="K39" s="5">
        <v>0.66747999999999996</v>
      </c>
      <c r="L39" s="5">
        <v>0.66698000000000002</v>
      </c>
      <c r="M39" s="5">
        <v>0.65751999999999999</v>
      </c>
      <c r="N39" s="5">
        <v>0.66742999999999997</v>
      </c>
      <c r="O39" s="5">
        <v>0.67508000000000001</v>
      </c>
      <c r="P39" s="5">
        <v>0.67337999999999998</v>
      </c>
      <c r="Q39" s="5">
        <v>0.67488999999999999</v>
      </c>
      <c r="R39" s="5">
        <v>0.67837999999999998</v>
      </c>
      <c r="S39" s="5">
        <v>0.67393000000000003</v>
      </c>
      <c r="T39" s="5">
        <v>0.66642000000000001</v>
      </c>
      <c r="U39" s="5">
        <v>0.66520999999999997</v>
      </c>
      <c r="V39" s="5">
        <v>0.66818</v>
      </c>
      <c r="W39" s="5">
        <v>0.66647000000000001</v>
      </c>
      <c r="X39" s="5">
        <v>0.66839000000000004</v>
      </c>
      <c r="Y39" s="5">
        <v>0.68279999999999996</v>
      </c>
      <c r="Z39" s="5">
        <v>0.68674000000000002</v>
      </c>
      <c r="AA39" s="5">
        <v>0.68918999999999997</v>
      </c>
      <c r="AB39" s="5">
        <v>0.69684999999999997</v>
      </c>
      <c r="AC39" s="5">
        <v>0.69815000000000005</v>
      </c>
      <c r="AD39" s="5">
        <v>0.70640999999999998</v>
      </c>
      <c r="AE39" s="5">
        <v>0.72202999999999995</v>
      </c>
      <c r="AF39" s="5">
        <v>0.7379</v>
      </c>
      <c r="AG39" s="5">
        <v>0.74616000000000005</v>
      </c>
      <c r="AH39" s="5">
        <v>0.75480000000000003</v>
      </c>
      <c r="AI39" s="5">
        <v>0.76207999999999998</v>
      </c>
      <c r="AJ39" s="5">
        <v>0.77164999999999995</v>
      </c>
      <c r="AK39" s="5">
        <v>0.71357999999999999</v>
      </c>
      <c r="AM39" s="4" t="s">
        <v>101</v>
      </c>
      <c r="AN39" s="4" t="s">
        <v>102</v>
      </c>
      <c r="AO39" s="5">
        <f t="shared" si="1"/>
        <v>0.65774999999999995</v>
      </c>
      <c r="AP39" s="5">
        <f t="shared" si="2"/>
        <v>0.67332250000000016</v>
      </c>
      <c r="AQ39" s="5">
        <f t="shared" si="3"/>
        <v>0.72716363636363635</v>
      </c>
      <c r="AR39" s="6">
        <f>(AO39-AVERAGE(AO11:AO56))/_xlfn.STDEV.P(AO11:AO56)</f>
        <v>-1.067969704911274</v>
      </c>
      <c r="AS39" s="6">
        <f t="shared" ref="AS39:AT39" si="31">(AP39-AVERAGE(AP11:AP56))/_xlfn.STDEV.P(AP11:AP56)</f>
        <v>-1.0764858776300514</v>
      </c>
      <c r="AT39" s="6">
        <f t="shared" si="31"/>
        <v>-1.0008755223834089</v>
      </c>
    </row>
    <row r="40" spans="1:46" ht="13.5" thickBot="1">
      <c r="A40" s="4" t="s">
        <v>103</v>
      </c>
      <c r="B40" s="4" t="s">
        <v>104</v>
      </c>
      <c r="C40" s="5">
        <v>0.56733999999999996</v>
      </c>
      <c r="D40" s="5">
        <v>0.57035000000000002</v>
      </c>
      <c r="E40" s="5">
        <v>0.57316999999999996</v>
      </c>
      <c r="F40" s="5">
        <v>0.58108000000000004</v>
      </c>
      <c r="G40" s="5">
        <v>0.58213999999999999</v>
      </c>
      <c r="H40" s="5">
        <v>0.58799000000000001</v>
      </c>
      <c r="I40" s="5">
        <v>0.59819</v>
      </c>
      <c r="J40" s="5">
        <v>0.60972999999999999</v>
      </c>
      <c r="K40" s="5">
        <v>0.61743000000000003</v>
      </c>
      <c r="L40" s="5">
        <v>0.62141999999999997</v>
      </c>
      <c r="M40" s="5">
        <v>0.62714000000000003</v>
      </c>
      <c r="N40" s="5">
        <v>0.63512999999999997</v>
      </c>
      <c r="O40" s="5">
        <v>0.64693999999999996</v>
      </c>
      <c r="P40" s="5">
        <v>0.65224000000000004</v>
      </c>
      <c r="Q40" s="5">
        <v>0.65215999999999996</v>
      </c>
      <c r="R40" s="5">
        <v>0.64990000000000003</v>
      </c>
      <c r="S40" s="5">
        <v>0.64963000000000004</v>
      </c>
      <c r="T40" s="5">
        <v>0.64639000000000002</v>
      </c>
      <c r="U40" s="5">
        <v>0.64454999999999996</v>
      </c>
      <c r="V40" s="5">
        <v>0.63951000000000002</v>
      </c>
      <c r="W40" s="5">
        <v>0.63785999999999998</v>
      </c>
      <c r="X40" s="5">
        <v>0.64176</v>
      </c>
      <c r="Y40" s="5">
        <v>0.64646999999999999</v>
      </c>
      <c r="Z40" s="5">
        <v>0.64058999999999999</v>
      </c>
      <c r="AA40" s="5">
        <v>0.64385000000000003</v>
      </c>
      <c r="AB40" s="5">
        <v>0.64444999999999997</v>
      </c>
      <c r="AC40" s="5">
        <v>0.65239999999999998</v>
      </c>
      <c r="AD40" s="5">
        <v>0.66783999999999999</v>
      </c>
      <c r="AE40" s="5">
        <v>0.67620000000000002</v>
      </c>
      <c r="AF40" s="5">
        <v>0.68727000000000005</v>
      </c>
      <c r="AG40" s="5">
        <v>0.69979000000000002</v>
      </c>
      <c r="AH40" s="5">
        <v>0.71077000000000001</v>
      </c>
      <c r="AI40" s="5">
        <v>0.72045999999999999</v>
      </c>
      <c r="AJ40" s="5">
        <v>0.73348999999999998</v>
      </c>
      <c r="AK40" s="5">
        <v>0.68527000000000005</v>
      </c>
      <c r="AM40" s="4" t="s">
        <v>103</v>
      </c>
      <c r="AN40" s="4" t="s">
        <v>104</v>
      </c>
      <c r="AO40" s="5">
        <f t="shared" si="1"/>
        <v>0.59759249999999997</v>
      </c>
      <c r="AP40" s="5">
        <f t="shared" si="2"/>
        <v>0.64566666666666661</v>
      </c>
      <c r="AQ40" s="5">
        <f t="shared" si="3"/>
        <v>0.68379909090909097</v>
      </c>
      <c r="AR40" s="6">
        <f>(AO40-AVERAGE(AO11:AO56))/_xlfn.STDEV.P(AO11:AO56)</f>
        <v>-1.9513248476147138</v>
      </c>
      <c r="AS40" s="6">
        <f t="shared" ref="AS40:AT40" si="32">(AP40-AVERAGE(AP11:AP56))/_xlfn.STDEV.P(AP11:AP56)</f>
        <v>-1.4435991911758008</v>
      </c>
      <c r="AT40" s="6">
        <f t="shared" si="32"/>
        <v>-1.5784325923005518</v>
      </c>
    </row>
    <row r="41" spans="1:46" ht="13.5" thickBot="1">
      <c r="A41" s="4" t="s">
        <v>105</v>
      </c>
      <c r="B41" s="4" t="s">
        <v>106</v>
      </c>
      <c r="C41" s="5">
        <v>0.55657000000000001</v>
      </c>
      <c r="D41" s="5">
        <v>0.55591999999999997</v>
      </c>
      <c r="E41" s="5">
        <v>0.54890000000000005</v>
      </c>
      <c r="F41" s="5">
        <v>0.55456000000000005</v>
      </c>
      <c r="G41" s="5">
        <v>0.55306</v>
      </c>
      <c r="H41" s="5">
        <v>0.54754000000000003</v>
      </c>
      <c r="I41" s="5">
        <v>0.54518</v>
      </c>
      <c r="J41" s="5">
        <v>0.55169000000000001</v>
      </c>
      <c r="K41" s="5">
        <v>0.55591999999999997</v>
      </c>
      <c r="L41" s="5">
        <v>0.55472999999999995</v>
      </c>
      <c r="M41" s="5">
        <v>0.55103000000000002</v>
      </c>
      <c r="N41" s="5">
        <v>0.55898000000000003</v>
      </c>
      <c r="O41" s="5">
        <v>0.56128999999999996</v>
      </c>
      <c r="P41" s="5">
        <v>0.56374000000000002</v>
      </c>
      <c r="Q41" s="5">
        <v>0.56791999999999998</v>
      </c>
      <c r="R41" s="5">
        <v>0.57245999999999997</v>
      </c>
      <c r="S41" s="5">
        <v>0.57350000000000001</v>
      </c>
      <c r="T41" s="5">
        <v>0.56601999999999997</v>
      </c>
      <c r="U41" s="5">
        <v>0.56928000000000001</v>
      </c>
      <c r="V41" s="5">
        <v>0.57245999999999997</v>
      </c>
      <c r="W41" s="5">
        <v>0.56893000000000005</v>
      </c>
      <c r="X41" s="5">
        <v>0.57098000000000004</v>
      </c>
      <c r="Y41" s="5">
        <v>0.57940999999999998</v>
      </c>
      <c r="Z41" s="5">
        <v>0.57976000000000005</v>
      </c>
      <c r="AA41" s="5">
        <v>0.59150999999999998</v>
      </c>
      <c r="AB41" s="5">
        <v>0.59394999999999998</v>
      </c>
      <c r="AC41" s="5">
        <v>0.59633999999999998</v>
      </c>
      <c r="AD41" s="5">
        <v>0.60419</v>
      </c>
      <c r="AE41" s="5">
        <v>0.61519000000000001</v>
      </c>
      <c r="AF41" s="5">
        <v>0.63354999999999995</v>
      </c>
      <c r="AG41" s="5">
        <v>0.64441999999999999</v>
      </c>
      <c r="AH41" s="5">
        <v>0.64603999999999995</v>
      </c>
      <c r="AI41" s="5">
        <v>0.65686999999999995</v>
      </c>
      <c r="AJ41" s="5">
        <v>0.66357999999999995</v>
      </c>
      <c r="AK41" s="5">
        <v>0.61763999999999997</v>
      </c>
      <c r="AM41" s="4" t="s">
        <v>105</v>
      </c>
      <c r="AN41" s="4" t="s">
        <v>106</v>
      </c>
      <c r="AO41" s="5">
        <f t="shared" si="1"/>
        <v>0.55283999999999989</v>
      </c>
      <c r="AP41" s="5">
        <f t="shared" si="2"/>
        <v>0.57047916666666676</v>
      </c>
      <c r="AQ41" s="5">
        <f t="shared" si="3"/>
        <v>0.62393454545454541</v>
      </c>
      <c r="AR41" s="6">
        <f>(AO41-AVERAGE(AO11:AO56))/_xlfn.STDEV.P(AO11:AO56)</f>
        <v>-2.6084723524783766</v>
      </c>
      <c r="AS41" s="6">
        <f t="shared" ref="AS41:AT41" si="33">(AP41-AVERAGE(AP11:AP56))/_xlfn.STDEV.P(AP11:AP56)</f>
        <v>-2.4416646600239922</v>
      </c>
      <c r="AT41" s="6">
        <f t="shared" si="33"/>
        <v>-2.3757473364592467</v>
      </c>
    </row>
    <row r="42" spans="1:46" ht="13.5" thickBot="1">
      <c r="A42" s="4" t="s">
        <v>107</v>
      </c>
      <c r="B42" s="4" t="s">
        <v>108</v>
      </c>
      <c r="C42" s="5">
        <v>0.64995000000000003</v>
      </c>
      <c r="D42" s="5">
        <v>0.65012000000000003</v>
      </c>
      <c r="E42" s="5">
        <v>0.64422999999999997</v>
      </c>
      <c r="F42" s="5">
        <v>0.63536999999999999</v>
      </c>
      <c r="G42" s="5">
        <v>0.64305999999999996</v>
      </c>
      <c r="H42" s="5">
        <v>0.64302000000000004</v>
      </c>
      <c r="I42" s="5">
        <v>0.64229000000000003</v>
      </c>
      <c r="J42" s="5">
        <v>0.64937999999999996</v>
      </c>
      <c r="K42" s="5">
        <v>0.64832000000000001</v>
      </c>
      <c r="L42" s="5">
        <v>0.65690999999999999</v>
      </c>
      <c r="M42" s="5">
        <v>0.66149000000000002</v>
      </c>
      <c r="N42" s="5">
        <v>0.67037000000000002</v>
      </c>
      <c r="O42" s="5">
        <v>0.68406</v>
      </c>
      <c r="P42" s="5">
        <v>0.68777999999999995</v>
      </c>
      <c r="Q42" s="5">
        <v>0.69549000000000005</v>
      </c>
      <c r="R42" s="5">
        <v>0.70799999999999996</v>
      </c>
      <c r="S42" s="5">
        <v>0.70928999999999998</v>
      </c>
      <c r="T42" s="5">
        <v>0.70423000000000002</v>
      </c>
      <c r="U42" s="5">
        <v>0.70311000000000001</v>
      </c>
      <c r="V42" s="5">
        <v>0.70116999999999996</v>
      </c>
      <c r="W42" s="5">
        <v>0.70498000000000005</v>
      </c>
      <c r="X42" s="5">
        <v>0.70879000000000003</v>
      </c>
      <c r="Y42" s="5">
        <v>0.71630000000000005</v>
      </c>
      <c r="Z42" s="5">
        <v>0.72008000000000005</v>
      </c>
      <c r="AA42" s="5">
        <v>0.71960999999999997</v>
      </c>
      <c r="AB42" s="5">
        <v>0.72877000000000003</v>
      </c>
      <c r="AC42" s="5">
        <v>0.73463999999999996</v>
      </c>
      <c r="AD42" s="5">
        <v>0.74085000000000001</v>
      </c>
      <c r="AE42" s="5">
        <v>0.74850000000000005</v>
      </c>
      <c r="AF42" s="5">
        <v>0.76724999999999999</v>
      </c>
      <c r="AG42" s="5">
        <v>0.77807000000000004</v>
      </c>
      <c r="AH42" s="5">
        <v>0.78576000000000001</v>
      </c>
      <c r="AI42" s="5">
        <v>0.79451000000000005</v>
      </c>
      <c r="AJ42" s="5">
        <v>0.79440999999999995</v>
      </c>
      <c r="AK42" s="5">
        <v>0.72424999999999995</v>
      </c>
      <c r="AM42" s="4" t="s">
        <v>107</v>
      </c>
      <c r="AN42" s="4" t="s">
        <v>108</v>
      </c>
      <c r="AO42" s="5">
        <f t="shared" si="1"/>
        <v>0.64954250000000002</v>
      </c>
      <c r="AP42" s="5">
        <f t="shared" si="2"/>
        <v>0.7036066666666666</v>
      </c>
      <c r="AQ42" s="5">
        <f t="shared" si="3"/>
        <v>0.75605636363636353</v>
      </c>
      <c r="AR42" s="6">
        <f>(AO42-AVERAGE(AO11:AO56))/_xlfn.STDEV.P(AO11:AO56)</f>
        <v>-1.1884889640849168</v>
      </c>
      <c r="AS42" s="6">
        <f t="shared" ref="AS42:AT42" si="34">(AP42-AVERAGE(AP11:AP56))/_xlfn.STDEV.P(AP11:AP56)</f>
        <v>-0.67448313777511193</v>
      </c>
      <c r="AT42" s="6">
        <f t="shared" si="34"/>
        <v>-0.61606348917432285</v>
      </c>
    </row>
    <row r="43" spans="1:46" ht="13.5" thickBot="1">
      <c r="A43" s="4" t="s">
        <v>109</v>
      </c>
      <c r="B43" s="4" t="s">
        <v>110</v>
      </c>
      <c r="C43" s="5">
        <v>0.72860000000000003</v>
      </c>
      <c r="D43" s="5">
        <v>0.73019000000000001</v>
      </c>
      <c r="E43" s="5">
        <v>0.72797999999999996</v>
      </c>
      <c r="F43" s="5">
        <v>0.72729999999999995</v>
      </c>
      <c r="G43" s="5">
        <v>0.73141</v>
      </c>
      <c r="H43" s="5">
        <v>0.73467000000000005</v>
      </c>
      <c r="I43" s="5">
        <v>0.73292000000000002</v>
      </c>
      <c r="J43" s="5">
        <v>0.73933000000000004</v>
      </c>
      <c r="K43" s="5">
        <v>0.74195999999999995</v>
      </c>
      <c r="L43" s="5">
        <v>0.74560000000000004</v>
      </c>
      <c r="M43" s="5">
        <v>0.74722999999999995</v>
      </c>
      <c r="N43" s="5">
        <v>0.74911000000000005</v>
      </c>
      <c r="O43" s="5">
        <v>0.75688999999999995</v>
      </c>
      <c r="P43" s="5">
        <v>0.75797000000000003</v>
      </c>
      <c r="Q43" s="5">
        <v>0.75873000000000002</v>
      </c>
      <c r="R43" s="5">
        <v>0.76097000000000004</v>
      </c>
      <c r="S43" s="5">
        <v>0.76402999999999999</v>
      </c>
      <c r="T43" s="5">
        <v>0.75797000000000003</v>
      </c>
      <c r="U43" s="5">
        <v>0.75605999999999995</v>
      </c>
      <c r="V43" s="5">
        <v>0.75305999999999995</v>
      </c>
      <c r="W43" s="5">
        <v>0.75477000000000005</v>
      </c>
      <c r="X43" s="5">
        <v>0.75651000000000002</v>
      </c>
      <c r="Y43" s="5">
        <v>0.75739000000000001</v>
      </c>
      <c r="Z43" s="5">
        <v>0.76366000000000001</v>
      </c>
      <c r="AA43" s="5">
        <v>0.76480999999999999</v>
      </c>
      <c r="AB43" s="5">
        <v>0.76915</v>
      </c>
      <c r="AC43" s="5">
        <v>0.77710999999999997</v>
      </c>
      <c r="AD43" s="5">
        <v>0.78010999999999997</v>
      </c>
      <c r="AE43" s="5">
        <v>0.78649000000000002</v>
      </c>
      <c r="AF43" s="5">
        <v>0.79779</v>
      </c>
      <c r="AG43" s="5">
        <v>0.80759999999999998</v>
      </c>
      <c r="AH43" s="5">
        <v>0.81337999999999999</v>
      </c>
      <c r="AI43" s="5">
        <v>0.81769999999999998</v>
      </c>
      <c r="AJ43" s="5">
        <v>0.82262999999999997</v>
      </c>
      <c r="AK43" s="5">
        <v>0.75890999999999997</v>
      </c>
      <c r="AM43" s="4" t="s">
        <v>109</v>
      </c>
      <c r="AN43" s="4" t="s">
        <v>110</v>
      </c>
      <c r="AO43" s="5">
        <f t="shared" si="1"/>
        <v>0.73635833333333334</v>
      </c>
      <c r="AP43" s="5">
        <f t="shared" si="2"/>
        <v>0.75816749999999999</v>
      </c>
      <c r="AQ43" s="5">
        <f t="shared" si="3"/>
        <v>0.79051636363636379</v>
      </c>
      <c r="AR43" s="6">
        <f>(AO43-AVERAGE(AO11:AO56))/_xlfn.STDEV.P(AO11:AO56)</f>
        <v>8.631821445615831E-2</v>
      </c>
      <c r="AS43" s="6">
        <f t="shared" ref="AS43:AT43" si="35">(AP43-AVERAGE(AP11:AP56))/_xlfn.STDEV.P(AP11:AP56)</f>
        <v>4.9776662079671213E-2</v>
      </c>
      <c r="AT43" s="6">
        <f t="shared" si="35"/>
        <v>-0.15710291618257358</v>
      </c>
    </row>
    <row r="44" spans="1:46" ht="13.5" thickBot="1">
      <c r="A44" s="4" t="s">
        <v>111</v>
      </c>
      <c r="B44" s="4" t="s">
        <v>112</v>
      </c>
      <c r="C44" s="5">
        <v>0.69430999999999998</v>
      </c>
      <c r="D44" s="5">
        <v>0.69432000000000005</v>
      </c>
      <c r="E44" s="5">
        <v>0.69940000000000002</v>
      </c>
      <c r="F44" s="5">
        <v>0.70811000000000002</v>
      </c>
      <c r="G44" s="5">
        <v>0.70670999999999995</v>
      </c>
      <c r="H44" s="5">
        <v>0.71094999999999997</v>
      </c>
      <c r="I44" s="5">
        <v>0.71619999999999995</v>
      </c>
      <c r="J44" s="5">
        <v>0.71487999999999996</v>
      </c>
      <c r="K44" s="5">
        <v>0.71491000000000005</v>
      </c>
      <c r="L44" s="5">
        <v>0.71462000000000003</v>
      </c>
      <c r="M44" s="5">
        <v>0.71667000000000003</v>
      </c>
      <c r="N44" s="5">
        <v>0.71579999999999999</v>
      </c>
      <c r="O44" s="5">
        <v>0.71647000000000005</v>
      </c>
      <c r="P44" s="5">
        <v>0.71728000000000003</v>
      </c>
      <c r="Q44" s="5">
        <v>0.72226000000000001</v>
      </c>
      <c r="R44" s="5">
        <v>0.72226000000000001</v>
      </c>
      <c r="S44" s="5">
        <v>0.72131000000000001</v>
      </c>
      <c r="T44" s="5">
        <v>0.70513999999999999</v>
      </c>
      <c r="U44" s="5">
        <v>0.69504999999999995</v>
      </c>
      <c r="V44" s="5">
        <v>0.68588000000000005</v>
      </c>
      <c r="W44" s="5">
        <v>0.68728999999999996</v>
      </c>
      <c r="X44" s="5">
        <v>0.68727000000000005</v>
      </c>
      <c r="Y44" s="5">
        <v>0.68498000000000003</v>
      </c>
      <c r="Z44" s="5">
        <v>0.68657999999999997</v>
      </c>
      <c r="AA44" s="5">
        <v>0.69277</v>
      </c>
      <c r="AB44" s="5">
        <v>0.69537000000000004</v>
      </c>
      <c r="AC44" s="5">
        <v>0.70037000000000005</v>
      </c>
      <c r="AD44" s="5">
        <v>0.70918999999999999</v>
      </c>
      <c r="AE44" s="5">
        <v>0.72141999999999995</v>
      </c>
      <c r="AF44" s="5">
        <v>0.73906000000000005</v>
      </c>
      <c r="AG44" s="5">
        <v>0.75373999999999997</v>
      </c>
      <c r="AH44" s="5">
        <v>0.76805999999999996</v>
      </c>
      <c r="AI44" s="5">
        <v>0.77097000000000004</v>
      </c>
      <c r="AJ44" s="5">
        <v>0.77510000000000001</v>
      </c>
      <c r="AK44" s="5">
        <v>0.72480999999999995</v>
      </c>
      <c r="AM44" s="4" t="s">
        <v>111</v>
      </c>
      <c r="AN44" s="4" t="s">
        <v>112</v>
      </c>
      <c r="AO44" s="5">
        <f t="shared" si="1"/>
        <v>0.70890666666666657</v>
      </c>
      <c r="AP44" s="5">
        <f t="shared" si="2"/>
        <v>0.70264749999999998</v>
      </c>
      <c r="AQ44" s="5">
        <f t="shared" si="3"/>
        <v>0.73189636363636368</v>
      </c>
      <c r="AR44" s="6">
        <f>(AO44-AVERAGE(AO11:AO56))/_xlfn.STDEV.P(AO11:AO56)</f>
        <v>-0.31678315986592442</v>
      </c>
      <c r="AS44" s="6">
        <f t="shared" ref="AS44:AT44" si="36">(AP44-AVERAGE(AP11:AP56))/_xlfn.STDEV.P(AP11:AP56)</f>
        <v>-0.68721545536607032</v>
      </c>
      <c r="AT44" s="6">
        <f t="shared" si="36"/>
        <v>-0.93784199885164454</v>
      </c>
    </row>
    <row r="45" spans="1:46" ht="13.5" thickBot="1">
      <c r="A45" s="4" t="s">
        <v>113</v>
      </c>
      <c r="B45" s="4" t="s">
        <v>114</v>
      </c>
      <c r="C45" s="5">
        <v>0.68189</v>
      </c>
      <c r="D45" s="5">
        <v>0.68057000000000001</v>
      </c>
      <c r="E45" s="5">
        <v>0.68178000000000005</v>
      </c>
      <c r="F45" s="5">
        <v>0.68944000000000005</v>
      </c>
      <c r="G45" s="5">
        <v>0.69020999999999999</v>
      </c>
      <c r="H45" s="5">
        <v>0.68442000000000003</v>
      </c>
      <c r="I45" s="5">
        <v>0.68606</v>
      </c>
      <c r="J45" s="5">
        <v>0.68818000000000001</v>
      </c>
      <c r="K45" s="5">
        <v>0.6885</v>
      </c>
      <c r="L45" s="5">
        <v>0.68977999999999995</v>
      </c>
      <c r="M45" s="5">
        <v>0.69384999999999997</v>
      </c>
      <c r="N45" s="5">
        <v>0.69628999999999996</v>
      </c>
      <c r="O45" s="5">
        <v>0.70154000000000005</v>
      </c>
      <c r="P45" s="5">
        <v>0.70235000000000003</v>
      </c>
      <c r="Q45" s="5">
        <v>0.70064000000000004</v>
      </c>
      <c r="R45" s="5">
        <v>0.69235000000000002</v>
      </c>
      <c r="S45" s="5">
        <v>0.68784999999999996</v>
      </c>
      <c r="T45" s="5">
        <v>0.68017000000000005</v>
      </c>
      <c r="U45" s="5">
        <v>0.67505999999999999</v>
      </c>
      <c r="V45" s="5">
        <v>0.66935999999999996</v>
      </c>
      <c r="W45" s="5">
        <v>0.66961999999999999</v>
      </c>
      <c r="X45" s="5">
        <v>0.66930000000000001</v>
      </c>
      <c r="Y45" s="5">
        <v>0.67142999999999997</v>
      </c>
      <c r="Z45" s="5">
        <v>0.68154000000000003</v>
      </c>
      <c r="AA45" s="5">
        <v>0.69006000000000001</v>
      </c>
      <c r="AB45" s="5">
        <v>0.69166000000000005</v>
      </c>
      <c r="AC45" s="5">
        <v>0.70201000000000002</v>
      </c>
      <c r="AD45" s="5">
        <v>0.71399999999999997</v>
      </c>
      <c r="AE45" s="5">
        <v>0.73143000000000002</v>
      </c>
      <c r="AF45" s="5">
        <v>0.75187000000000004</v>
      </c>
      <c r="AG45" s="5">
        <v>0.76193999999999995</v>
      </c>
      <c r="AH45" s="5">
        <v>0.77810000000000001</v>
      </c>
      <c r="AI45" s="5">
        <v>0.78220000000000001</v>
      </c>
      <c r="AJ45" s="5">
        <v>0.79137000000000002</v>
      </c>
      <c r="AK45" s="5">
        <v>0.73062000000000005</v>
      </c>
      <c r="AM45" s="4" t="s">
        <v>113</v>
      </c>
      <c r="AN45" s="4" t="s">
        <v>114</v>
      </c>
      <c r="AO45" s="5">
        <f t="shared" si="1"/>
        <v>0.68758083333333342</v>
      </c>
      <c r="AP45" s="5">
        <f t="shared" si="2"/>
        <v>0.68343416666666668</v>
      </c>
      <c r="AQ45" s="5">
        <f t="shared" si="3"/>
        <v>0.73866000000000009</v>
      </c>
      <c r="AR45" s="6">
        <f>(AO45-AVERAGE(AO11:AO56))/_xlfn.STDEV.P(AO11:AO56)</f>
        <v>-0.62993255183594132</v>
      </c>
      <c r="AS45" s="6">
        <f t="shared" ref="AS45:AT45" si="37">(AP45-AVERAGE(AP11:AP56))/_xlfn.STDEV.P(AP11:AP56)</f>
        <v>-0.94226003779626044</v>
      </c>
      <c r="AT45" s="6">
        <f t="shared" si="37"/>
        <v>-0.84775951420386808</v>
      </c>
    </row>
    <row r="46" spans="1:46" ht="13.5" thickBot="1">
      <c r="A46" s="4" t="s">
        <v>115</v>
      </c>
      <c r="B46" s="4" t="s">
        <v>116</v>
      </c>
      <c r="C46" s="5">
        <v>0.72058999999999995</v>
      </c>
      <c r="D46" s="5">
        <v>0.72111000000000003</v>
      </c>
      <c r="E46" s="5">
        <v>0.72374000000000005</v>
      </c>
      <c r="F46" s="5">
        <v>0.72919</v>
      </c>
      <c r="G46" s="5">
        <v>0.72918000000000005</v>
      </c>
      <c r="H46" s="5">
        <v>0.73033000000000003</v>
      </c>
      <c r="I46" s="5">
        <v>0.73199999999999998</v>
      </c>
      <c r="J46" s="5">
        <v>0.73680999999999996</v>
      </c>
      <c r="K46" s="5">
        <v>0.73456999999999995</v>
      </c>
      <c r="L46" s="5">
        <v>0.7329</v>
      </c>
      <c r="M46" s="5">
        <v>0.73546999999999996</v>
      </c>
      <c r="N46" s="5">
        <v>0.73621999999999999</v>
      </c>
      <c r="O46" s="5">
        <v>0.73585999999999996</v>
      </c>
      <c r="P46" s="5">
        <v>0.73601000000000005</v>
      </c>
      <c r="Q46" s="5">
        <v>0.73194000000000004</v>
      </c>
      <c r="R46" s="5">
        <v>0.73282000000000003</v>
      </c>
      <c r="S46" s="5">
        <v>0.73121000000000003</v>
      </c>
      <c r="T46" s="5">
        <v>0.72804000000000002</v>
      </c>
      <c r="U46" s="5">
        <v>0.72558999999999996</v>
      </c>
      <c r="V46" s="5">
        <v>0.72153</v>
      </c>
      <c r="W46" s="5">
        <v>0.72463</v>
      </c>
      <c r="X46" s="5">
        <v>0.72743000000000002</v>
      </c>
      <c r="Y46" s="5">
        <v>0.73036999999999996</v>
      </c>
      <c r="Z46" s="5">
        <v>0.73363</v>
      </c>
      <c r="AA46" s="5">
        <v>0.73846999999999996</v>
      </c>
      <c r="AB46" s="5">
        <v>0.74628000000000005</v>
      </c>
      <c r="AC46" s="5">
        <v>0.75602000000000003</v>
      </c>
      <c r="AD46" s="5">
        <v>0.76507000000000003</v>
      </c>
      <c r="AE46" s="5">
        <v>0.77349999999999997</v>
      </c>
      <c r="AF46" s="5">
        <v>0.78515999999999997</v>
      </c>
      <c r="AG46" s="5">
        <v>0.79618</v>
      </c>
      <c r="AH46" s="5">
        <v>0.80449999999999999</v>
      </c>
      <c r="AI46" s="5">
        <v>0.80959000000000003</v>
      </c>
      <c r="AJ46" s="5">
        <v>0.81630000000000003</v>
      </c>
      <c r="AK46" s="5">
        <v>0.75285999999999997</v>
      </c>
      <c r="AM46" s="4" t="s">
        <v>115</v>
      </c>
      <c r="AN46" s="4" t="s">
        <v>116</v>
      </c>
      <c r="AO46" s="5">
        <f t="shared" si="1"/>
        <v>0.73017583333333336</v>
      </c>
      <c r="AP46" s="5">
        <f t="shared" si="2"/>
        <v>0.72992166666666669</v>
      </c>
      <c r="AQ46" s="5">
        <f t="shared" si="3"/>
        <v>0.77672090909090907</v>
      </c>
      <c r="AR46" s="6">
        <f>(AO46-AVERAGE(AO11:AO56))/_xlfn.STDEV.P(AO11:AO56)</f>
        <v>-4.4658635019350487E-3</v>
      </c>
      <c r="AS46" s="6">
        <f t="shared" ref="AS46:AT46" si="38">(AP46-AVERAGE(AP11:AP56))/_xlfn.STDEV.P(AP11:AP56)</f>
        <v>-0.32516852014930597</v>
      </c>
      <c r="AT46" s="6">
        <f t="shared" si="38"/>
        <v>-0.34083970442585509</v>
      </c>
    </row>
    <row r="47" spans="1:46" ht="13.5" thickBot="1">
      <c r="A47" s="4" t="s">
        <v>117</v>
      </c>
      <c r="B47" s="4" t="s">
        <v>118</v>
      </c>
      <c r="C47" s="5">
        <v>0.67901999999999996</v>
      </c>
      <c r="D47" s="5">
        <v>0.68167</v>
      </c>
      <c r="E47" s="5">
        <v>0.68405000000000005</v>
      </c>
      <c r="F47" s="5">
        <v>0.69013999999999998</v>
      </c>
      <c r="G47" s="5">
        <v>0.69106000000000001</v>
      </c>
      <c r="H47" s="5">
        <v>0.69149000000000005</v>
      </c>
      <c r="I47" s="5">
        <v>0.69467000000000001</v>
      </c>
      <c r="J47" s="5">
        <v>0.69320999999999999</v>
      </c>
      <c r="K47" s="5">
        <v>0.69616999999999996</v>
      </c>
      <c r="L47" s="5">
        <v>0.69920000000000004</v>
      </c>
      <c r="M47" s="5">
        <v>0.70225000000000004</v>
      </c>
      <c r="N47" s="5">
        <v>0.70701000000000003</v>
      </c>
      <c r="O47" s="5">
        <v>0.70791999999999999</v>
      </c>
      <c r="P47" s="5">
        <v>0.70543999999999996</v>
      </c>
      <c r="Q47" s="5">
        <v>0.70430000000000004</v>
      </c>
      <c r="R47" s="5">
        <v>0.70596000000000003</v>
      </c>
      <c r="S47" s="5">
        <v>0.70748</v>
      </c>
      <c r="T47" s="5">
        <v>0.70443</v>
      </c>
      <c r="U47" s="5">
        <v>0.70396999999999998</v>
      </c>
      <c r="V47" s="5">
        <v>0.70220000000000005</v>
      </c>
      <c r="W47" s="5">
        <v>0.69999</v>
      </c>
      <c r="X47" s="5">
        <v>0.70313000000000003</v>
      </c>
      <c r="Y47" s="5">
        <v>0.70537000000000005</v>
      </c>
      <c r="Z47" s="5">
        <v>0.70508999999999999</v>
      </c>
      <c r="AA47" s="5">
        <v>0.70684999999999998</v>
      </c>
      <c r="AB47" s="5">
        <v>0.71404999999999996</v>
      </c>
      <c r="AC47" s="5">
        <v>0.71835000000000004</v>
      </c>
      <c r="AD47" s="5">
        <v>0.72529999999999994</v>
      </c>
      <c r="AE47" s="5">
        <v>0.73309000000000002</v>
      </c>
      <c r="AF47" s="5">
        <v>0.74670999999999998</v>
      </c>
      <c r="AG47" s="5">
        <v>0.75261</v>
      </c>
      <c r="AH47" s="5">
        <v>0.76263999999999998</v>
      </c>
      <c r="AI47" s="5">
        <v>0.76848000000000005</v>
      </c>
      <c r="AJ47" s="5">
        <v>0.77434000000000003</v>
      </c>
      <c r="AK47" s="5">
        <v>0.71694000000000002</v>
      </c>
      <c r="AM47" s="4" t="s">
        <v>117</v>
      </c>
      <c r="AN47" s="4" t="s">
        <v>118</v>
      </c>
      <c r="AO47" s="5">
        <f t="shared" si="1"/>
        <v>0.69249500000000008</v>
      </c>
      <c r="AP47" s="5">
        <f t="shared" si="2"/>
        <v>0.70460666666666671</v>
      </c>
      <c r="AQ47" s="5">
        <f t="shared" si="3"/>
        <v>0.73812363636363643</v>
      </c>
      <c r="AR47" s="6">
        <f>(AO47-AVERAGE(AO11:AO56))/_xlfn.STDEV.P(AO11:AO56)</f>
        <v>-0.55777273141285488</v>
      </c>
      <c r="AS47" s="6">
        <f t="shared" ref="AS47:AT47" si="39">(AP47-AVERAGE(AP11:AP56))/_xlfn.STDEV.P(AP11:AP56)</f>
        <v>-0.66120878407471895</v>
      </c>
      <c r="AT47" s="6">
        <f t="shared" si="39"/>
        <v>-0.85490315209932377</v>
      </c>
    </row>
    <row r="48" spans="1:46" ht="13.5" thickBot="1">
      <c r="A48" s="4" t="s">
        <v>119</v>
      </c>
      <c r="B48" s="4" t="s">
        <v>120</v>
      </c>
      <c r="C48" s="5">
        <v>0.75024999999999997</v>
      </c>
      <c r="D48" s="5">
        <v>0.75127999999999995</v>
      </c>
      <c r="E48" s="5">
        <v>0.75060000000000004</v>
      </c>
      <c r="F48" s="5">
        <v>0.74731999999999998</v>
      </c>
      <c r="G48" s="5">
        <v>0.74765000000000004</v>
      </c>
      <c r="H48" s="5">
        <v>0.74856</v>
      </c>
      <c r="I48" s="5">
        <v>0.74478999999999995</v>
      </c>
      <c r="J48" s="5">
        <v>0.75044</v>
      </c>
      <c r="K48" s="5">
        <v>0.74858999999999998</v>
      </c>
      <c r="L48" s="5">
        <v>0.75039</v>
      </c>
      <c r="M48" s="5">
        <v>0.75931999999999999</v>
      </c>
      <c r="N48" s="5">
        <v>0.76100999999999996</v>
      </c>
      <c r="O48" s="5">
        <v>0.76883000000000001</v>
      </c>
      <c r="P48" s="5">
        <v>0.76629000000000003</v>
      </c>
      <c r="Q48" s="5">
        <v>0.76746999999999999</v>
      </c>
      <c r="R48" s="5">
        <v>0.77383000000000002</v>
      </c>
      <c r="S48" s="5">
        <v>0.78039999999999998</v>
      </c>
      <c r="T48" s="5">
        <v>0.77947999999999995</v>
      </c>
      <c r="U48" s="5">
        <v>0.78539999999999999</v>
      </c>
      <c r="V48" s="5">
        <v>0.78408999999999995</v>
      </c>
      <c r="W48" s="5">
        <v>0.78742000000000001</v>
      </c>
      <c r="X48" s="5">
        <v>0.79064000000000001</v>
      </c>
      <c r="Y48" s="5">
        <v>0.78898999999999997</v>
      </c>
      <c r="Z48" s="5">
        <v>0.79239000000000004</v>
      </c>
      <c r="AA48" s="5">
        <v>0.79705000000000004</v>
      </c>
      <c r="AB48" s="5">
        <v>0.80400000000000005</v>
      </c>
      <c r="AC48" s="5">
        <v>0.81016999999999995</v>
      </c>
      <c r="AD48" s="5">
        <v>0.82023999999999997</v>
      </c>
      <c r="AE48" s="5">
        <v>0.82250999999999996</v>
      </c>
      <c r="AF48" s="5">
        <v>0.83176000000000005</v>
      </c>
      <c r="AG48" s="5">
        <v>0.83874000000000004</v>
      </c>
      <c r="AH48" s="5">
        <v>0.84650000000000003</v>
      </c>
      <c r="AI48" s="5">
        <v>0.85240000000000005</v>
      </c>
      <c r="AJ48" s="5">
        <v>0.85643999999999998</v>
      </c>
      <c r="AK48" s="5">
        <v>0.79149999999999998</v>
      </c>
      <c r="AM48" s="4" t="s">
        <v>119</v>
      </c>
      <c r="AN48" s="4" t="s">
        <v>120</v>
      </c>
      <c r="AO48" s="5">
        <f t="shared" si="1"/>
        <v>0.75085000000000013</v>
      </c>
      <c r="AP48" s="5">
        <f t="shared" si="2"/>
        <v>0.78043583333333322</v>
      </c>
      <c r="AQ48" s="5">
        <f t="shared" si="3"/>
        <v>0.82466454545454537</v>
      </c>
      <c r="AR48" s="6">
        <f>(AO48-AVERAGE(AO11:AO56))/_xlfn.STDEV.P(AO11:AO56)</f>
        <v>0.29911442899871959</v>
      </c>
      <c r="AS48" s="6">
        <f t="shared" ref="AS48:AT48" si="40">(AP48-AVERAGE(AP11:AP56))/_xlfn.STDEV.P(AP11:AP56)</f>
        <v>0.34537439506455658</v>
      </c>
      <c r="AT48" s="6">
        <f t="shared" si="40"/>
        <v>0.29770466054113298</v>
      </c>
    </row>
    <row r="49" spans="1:46" ht="13.5" thickBot="1">
      <c r="A49" s="4" t="s">
        <v>121</v>
      </c>
      <c r="B49" s="4" t="s">
        <v>122</v>
      </c>
      <c r="C49" s="5">
        <v>0.64027000000000001</v>
      </c>
      <c r="D49" s="5">
        <v>0.63405999999999996</v>
      </c>
      <c r="E49" s="5">
        <v>0.63483000000000001</v>
      </c>
      <c r="F49" s="5">
        <v>0.65186999999999995</v>
      </c>
      <c r="G49" s="5">
        <v>0.66315000000000002</v>
      </c>
      <c r="H49" s="5">
        <v>0.66973000000000005</v>
      </c>
      <c r="I49" s="5">
        <v>0.67298999999999998</v>
      </c>
      <c r="J49" s="5">
        <v>0.67391000000000001</v>
      </c>
      <c r="K49" s="5">
        <v>0.67793999999999999</v>
      </c>
      <c r="L49" s="5">
        <v>0.67927000000000004</v>
      </c>
      <c r="M49" s="5">
        <v>0.68005000000000004</v>
      </c>
      <c r="N49" s="5">
        <v>0.69130000000000003</v>
      </c>
      <c r="O49" s="5">
        <v>0.69879000000000002</v>
      </c>
      <c r="P49" s="5">
        <v>0.70350999999999997</v>
      </c>
      <c r="Q49" s="5">
        <v>0.70775999999999994</v>
      </c>
      <c r="R49" s="5">
        <v>0.70789000000000002</v>
      </c>
      <c r="S49" s="5">
        <v>0.69965999999999995</v>
      </c>
      <c r="T49" s="5">
        <v>0.69257999999999997</v>
      </c>
      <c r="U49" s="5">
        <v>0.68650999999999995</v>
      </c>
      <c r="V49" s="5">
        <v>0.68184999999999996</v>
      </c>
      <c r="W49" s="5">
        <v>0.67681999999999998</v>
      </c>
      <c r="X49" s="5">
        <v>0.67911999999999995</v>
      </c>
      <c r="Y49" s="5">
        <v>0.68125000000000002</v>
      </c>
      <c r="Z49" s="5">
        <v>0.67442000000000002</v>
      </c>
      <c r="AA49" s="5">
        <v>0.67886000000000002</v>
      </c>
      <c r="AB49" s="5">
        <v>0.68511</v>
      </c>
      <c r="AC49" s="5">
        <v>0.68689</v>
      </c>
      <c r="AD49" s="5">
        <v>0.69274000000000002</v>
      </c>
      <c r="AE49" s="5">
        <v>0.70362999999999998</v>
      </c>
      <c r="AF49" s="5">
        <v>0.72006000000000003</v>
      </c>
      <c r="AG49" s="5">
        <v>0.72951999999999995</v>
      </c>
      <c r="AH49" s="5">
        <v>0.74026999999999998</v>
      </c>
      <c r="AI49" s="5">
        <v>0.74714000000000003</v>
      </c>
      <c r="AJ49" s="5">
        <v>0.74556999999999995</v>
      </c>
      <c r="AK49" s="5">
        <v>0.70028000000000001</v>
      </c>
      <c r="AM49" s="4" t="s">
        <v>121</v>
      </c>
      <c r="AN49" s="4" t="s">
        <v>122</v>
      </c>
      <c r="AO49" s="5">
        <f t="shared" si="1"/>
        <v>0.66411416666666667</v>
      </c>
      <c r="AP49" s="5">
        <f t="shared" si="2"/>
        <v>0.69084666666666672</v>
      </c>
      <c r="AQ49" s="5">
        <f t="shared" si="3"/>
        <v>0.71182454545454543</v>
      </c>
      <c r="AR49" s="6">
        <f>(AO49-AVERAGE(AO11:AO56))/_xlfn.STDEV.P(AO11:AO56)</f>
        <v>-0.9745180263338421</v>
      </c>
      <c r="AS49" s="6">
        <f t="shared" ref="AS49:AT49" si="41">(AP49-AVERAGE(AP11:AP56))/_xlfn.STDEV.P(AP11:AP56)</f>
        <v>-0.84386389099210712</v>
      </c>
      <c r="AT49" s="6">
        <f t="shared" si="41"/>
        <v>-1.2051714583325916</v>
      </c>
    </row>
    <row r="50" spans="1:46" ht="13.5" thickBot="1">
      <c r="A50" s="4" t="s">
        <v>123</v>
      </c>
      <c r="B50" s="4" t="s">
        <v>124</v>
      </c>
      <c r="C50" s="5">
        <v>0.63690999999999998</v>
      </c>
      <c r="D50" s="5">
        <v>0.63693</v>
      </c>
      <c r="E50" s="5">
        <v>0.64336000000000004</v>
      </c>
      <c r="F50" s="5">
        <v>0.64619000000000004</v>
      </c>
      <c r="G50" s="5">
        <v>0.64356999999999998</v>
      </c>
      <c r="H50" s="5">
        <v>0.63948000000000005</v>
      </c>
      <c r="I50" s="5">
        <v>0.63727</v>
      </c>
      <c r="J50" s="5">
        <v>0.63839999999999997</v>
      </c>
      <c r="K50" s="5">
        <v>0.64346000000000003</v>
      </c>
      <c r="L50" s="5">
        <v>0.64949999999999997</v>
      </c>
      <c r="M50" s="5">
        <v>0.64568000000000003</v>
      </c>
      <c r="N50" s="5">
        <v>0.65344999999999998</v>
      </c>
      <c r="O50" s="5">
        <v>0.65620999999999996</v>
      </c>
      <c r="P50" s="5">
        <v>0.66254999999999997</v>
      </c>
      <c r="Q50" s="5">
        <v>0.65595999999999999</v>
      </c>
      <c r="R50" s="5">
        <v>0.66105000000000003</v>
      </c>
      <c r="S50" s="5">
        <v>0.66066000000000003</v>
      </c>
      <c r="T50" s="5">
        <v>0.65481999999999996</v>
      </c>
      <c r="U50" s="5">
        <v>0.65844000000000003</v>
      </c>
      <c r="V50" s="5">
        <v>0.65542999999999996</v>
      </c>
      <c r="W50" s="5">
        <v>0.64851999999999999</v>
      </c>
      <c r="X50" s="5">
        <v>0.64414000000000005</v>
      </c>
      <c r="Y50" s="5">
        <v>0.65337000000000001</v>
      </c>
      <c r="Z50" s="5">
        <v>0.65342999999999996</v>
      </c>
      <c r="AA50" s="5">
        <v>0.65937999999999997</v>
      </c>
      <c r="AB50" s="5">
        <v>0.66576999999999997</v>
      </c>
      <c r="AC50" s="5">
        <v>0.67449000000000003</v>
      </c>
      <c r="AD50" s="5">
        <v>0.68335999999999997</v>
      </c>
      <c r="AE50" s="5">
        <v>0.69752999999999998</v>
      </c>
      <c r="AF50" s="5">
        <v>0.71142000000000005</v>
      </c>
      <c r="AG50" s="5">
        <v>0.72387000000000001</v>
      </c>
      <c r="AH50" s="5">
        <v>0.73980000000000001</v>
      </c>
      <c r="AI50" s="5">
        <v>0.75166999999999995</v>
      </c>
      <c r="AJ50" s="5">
        <v>0.75944999999999996</v>
      </c>
      <c r="AK50" s="5">
        <v>0.69915000000000005</v>
      </c>
      <c r="AM50" s="4" t="s">
        <v>123</v>
      </c>
      <c r="AN50" s="4" t="s">
        <v>124</v>
      </c>
      <c r="AO50" s="5">
        <f t="shared" si="1"/>
        <v>0.64285000000000003</v>
      </c>
      <c r="AP50" s="5">
        <f t="shared" si="2"/>
        <v>0.65538166666666664</v>
      </c>
      <c r="AQ50" s="5">
        <f t="shared" si="3"/>
        <v>0.70599000000000001</v>
      </c>
      <c r="AR50" s="6">
        <f>(AO50-AVERAGE(AO11:AO56))/_xlfn.STDEV.P(AO11:AO56)</f>
        <v>-1.2867619024972972</v>
      </c>
      <c r="AS50" s="6">
        <f t="shared" ref="AS50:AT50" si="42">(AP50-AVERAGE(AP11:AP56))/_xlfn.STDEV.P(AP11:AP56)</f>
        <v>-1.3146388449764961</v>
      </c>
      <c r="AT50" s="6">
        <f t="shared" si="42"/>
        <v>-1.2828797092021378</v>
      </c>
    </row>
    <row r="51" spans="1:46" ht="13.5" thickBot="1">
      <c r="A51" s="4" t="s">
        <v>125</v>
      </c>
      <c r="B51" s="4" t="s">
        <v>126</v>
      </c>
      <c r="C51" s="5">
        <v>0.72297</v>
      </c>
      <c r="D51" s="5">
        <v>0.7208</v>
      </c>
      <c r="E51" s="5">
        <v>0.72172000000000003</v>
      </c>
      <c r="F51" s="5">
        <v>0.72380999999999995</v>
      </c>
      <c r="G51" s="5">
        <v>0.72529999999999994</v>
      </c>
      <c r="H51" s="5">
        <v>0.72585</v>
      </c>
      <c r="I51" s="5">
        <v>0.72667000000000004</v>
      </c>
      <c r="J51" s="5">
        <v>0.72477999999999998</v>
      </c>
      <c r="K51" s="5">
        <v>0.72763</v>
      </c>
      <c r="L51" s="5">
        <v>0.72772999999999999</v>
      </c>
      <c r="M51" s="5">
        <v>0.73089000000000004</v>
      </c>
      <c r="N51" s="5">
        <v>0.73475999999999997</v>
      </c>
      <c r="O51" s="5">
        <v>0.73451</v>
      </c>
      <c r="P51" s="5">
        <v>0.73650000000000004</v>
      </c>
      <c r="Q51" s="5">
        <v>0.73731999999999998</v>
      </c>
      <c r="R51" s="5">
        <v>0.74009999999999998</v>
      </c>
      <c r="S51" s="5">
        <v>0.74146999999999996</v>
      </c>
      <c r="T51" s="5">
        <v>0.73472000000000004</v>
      </c>
      <c r="U51" s="5">
        <v>0.73521999999999998</v>
      </c>
      <c r="V51" s="5">
        <v>0.73807999999999996</v>
      </c>
      <c r="W51" s="5">
        <v>0.74000999999999995</v>
      </c>
      <c r="X51" s="5">
        <v>0.74351</v>
      </c>
      <c r="Y51" s="5">
        <v>0.74573</v>
      </c>
      <c r="Z51" s="5">
        <v>0.74468999999999996</v>
      </c>
      <c r="AA51" s="5">
        <v>0.74948000000000004</v>
      </c>
      <c r="AB51" s="5">
        <v>0.75365000000000004</v>
      </c>
      <c r="AC51" s="5">
        <v>0.75988</v>
      </c>
      <c r="AD51" s="5">
        <v>0.76448000000000005</v>
      </c>
      <c r="AE51" s="5">
        <v>0.77088000000000001</v>
      </c>
      <c r="AF51" s="5">
        <v>0.78185000000000004</v>
      </c>
      <c r="AG51" s="5">
        <v>0.78610000000000002</v>
      </c>
      <c r="AH51" s="5">
        <v>0.78949000000000003</v>
      </c>
      <c r="AI51" s="5">
        <v>0.79252999999999996</v>
      </c>
      <c r="AJ51" s="5">
        <v>0.79554000000000002</v>
      </c>
      <c r="AK51" s="5">
        <v>0.73621999999999999</v>
      </c>
      <c r="AM51" s="4" t="s">
        <v>125</v>
      </c>
      <c r="AN51" s="4" t="s">
        <v>126</v>
      </c>
      <c r="AO51" s="5">
        <f t="shared" si="1"/>
        <v>0.72607583333333325</v>
      </c>
      <c r="AP51" s="5">
        <f t="shared" si="2"/>
        <v>0.73932166666666665</v>
      </c>
      <c r="AQ51" s="5">
        <f t="shared" si="3"/>
        <v>0.77091818181818184</v>
      </c>
      <c r="AR51" s="6">
        <f>(AO51-AVERAGE(AO11:AO56))/_xlfn.STDEV.P(AO11:AO56)</f>
        <v>-6.4670427938359379E-2</v>
      </c>
      <c r="AS51" s="6">
        <f t="shared" ref="AS51:AT51" si="43">(AP51-AVERAGE(AP11:AP56))/_xlfn.STDEV.P(AP11:AP56)</f>
        <v>-0.20038959536562548</v>
      </c>
      <c r="AT51" s="6">
        <f t="shared" si="43"/>
        <v>-0.41812418016600955</v>
      </c>
    </row>
    <row r="52" spans="1:46" ht="13.5" thickBot="1">
      <c r="A52" s="4" t="s">
        <v>127</v>
      </c>
      <c r="B52" s="4" t="s">
        <v>128</v>
      </c>
      <c r="C52" s="5">
        <v>0.67315999999999998</v>
      </c>
      <c r="D52" s="5">
        <v>0.67471999999999999</v>
      </c>
      <c r="E52" s="5">
        <v>0.67481000000000002</v>
      </c>
      <c r="F52" s="5">
        <v>0.67708999999999997</v>
      </c>
      <c r="G52" s="5">
        <v>0.68045999999999995</v>
      </c>
      <c r="H52" s="5">
        <v>0.68186000000000002</v>
      </c>
      <c r="I52" s="5">
        <v>0.68486000000000002</v>
      </c>
      <c r="J52" s="5">
        <v>0.68125999999999998</v>
      </c>
      <c r="K52" s="5">
        <v>0.68391999999999997</v>
      </c>
      <c r="L52" s="5">
        <v>0.68684000000000001</v>
      </c>
      <c r="M52" s="5">
        <v>0.68960999999999995</v>
      </c>
      <c r="N52" s="5">
        <v>0.68832000000000004</v>
      </c>
      <c r="O52" s="5">
        <v>0.68996000000000002</v>
      </c>
      <c r="P52" s="5">
        <v>0.68789</v>
      </c>
      <c r="Q52" s="5">
        <v>0.68815999999999999</v>
      </c>
      <c r="R52" s="5">
        <v>0.68883000000000005</v>
      </c>
      <c r="S52" s="5">
        <v>0.68913000000000002</v>
      </c>
      <c r="T52" s="5">
        <v>0.68033999999999994</v>
      </c>
      <c r="U52" s="5">
        <v>0.67876000000000003</v>
      </c>
      <c r="V52" s="5">
        <v>0.68042999999999998</v>
      </c>
      <c r="W52" s="5">
        <v>0.67469000000000001</v>
      </c>
      <c r="X52" s="5">
        <v>0.67637000000000003</v>
      </c>
      <c r="Y52" s="5">
        <v>0.68213999999999997</v>
      </c>
      <c r="Z52" s="5">
        <v>0.68391999999999997</v>
      </c>
      <c r="AA52" s="5">
        <v>0.68198000000000003</v>
      </c>
      <c r="AB52" s="5">
        <v>0.68698000000000004</v>
      </c>
      <c r="AC52" s="5">
        <v>0.69091000000000002</v>
      </c>
      <c r="AD52" s="5">
        <v>0.70352999999999999</v>
      </c>
      <c r="AE52" s="5">
        <v>0.70867999999999998</v>
      </c>
      <c r="AF52" s="5">
        <v>0.72314000000000001</v>
      </c>
      <c r="AG52" s="5">
        <v>0.73394000000000004</v>
      </c>
      <c r="AH52" s="5">
        <v>0.73782000000000003</v>
      </c>
      <c r="AI52" s="5">
        <v>0.74602999999999997</v>
      </c>
      <c r="AJ52" s="5">
        <v>0.74770999999999999</v>
      </c>
      <c r="AK52" s="5">
        <v>0.68871000000000004</v>
      </c>
      <c r="AM52" s="4" t="s">
        <v>127</v>
      </c>
      <c r="AN52" s="4" t="s">
        <v>128</v>
      </c>
      <c r="AO52" s="5">
        <f t="shared" si="1"/>
        <v>0.68140916666666662</v>
      </c>
      <c r="AP52" s="5">
        <f t="shared" si="2"/>
        <v>0.68338500000000002</v>
      </c>
      <c r="AQ52" s="5">
        <f t="shared" si="3"/>
        <v>0.71358454545454542</v>
      </c>
      <c r="AR52" s="6">
        <f>(AO52-AVERAGE(AO11:AO56))/_xlfn.STDEV.P(AO11:AO56)</f>
        <v>-0.72055755269288368</v>
      </c>
      <c r="AS52" s="6">
        <f t="shared" ref="AS52:AT52" si="44">(AP52-AVERAGE(AP11:AP56))/_xlfn.STDEV.P(AP11:AP56)</f>
        <v>-0.94291269351986284</v>
      </c>
      <c r="AT52" s="6">
        <f t="shared" si="44"/>
        <v>-1.1817306397468266</v>
      </c>
    </row>
    <row r="53" spans="1:46" ht="13.5" thickBot="1">
      <c r="A53" s="4" t="s">
        <v>129</v>
      </c>
      <c r="B53" s="4" t="s">
        <v>130</v>
      </c>
      <c r="C53" s="5">
        <v>0.58901999999999999</v>
      </c>
      <c r="D53" s="5">
        <v>0.58819999999999995</v>
      </c>
      <c r="E53" s="5">
        <v>0.57701999999999998</v>
      </c>
      <c r="F53" s="5">
        <v>0.58157000000000003</v>
      </c>
      <c r="G53" s="5">
        <v>0.58130999999999999</v>
      </c>
      <c r="H53" s="5">
        <v>0.58192999999999995</v>
      </c>
      <c r="I53" s="5">
        <v>0.58520000000000005</v>
      </c>
      <c r="J53" s="5">
        <v>0.58643999999999996</v>
      </c>
      <c r="K53" s="5">
        <v>0.59311999999999998</v>
      </c>
      <c r="L53" s="5">
        <v>0.59802</v>
      </c>
      <c r="M53" s="5">
        <v>0.60401000000000005</v>
      </c>
      <c r="N53" s="5">
        <v>0.61131999999999997</v>
      </c>
      <c r="O53" s="5">
        <v>0.61448000000000003</v>
      </c>
      <c r="P53" s="5">
        <v>0.62161</v>
      </c>
      <c r="Q53" s="5">
        <v>0.63154999999999994</v>
      </c>
      <c r="R53" s="5">
        <v>0.63532</v>
      </c>
      <c r="S53" s="5">
        <v>0.62934999999999997</v>
      </c>
      <c r="T53" s="5">
        <v>0.62253000000000003</v>
      </c>
      <c r="U53" s="5">
        <v>0.61302000000000001</v>
      </c>
      <c r="V53" s="5">
        <v>0.61133999999999999</v>
      </c>
      <c r="W53" s="5">
        <v>0.60846</v>
      </c>
      <c r="X53" s="5">
        <v>0.60877000000000003</v>
      </c>
      <c r="Y53" s="5">
        <v>0.61273</v>
      </c>
      <c r="Z53" s="5">
        <v>0.61597000000000002</v>
      </c>
      <c r="AA53" s="5">
        <v>0.62594000000000005</v>
      </c>
      <c r="AB53" s="5">
        <v>0.63124000000000002</v>
      </c>
      <c r="AC53" s="5">
        <v>0.63578999999999997</v>
      </c>
      <c r="AD53" s="5">
        <v>0.64256000000000002</v>
      </c>
      <c r="AE53" s="5">
        <v>0.65581</v>
      </c>
      <c r="AF53" s="5">
        <v>0.67276999999999998</v>
      </c>
      <c r="AG53" s="5">
        <v>0.68366000000000005</v>
      </c>
      <c r="AH53" s="5">
        <v>0.69476000000000004</v>
      </c>
      <c r="AI53" s="5">
        <v>0.70199</v>
      </c>
      <c r="AJ53" s="5">
        <v>0.70630999999999999</v>
      </c>
      <c r="AK53" s="5">
        <v>0.65393000000000001</v>
      </c>
      <c r="AM53" s="4" t="s">
        <v>129</v>
      </c>
      <c r="AN53" s="4" t="s">
        <v>130</v>
      </c>
      <c r="AO53" s="5">
        <f t="shared" si="1"/>
        <v>0.58976333333333331</v>
      </c>
      <c r="AP53" s="5">
        <f t="shared" si="2"/>
        <v>0.61876083333333332</v>
      </c>
      <c r="AQ53" s="5">
        <f t="shared" si="3"/>
        <v>0.66406909090909094</v>
      </c>
      <c r="AR53" s="6">
        <f>(AO53-AVERAGE(AO11:AO56))/_xlfn.STDEV.P(AO11:AO56)</f>
        <v>-2.0662886449480862</v>
      </c>
      <c r="AS53" s="6">
        <f t="shared" ref="AS53:AT53" si="45">(AP53-AVERAGE(AP11:AP56))/_xlfn.STDEV.P(AP11:AP56)</f>
        <v>-1.8007567394462531</v>
      </c>
      <c r="AT53" s="6">
        <f t="shared" si="45"/>
        <v>-1.8412094961057506</v>
      </c>
    </row>
    <row r="54" spans="1:46" ht="13.5" thickBot="1">
      <c r="A54" s="4" t="s">
        <v>131</v>
      </c>
      <c r="B54" s="4" t="s">
        <v>132</v>
      </c>
      <c r="C54" s="5">
        <v>0.70604</v>
      </c>
      <c r="D54" s="5">
        <v>0.70309999999999995</v>
      </c>
      <c r="E54" s="5">
        <v>0.69886000000000004</v>
      </c>
      <c r="F54" s="5">
        <v>0.70526999999999995</v>
      </c>
      <c r="G54" s="5">
        <v>0.70492999999999995</v>
      </c>
      <c r="H54" s="5">
        <v>0.69867000000000001</v>
      </c>
      <c r="I54" s="5">
        <v>0.68867999999999996</v>
      </c>
      <c r="J54" s="5">
        <v>0.68062</v>
      </c>
      <c r="K54" s="5">
        <v>0.67837999999999998</v>
      </c>
      <c r="L54" s="5">
        <v>0.67137000000000002</v>
      </c>
      <c r="M54" s="5">
        <v>0.66586000000000001</v>
      </c>
      <c r="N54" s="5">
        <v>0.66886000000000001</v>
      </c>
      <c r="O54" s="5">
        <v>0.66566000000000003</v>
      </c>
      <c r="P54" s="5">
        <v>0.66776999999999997</v>
      </c>
      <c r="Q54" s="5">
        <v>0.67020000000000002</v>
      </c>
      <c r="R54" s="5">
        <v>0.67147999999999997</v>
      </c>
      <c r="S54" s="5">
        <v>0.67117000000000004</v>
      </c>
      <c r="T54" s="5">
        <v>0.67327000000000004</v>
      </c>
      <c r="U54" s="5">
        <v>0.67905000000000004</v>
      </c>
      <c r="V54" s="5">
        <v>0.68333999999999995</v>
      </c>
      <c r="W54" s="5">
        <v>0.68484999999999996</v>
      </c>
      <c r="X54" s="5">
        <v>0.69313000000000002</v>
      </c>
      <c r="Y54" s="5">
        <v>0.70535999999999999</v>
      </c>
      <c r="Z54" s="5">
        <v>0.70501999999999998</v>
      </c>
      <c r="AA54" s="5">
        <v>0.70960999999999996</v>
      </c>
      <c r="AB54" s="5">
        <v>0.71447000000000005</v>
      </c>
      <c r="AC54" s="5">
        <v>0.71765999999999996</v>
      </c>
      <c r="AD54" s="5">
        <v>0.72150999999999998</v>
      </c>
      <c r="AE54" s="5">
        <v>0.72736999999999996</v>
      </c>
      <c r="AF54" s="5">
        <v>0.74119999999999997</v>
      </c>
      <c r="AG54" s="5">
        <v>0.74499000000000004</v>
      </c>
      <c r="AH54" s="5">
        <v>0.75092000000000003</v>
      </c>
      <c r="AI54" s="5">
        <v>0.75326000000000004</v>
      </c>
      <c r="AJ54" s="5">
        <v>0.75319999999999998</v>
      </c>
      <c r="AK54" s="5">
        <v>0.69962000000000002</v>
      </c>
      <c r="AM54" s="4" t="s">
        <v>131</v>
      </c>
      <c r="AN54" s="4" t="s">
        <v>132</v>
      </c>
      <c r="AO54" s="5">
        <f t="shared" si="1"/>
        <v>0.68922000000000005</v>
      </c>
      <c r="AP54" s="5">
        <f t="shared" si="2"/>
        <v>0.68085833333333323</v>
      </c>
      <c r="AQ54" s="5">
        <f t="shared" si="3"/>
        <v>0.73034636363636352</v>
      </c>
      <c r="AR54" s="6">
        <f>(AO54-AVERAGE(AO11:AO56))/_xlfn.STDEV.P(AO11:AO56)</f>
        <v>-0.60586296276146134</v>
      </c>
      <c r="AS54" s="6">
        <f t="shared" ref="AS54:AT54" si="46">(AP54-AVERAGE(AP11:AP56))/_xlfn.STDEV.P(AP11:AP56)</f>
        <v>-0.97645256053618723</v>
      </c>
      <c r="AT54" s="6">
        <f t="shared" si="46"/>
        <v>-0.95848590158342861</v>
      </c>
    </row>
    <row r="55" spans="1:46" ht="13.5" thickBot="1">
      <c r="A55" s="4" t="s">
        <v>133</v>
      </c>
      <c r="B55" s="4" t="s">
        <v>134</v>
      </c>
      <c r="C55" s="5">
        <v>0.60563999999999996</v>
      </c>
      <c r="D55" s="5">
        <v>0.60255000000000003</v>
      </c>
      <c r="E55" s="5">
        <v>0.60118000000000005</v>
      </c>
      <c r="F55" s="5">
        <v>0.61033000000000004</v>
      </c>
      <c r="G55" s="5">
        <v>0.60916999999999999</v>
      </c>
      <c r="H55" s="5">
        <v>0.60050000000000003</v>
      </c>
      <c r="I55" s="5">
        <v>0.59514</v>
      </c>
      <c r="J55" s="5">
        <v>0.59936</v>
      </c>
      <c r="K55" s="5">
        <v>0.60207999999999995</v>
      </c>
      <c r="L55" s="5">
        <v>0.60157000000000005</v>
      </c>
      <c r="M55" s="5">
        <v>0.61002999999999996</v>
      </c>
      <c r="N55" s="5">
        <v>0.6139</v>
      </c>
      <c r="O55" s="5">
        <v>0.61607000000000001</v>
      </c>
      <c r="P55" s="5">
        <v>0.61595999999999995</v>
      </c>
      <c r="Q55" s="5">
        <v>0.62207000000000001</v>
      </c>
      <c r="R55" s="5">
        <v>0.62419999999999998</v>
      </c>
      <c r="S55" s="5">
        <v>0.62446999999999997</v>
      </c>
      <c r="T55" s="5">
        <v>0.62426999999999999</v>
      </c>
      <c r="U55" s="5">
        <v>0.62878000000000001</v>
      </c>
      <c r="V55" s="5">
        <v>0.62156</v>
      </c>
      <c r="W55" s="5">
        <v>0.61829999999999996</v>
      </c>
      <c r="X55" s="5">
        <v>0.62075000000000002</v>
      </c>
      <c r="Y55" s="5">
        <v>0.62490999999999997</v>
      </c>
      <c r="Z55" s="5">
        <v>0.62553999999999998</v>
      </c>
      <c r="AA55" s="5">
        <v>0.63070000000000004</v>
      </c>
      <c r="AB55" s="5">
        <v>0.64137999999999995</v>
      </c>
      <c r="AC55" s="5">
        <v>0.64463999999999999</v>
      </c>
      <c r="AD55" s="5">
        <v>0.64856999999999998</v>
      </c>
      <c r="AE55" s="5">
        <v>0.65469999999999995</v>
      </c>
      <c r="AF55" s="5">
        <v>0.67090000000000005</v>
      </c>
      <c r="AG55" s="5">
        <v>0.67788000000000004</v>
      </c>
      <c r="AH55" s="5">
        <v>0.69325000000000003</v>
      </c>
      <c r="AI55" s="5">
        <v>0.70423999999999998</v>
      </c>
      <c r="AJ55" s="5">
        <v>0.71382000000000001</v>
      </c>
      <c r="AK55" s="5">
        <v>0.66449999999999998</v>
      </c>
      <c r="AM55" s="4" t="s">
        <v>133</v>
      </c>
      <c r="AN55" s="4" t="s">
        <v>134</v>
      </c>
      <c r="AO55" s="5">
        <f t="shared" si="1"/>
        <v>0.60428749999999998</v>
      </c>
      <c r="AP55" s="5">
        <f t="shared" si="2"/>
        <v>0.62224000000000002</v>
      </c>
      <c r="AQ55" s="5">
        <f t="shared" si="3"/>
        <v>0.66768909090909101</v>
      </c>
      <c r="AR55" s="6">
        <f>(AO55-AVERAGE(AO11:AO56))/_xlfn.STDEV.P(AO11:AO56)</f>
        <v>-1.8530151991020674</v>
      </c>
      <c r="AS55" s="6">
        <f t="shared" ref="AS55:AT55" si="47">(AP55-AVERAGE(AP11:AP56))/_xlfn.STDEV.P(AP11:AP56)</f>
        <v>-1.754573050530307</v>
      </c>
      <c r="AT55" s="6">
        <f t="shared" si="47"/>
        <v>-1.7929959942418461</v>
      </c>
    </row>
    <row r="56" spans="1:46" ht="13.5" thickBot="1">
      <c r="A56" s="4" t="s">
        <v>135</v>
      </c>
      <c r="B56" s="4" t="s">
        <v>136</v>
      </c>
      <c r="C56" s="5">
        <v>0.67308000000000001</v>
      </c>
      <c r="D56" s="5">
        <v>0.67030000000000001</v>
      </c>
      <c r="E56" s="5">
        <v>0.66696</v>
      </c>
      <c r="F56" s="5">
        <v>0.67730999999999997</v>
      </c>
      <c r="G56" s="5">
        <v>0.67827999999999999</v>
      </c>
      <c r="H56" s="5">
        <v>0.67623</v>
      </c>
      <c r="I56" s="5">
        <v>0.67412000000000005</v>
      </c>
      <c r="J56" s="5">
        <v>0.67005000000000003</v>
      </c>
      <c r="K56" s="5">
        <v>0.66486000000000001</v>
      </c>
      <c r="L56" s="5">
        <v>0.66879</v>
      </c>
      <c r="M56" s="5">
        <v>0.67849000000000004</v>
      </c>
      <c r="N56" s="5">
        <v>0.68559000000000003</v>
      </c>
      <c r="O56" s="5">
        <v>0.68788000000000005</v>
      </c>
      <c r="P56" s="5">
        <v>0.68596999999999997</v>
      </c>
      <c r="Q56" s="5">
        <v>0.69252000000000002</v>
      </c>
      <c r="R56" s="5">
        <v>0.68547000000000002</v>
      </c>
      <c r="S56" s="5">
        <v>0.68850999999999996</v>
      </c>
      <c r="T56" s="5">
        <v>0.68437999999999999</v>
      </c>
      <c r="U56" s="5">
        <v>0.68591000000000002</v>
      </c>
      <c r="V56" s="5">
        <v>0.69038999999999995</v>
      </c>
      <c r="W56" s="5">
        <v>0.69301999999999997</v>
      </c>
      <c r="X56" s="5">
        <v>0.69320999999999999</v>
      </c>
      <c r="Y56" s="5">
        <v>0.69135000000000002</v>
      </c>
      <c r="Z56" s="5">
        <v>0.68789</v>
      </c>
      <c r="AA56" s="5">
        <v>0.68669999999999998</v>
      </c>
      <c r="AB56" s="5">
        <v>0.69455999999999996</v>
      </c>
      <c r="AC56" s="5">
        <v>0.70054000000000005</v>
      </c>
      <c r="AD56" s="5">
        <v>0.71082000000000001</v>
      </c>
      <c r="AE56" s="5">
        <v>0.71353</v>
      </c>
      <c r="AF56" s="5">
        <v>0.72779000000000005</v>
      </c>
      <c r="AG56" s="5">
        <v>0.73951</v>
      </c>
      <c r="AH56" s="5">
        <v>0.74929000000000001</v>
      </c>
      <c r="AI56" s="5">
        <v>0.75802000000000003</v>
      </c>
      <c r="AJ56" s="5">
        <v>0.77002999999999999</v>
      </c>
      <c r="AK56" s="5">
        <v>0.71936</v>
      </c>
      <c r="AM56" s="4" t="s">
        <v>135</v>
      </c>
      <c r="AN56" s="4" t="s">
        <v>136</v>
      </c>
      <c r="AO56" s="5">
        <f t="shared" si="1"/>
        <v>0.67367166666666656</v>
      </c>
      <c r="AP56" s="5">
        <f t="shared" si="2"/>
        <v>0.6888749999999999</v>
      </c>
      <c r="AQ56" s="5">
        <f t="shared" si="3"/>
        <v>0.72455909090909099</v>
      </c>
      <c r="AR56" s="6">
        <f>(AO56-AVERAGE(AO11:AO56))/_xlfn.STDEV.P(AO11:AO56)</f>
        <v>-0.83417531301649961</v>
      </c>
      <c r="AS56" s="6">
        <f t="shared" ref="AS56:AT56" si="48">(AP56-AVERAGE(AP11:AP56))/_xlfn.STDEV.P(AP11:AP56)</f>
        <v>-0.87003649170471453</v>
      </c>
      <c r="AT56" s="6">
        <f t="shared" si="48"/>
        <v>-1.0355645436893051</v>
      </c>
    </row>
    <row r="57" spans="1:46" ht="13.5" thickBot="1">
      <c r="A57" s="268" t="s">
        <v>164</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M57"/>
      <c r="AN57"/>
    </row>
    <row r="58" spans="1:46" ht="13.5" thickBot="1">
      <c r="A58" s="267"/>
      <c r="B58" s="267"/>
      <c r="C58" s="4" t="s">
        <v>10</v>
      </c>
      <c r="D58" s="4" t="s">
        <v>11</v>
      </c>
      <c r="E58" s="4" t="s">
        <v>12</v>
      </c>
      <c r="F58" s="4" t="s">
        <v>13</v>
      </c>
      <c r="G58" s="4" t="s">
        <v>14</v>
      </c>
      <c r="H58" s="4" t="s">
        <v>15</v>
      </c>
      <c r="I58" s="4" t="s">
        <v>16</v>
      </c>
      <c r="J58" s="4" t="s">
        <v>17</v>
      </c>
      <c r="K58" s="4" t="s">
        <v>18</v>
      </c>
      <c r="L58" s="4" t="s">
        <v>19</v>
      </c>
      <c r="M58" s="4" t="s">
        <v>20</v>
      </c>
      <c r="N58" s="4" t="s">
        <v>21</v>
      </c>
      <c r="O58" s="4" t="s">
        <v>22</v>
      </c>
      <c r="P58" s="4" t="s">
        <v>23</v>
      </c>
      <c r="Q58" s="4" t="s">
        <v>24</v>
      </c>
      <c r="R58" s="4" t="s">
        <v>25</v>
      </c>
      <c r="S58" s="4" t="s">
        <v>26</v>
      </c>
      <c r="T58" s="4" t="s">
        <v>27</v>
      </c>
      <c r="U58" s="4" t="s">
        <v>28</v>
      </c>
      <c r="V58" s="4" t="s">
        <v>29</v>
      </c>
      <c r="W58" s="4" t="s">
        <v>30</v>
      </c>
      <c r="X58" s="4" t="s">
        <v>31</v>
      </c>
      <c r="Y58" s="4" t="s">
        <v>32</v>
      </c>
      <c r="Z58" s="4" t="s">
        <v>33</v>
      </c>
      <c r="AA58" s="4" t="s">
        <v>34</v>
      </c>
      <c r="AB58" s="4" t="s">
        <v>35</v>
      </c>
      <c r="AC58" s="4" t="s">
        <v>36</v>
      </c>
      <c r="AD58" s="4" t="s">
        <v>37</v>
      </c>
      <c r="AE58" s="4" t="s">
        <v>38</v>
      </c>
      <c r="AF58" s="4" t="s">
        <v>39</v>
      </c>
      <c r="AG58" s="4" t="s">
        <v>40</v>
      </c>
      <c r="AH58" s="4" t="s">
        <v>41</v>
      </c>
      <c r="AI58" s="4" t="s">
        <v>42</v>
      </c>
      <c r="AJ58" s="4" t="s">
        <v>43</v>
      </c>
      <c r="AK58" s="4" t="s">
        <v>44</v>
      </c>
      <c r="AM58" s="267"/>
      <c r="AN58" s="267"/>
      <c r="AO58" s="4">
        <v>2016</v>
      </c>
      <c r="AP58" s="4">
        <v>2017</v>
      </c>
      <c r="AQ58" s="4">
        <v>2018</v>
      </c>
      <c r="AR58" s="4">
        <v>2016</v>
      </c>
      <c r="AS58" s="4">
        <v>2017</v>
      </c>
      <c r="AT58" s="4">
        <v>2018</v>
      </c>
    </row>
    <row r="59" spans="1:46" ht="13.5" thickBot="1">
      <c r="A59" s="4" t="s">
        <v>45</v>
      </c>
      <c r="B59" s="4" t="s">
        <v>46</v>
      </c>
      <c r="C59" s="5">
        <v>0.90442999999999996</v>
      </c>
      <c r="D59" s="5">
        <v>0.90234999999999999</v>
      </c>
      <c r="E59" s="5">
        <v>0.90061999999999998</v>
      </c>
      <c r="F59" s="5">
        <v>0.89954000000000001</v>
      </c>
      <c r="G59" s="5">
        <v>0.89866999999999997</v>
      </c>
      <c r="H59" s="5">
        <v>0.89798999999999995</v>
      </c>
      <c r="I59" s="5">
        <v>0.90066000000000002</v>
      </c>
      <c r="J59" s="5">
        <v>0.90400000000000003</v>
      </c>
      <c r="K59" s="5">
        <v>0.90636000000000005</v>
      </c>
      <c r="L59" s="5">
        <v>0.90891</v>
      </c>
      <c r="M59" s="5">
        <v>0.91132000000000002</v>
      </c>
      <c r="N59" s="5">
        <v>0.91254999999999997</v>
      </c>
      <c r="O59" s="5">
        <v>0.91447999999999996</v>
      </c>
      <c r="P59" s="5">
        <v>0.91764999999999997</v>
      </c>
      <c r="Q59" s="5">
        <v>0.91954999999999998</v>
      </c>
      <c r="R59" s="5">
        <v>0.92076000000000002</v>
      </c>
      <c r="S59" s="5">
        <v>0.92296999999999996</v>
      </c>
      <c r="T59" s="5">
        <v>0.92278000000000004</v>
      </c>
      <c r="U59" s="5">
        <v>0.92452999999999996</v>
      </c>
      <c r="V59" s="5">
        <v>0.92249000000000003</v>
      </c>
      <c r="W59" s="5">
        <v>0.92262</v>
      </c>
      <c r="X59" s="5">
        <v>0.92444999999999999</v>
      </c>
      <c r="Y59" s="5">
        <v>0.92649999999999999</v>
      </c>
      <c r="Z59" s="5">
        <v>0.92876000000000003</v>
      </c>
      <c r="AA59" s="5">
        <v>0.93025000000000002</v>
      </c>
      <c r="AB59" s="5">
        <v>0.93198999999999999</v>
      </c>
      <c r="AC59" s="5">
        <v>0.93542000000000003</v>
      </c>
      <c r="AD59" s="5">
        <v>0.93835999999999997</v>
      </c>
      <c r="AE59" s="5">
        <v>0.94077</v>
      </c>
      <c r="AF59" s="5">
        <v>0.94511999999999996</v>
      </c>
      <c r="AG59" s="5">
        <v>0.94562000000000002</v>
      </c>
      <c r="AH59" s="5">
        <v>0.94872999999999996</v>
      </c>
      <c r="AI59" s="5">
        <v>0.95030999999999999</v>
      </c>
      <c r="AJ59" s="5">
        <v>0.95189000000000001</v>
      </c>
      <c r="AK59" s="5">
        <v>0.87460000000000004</v>
      </c>
      <c r="AM59" s="4" t="s">
        <v>45</v>
      </c>
      <c r="AN59" s="4" t="s">
        <v>46</v>
      </c>
      <c r="AO59" s="5">
        <f>AVERAGE(C59:N59)</f>
        <v>0.90395000000000003</v>
      </c>
      <c r="AP59" s="5">
        <f>AVERAGE(O59:Z59)</f>
        <v>0.92229500000000009</v>
      </c>
      <c r="AQ59" s="5">
        <f>AVERAGE(AA59:AK59)</f>
        <v>0.93573272727272727</v>
      </c>
      <c r="AR59" s="6">
        <f>(AO59-AVERAGE(AO59:AO104))/_xlfn.STDEV.P(AO59:AO104)</f>
        <v>1.2599285003241454</v>
      </c>
      <c r="AS59" s="6">
        <f t="shared" ref="AS59:AT59" si="49">(AP59-AVERAGE(AP59:AP104))/_xlfn.STDEV.P(AP59:AP104)</f>
        <v>0.90233639490819917</v>
      </c>
      <c r="AT59" s="6">
        <f t="shared" si="49"/>
        <v>0.64879286812636217</v>
      </c>
    </row>
    <row r="60" spans="1:46" ht="13.5" thickBot="1">
      <c r="A60" s="4" t="s">
        <v>47</v>
      </c>
      <c r="B60" s="4" t="s">
        <v>48</v>
      </c>
      <c r="C60" s="5">
        <v>0.85880000000000001</v>
      </c>
      <c r="D60" s="5">
        <v>0.86214999999999997</v>
      </c>
      <c r="E60" s="5">
        <v>0.86546999999999996</v>
      </c>
      <c r="F60" s="5">
        <v>0.87105999999999995</v>
      </c>
      <c r="G60" s="5">
        <v>0.87189000000000005</v>
      </c>
      <c r="H60" s="5">
        <v>0.87295</v>
      </c>
      <c r="I60" s="5">
        <v>0.87419000000000002</v>
      </c>
      <c r="J60" s="5">
        <v>0.87563999999999997</v>
      </c>
      <c r="K60" s="5">
        <v>0.87960000000000005</v>
      </c>
      <c r="L60" s="5">
        <v>0.88393999999999995</v>
      </c>
      <c r="M60" s="5">
        <v>0.89319000000000004</v>
      </c>
      <c r="N60" s="5">
        <v>0.90068000000000004</v>
      </c>
      <c r="O60" s="5">
        <v>0.91286</v>
      </c>
      <c r="P60" s="5">
        <v>0.91349999999999998</v>
      </c>
      <c r="Q60" s="5">
        <v>0.91622999999999999</v>
      </c>
      <c r="R60" s="5">
        <v>0.91669999999999996</v>
      </c>
      <c r="S60" s="5">
        <v>0.92103999999999997</v>
      </c>
      <c r="T60" s="5">
        <v>0.92671999999999999</v>
      </c>
      <c r="U60" s="5">
        <v>0.93296999999999997</v>
      </c>
      <c r="V60" s="5">
        <v>0.93306999999999995</v>
      </c>
      <c r="W60" s="5">
        <v>0.93508000000000002</v>
      </c>
      <c r="X60" s="5">
        <v>0.93589999999999995</v>
      </c>
      <c r="Y60" s="5">
        <v>0.93837000000000004</v>
      </c>
      <c r="Z60" s="5">
        <v>0.94503999999999999</v>
      </c>
      <c r="AA60" s="5">
        <v>0.94523999999999997</v>
      </c>
      <c r="AB60" s="5">
        <v>0.94725000000000004</v>
      </c>
      <c r="AC60" s="5">
        <v>0.94811999999999996</v>
      </c>
      <c r="AD60" s="5">
        <v>0.95091000000000003</v>
      </c>
      <c r="AE60" s="5">
        <v>0.95308999999999999</v>
      </c>
      <c r="AF60" s="5">
        <v>0.9546</v>
      </c>
      <c r="AG60" s="5">
        <v>0.9556</v>
      </c>
      <c r="AH60" s="5">
        <v>0.95879000000000003</v>
      </c>
      <c r="AI60" s="5">
        <v>0.96053999999999995</v>
      </c>
      <c r="AJ60" s="5">
        <v>0.96445000000000003</v>
      </c>
      <c r="AK60" s="5">
        <v>0.88412999999999997</v>
      </c>
      <c r="AM60" s="4" t="s">
        <v>47</v>
      </c>
      <c r="AN60" s="4" t="s">
        <v>48</v>
      </c>
      <c r="AO60" s="5">
        <f t="shared" ref="AO60:AO104" si="50">AVERAGE(C60:N60)</f>
        <v>0.87579666666666667</v>
      </c>
      <c r="AP60" s="5">
        <f t="shared" ref="AP60:AP104" si="51">AVERAGE(O60:Z60)</f>
        <v>0.92729000000000006</v>
      </c>
      <c r="AQ60" s="5">
        <f t="shared" ref="AQ60:AQ104" si="52">AVERAGE(AA60:AK60)</f>
        <v>0.94752000000000003</v>
      </c>
      <c r="AR60" s="6">
        <f>(AO60-AVERAGE(AO59:AO104))/_xlfn.STDEV.P(AO59:AO104)</f>
        <v>0.80207501251057856</v>
      </c>
      <c r="AS60" s="6">
        <f t="shared" ref="AS60:AT60" si="53">(AP60-AVERAGE(AP59:AP104))/_xlfn.STDEV.P(AP59:AP104)</f>
        <v>0.97969998102893374</v>
      </c>
      <c r="AT60" s="6">
        <f t="shared" si="53"/>
        <v>0.84764978146938674</v>
      </c>
    </row>
    <row r="61" spans="1:46" ht="13.5" thickBot="1">
      <c r="A61" s="4" t="s">
        <v>49</v>
      </c>
      <c r="B61" s="4" t="s">
        <v>50</v>
      </c>
      <c r="C61" s="5">
        <v>0.88495000000000001</v>
      </c>
      <c r="D61" s="5">
        <v>0.88229000000000002</v>
      </c>
      <c r="E61" s="5">
        <v>0.88522000000000001</v>
      </c>
      <c r="F61" s="5">
        <v>0.89241000000000004</v>
      </c>
      <c r="G61" s="5">
        <v>0.89512000000000003</v>
      </c>
      <c r="H61" s="5">
        <v>0.89727999999999997</v>
      </c>
      <c r="I61" s="5">
        <v>0.89881</v>
      </c>
      <c r="J61" s="5">
        <v>0.89698</v>
      </c>
      <c r="K61" s="5">
        <v>0.89971000000000001</v>
      </c>
      <c r="L61" s="5">
        <v>0.89856000000000003</v>
      </c>
      <c r="M61" s="5">
        <v>0.90034000000000003</v>
      </c>
      <c r="N61" s="5">
        <v>0.90608999999999995</v>
      </c>
      <c r="O61" s="5">
        <v>0.91122000000000003</v>
      </c>
      <c r="P61" s="5">
        <v>0.91793000000000002</v>
      </c>
      <c r="Q61" s="5">
        <v>0.92003999999999997</v>
      </c>
      <c r="R61" s="5">
        <v>0.92091000000000001</v>
      </c>
      <c r="S61" s="5">
        <v>0.92654000000000003</v>
      </c>
      <c r="T61" s="5">
        <v>0.92701999999999996</v>
      </c>
      <c r="U61" s="5">
        <v>0.93193000000000004</v>
      </c>
      <c r="V61" s="5">
        <v>0.93432000000000004</v>
      </c>
      <c r="W61" s="5">
        <v>0.93415999999999999</v>
      </c>
      <c r="X61" s="5">
        <v>0.93947000000000003</v>
      </c>
      <c r="Y61" s="5">
        <v>0.93993000000000004</v>
      </c>
      <c r="Z61" s="5">
        <v>0.94084000000000001</v>
      </c>
      <c r="AA61" s="5">
        <v>0.94320999999999999</v>
      </c>
      <c r="AB61" s="5">
        <v>0.94543999999999995</v>
      </c>
      <c r="AC61" s="5">
        <v>0.95008999999999999</v>
      </c>
      <c r="AD61" s="5">
        <v>0.95187999999999995</v>
      </c>
      <c r="AE61" s="5">
        <v>0.95628999999999997</v>
      </c>
      <c r="AF61" s="5">
        <v>0.95931</v>
      </c>
      <c r="AG61" s="5">
        <v>0.95992999999999995</v>
      </c>
      <c r="AH61" s="5">
        <v>0.96364000000000005</v>
      </c>
      <c r="AI61" s="5">
        <v>0.96647000000000005</v>
      </c>
      <c r="AJ61" s="5">
        <v>0.96572999999999998</v>
      </c>
      <c r="AK61" s="5">
        <v>0.88987000000000005</v>
      </c>
      <c r="AM61" s="4" t="s">
        <v>49</v>
      </c>
      <c r="AN61" s="4" t="s">
        <v>50</v>
      </c>
      <c r="AO61" s="5">
        <f t="shared" si="50"/>
        <v>0.89481333333333346</v>
      </c>
      <c r="AP61" s="5">
        <f t="shared" si="51"/>
        <v>0.92869250000000003</v>
      </c>
      <c r="AQ61" s="5">
        <f t="shared" si="52"/>
        <v>0.95016909090909085</v>
      </c>
      <c r="AR61" s="6">
        <f>(AO61-AVERAGE(AO59:AO104))/_xlfn.STDEV.P(AO59:AO104)</f>
        <v>1.1113402443335021</v>
      </c>
      <c r="AS61" s="6">
        <f t="shared" ref="AS61:AT61" si="54">(AP61-AVERAGE(AP59:AP104))/_xlfn.STDEV.P(AP59:AP104)</f>
        <v>1.0014221891439143</v>
      </c>
      <c r="AT61" s="6">
        <f t="shared" si="54"/>
        <v>0.89234120870072675</v>
      </c>
    </row>
    <row r="62" spans="1:46" ht="13.5" thickBot="1">
      <c r="A62" s="4" t="s">
        <v>51</v>
      </c>
      <c r="B62" s="4" t="s">
        <v>52</v>
      </c>
      <c r="C62" s="5">
        <v>0.80028999999999995</v>
      </c>
      <c r="D62" s="5">
        <v>0.80547999999999997</v>
      </c>
      <c r="E62" s="5">
        <v>0.81681999999999999</v>
      </c>
      <c r="F62" s="5">
        <v>0.82171000000000005</v>
      </c>
      <c r="G62" s="5">
        <v>0.82379999999999998</v>
      </c>
      <c r="H62" s="5">
        <v>0.82645999999999997</v>
      </c>
      <c r="I62" s="5">
        <v>0.83399999999999996</v>
      </c>
      <c r="J62" s="5">
        <v>0.83933999999999997</v>
      </c>
      <c r="K62" s="5">
        <v>0.83984000000000003</v>
      </c>
      <c r="L62" s="5">
        <v>0.84406000000000003</v>
      </c>
      <c r="M62" s="5">
        <v>0.84504999999999997</v>
      </c>
      <c r="N62" s="5">
        <v>0.84775</v>
      </c>
      <c r="O62" s="5">
        <v>0.85016999999999998</v>
      </c>
      <c r="P62" s="5">
        <v>0.86226999999999998</v>
      </c>
      <c r="Q62" s="5">
        <v>0.86556</v>
      </c>
      <c r="R62" s="5">
        <v>0.87499000000000005</v>
      </c>
      <c r="S62" s="5">
        <v>0.87882000000000005</v>
      </c>
      <c r="T62" s="5">
        <v>0.88634999999999997</v>
      </c>
      <c r="U62" s="5">
        <v>0.89283999999999997</v>
      </c>
      <c r="V62" s="5">
        <v>0.89986999999999995</v>
      </c>
      <c r="W62" s="5">
        <v>0.90905000000000002</v>
      </c>
      <c r="X62" s="5">
        <v>0.91942999999999997</v>
      </c>
      <c r="Y62" s="5">
        <v>0.93317000000000005</v>
      </c>
      <c r="Z62" s="5">
        <v>0.94725999999999999</v>
      </c>
      <c r="AA62" s="5">
        <v>0.95591000000000004</v>
      </c>
      <c r="AB62" s="5">
        <v>0.95840000000000003</v>
      </c>
      <c r="AC62" s="5">
        <v>0.96060999999999996</v>
      </c>
      <c r="AD62" s="5">
        <v>0.96438000000000001</v>
      </c>
      <c r="AE62" s="5">
        <v>0.97282000000000002</v>
      </c>
      <c r="AF62" s="5">
        <v>0.97531000000000001</v>
      </c>
      <c r="AG62" s="5">
        <v>0.97653999999999996</v>
      </c>
      <c r="AH62" s="5">
        <v>0.97843000000000002</v>
      </c>
      <c r="AI62" s="5">
        <v>0.97818000000000005</v>
      </c>
      <c r="AJ62" s="5">
        <v>0.97772999999999999</v>
      </c>
      <c r="AK62" s="5">
        <v>0.89578000000000002</v>
      </c>
      <c r="AM62" s="4" t="s">
        <v>51</v>
      </c>
      <c r="AN62" s="4" t="s">
        <v>52</v>
      </c>
      <c r="AO62" s="5">
        <f t="shared" si="50"/>
        <v>0.82871666666666666</v>
      </c>
      <c r="AP62" s="5">
        <f t="shared" si="51"/>
        <v>0.89331499999999997</v>
      </c>
      <c r="AQ62" s="5">
        <f t="shared" si="52"/>
        <v>0.96309909090909107</v>
      </c>
      <c r="AR62" s="6">
        <f>(AO62-AVERAGE(AO59:AO104))/_xlfn.STDEV.P(AO59:AO104)</f>
        <v>3.6419949536530473E-2</v>
      </c>
      <c r="AS62" s="6">
        <f t="shared" ref="AS62:AT62" si="55">(AP62-AVERAGE(AP59:AP104))/_xlfn.STDEV.P(AP59:AP104)</f>
        <v>0.45348820155906827</v>
      </c>
      <c r="AT62" s="6">
        <f t="shared" si="55"/>
        <v>1.1104764762063475</v>
      </c>
    </row>
    <row r="63" spans="1:46" ht="13.5" thickBot="1">
      <c r="A63" s="4" t="s">
        <v>53</v>
      </c>
      <c r="B63" s="4" t="s">
        <v>54</v>
      </c>
      <c r="C63" s="5">
        <v>0.89426000000000005</v>
      </c>
      <c r="D63" s="5">
        <v>0.89856000000000003</v>
      </c>
      <c r="E63" s="5">
        <v>0.90436000000000005</v>
      </c>
      <c r="F63" s="5">
        <v>0.90947999999999996</v>
      </c>
      <c r="G63" s="5">
        <v>0.90954999999999997</v>
      </c>
      <c r="H63" s="5">
        <v>0.91566000000000003</v>
      </c>
      <c r="I63" s="5">
        <v>0.91154999999999997</v>
      </c>
      <c r="J63" s="5">
        <v>0.91247999999999996</v>
      </c>
      <c r="K63" s="5">
        <v>0.91437000000000002</v>
      </c>
      <c r="L63" s="5">
        <v>0.91796</v>
      </c>
      <c r="M63" s="5">
        <v>0.91954000000000002</v>
      </c>
      <c r="N63" s="5">
        <v>0.92800000000000005</v>
      </c>
      <c r="O63" s="5">
        <v>0.93415999999999999</v>
      </c>
      <c r="P63" s="5">
        <v>0.93969000000000003</v>
      </c>
      <c r="Q63" s="5">
        <v>0.93837000000000004</v>
      </c>
      <c r="R63" s="5">
        <v>0.94055</v>
      </c>
      <c r="S63" s="5">
        <v>0.94584999999999997</v>
      </c>
      <c r="T63" s="5">
        <v>0.94527000000000005</v>
      </c>
      <c r="U63" s="5">
        <v>0.95331999999999995</v>
      </c>
      <c r="V63" s="5">
        <v>0.95543999999999996</v>
      </c>
      <c r="W63" s="5">
        <v>0.95725000000000005</v>
      </c>
      <c r="X63" s="5">
        <v>0.95967999999999998</v>
      </c>
      <c r="Y63" s="5">
        <v>0.96336999999999995</v>
      </c>
      <c r="Z63" s="5">
        <v>0.96282999999999996</v>
      </c>
      <c r="AA63" s="5">
        <v>0.96065</v>
      </c>
      <c r="AB63" s="5">
        <v>0.96301000000000003</v>
      </c>
      <c r="AC63" s="5">
        <v>0.96599000000000002</v>
      </c>
      <c r="AD63" s="5">
        <v>0.96726999999999996</v>
      </c>
      <c r="AE63" s="5">
        <v>0.96745999999999999</v>
      </c>
      <c r="AF63" s="5">
        <v>0.97065999999999997</v>
      </c>
      <c r="AG63" s="5">
        <v>0.97228000000000003</v>
      </c>
      <c r="AH63" s="5">
        <v>0.97479000000000005</v>
      </c>
      <c r="AI63" s="5">
        <v>0.97618000000000005</v>
      </c>
      <c r="AJ63" s="5">
        <v>0.97785999999999995</v>
      </c>
      <c r="AK63" s="5">
        <v>0.89639999999999997</v>
      </c>
      <c r="AM63" s="4" t="s">
        <v>53</v>
      </c>
      <c r="AN63" s="4" t="s">
        <v>54</v>
      </c>
      <c r="AO63" s="5">
        <f t="shared" si="50"/>
        <v>0.91131416666666676</v>
      </c>
      <c r="AP63" s="5">
        <f t="shared" si="51"/>
        <v>0.94964833333333332</v>
      </c>
      <c r="AQ63" s="5">
        <f t="shared" si="52"/>
        <v>0.96295909090909082</v>
      </c>
      <c r="AR63" s="6">
        <f>(AO63-AVERAGE(AO59:AO104))/_xlfn.STDEV.P(AO59:AO104)</f>
        <v>1.3796908514906299</v>
      </c>
      <c r="AS63" s="6">
        <f t="shared" ref="AS63:AT63" si="56">(AP63-AVERAGE(AP59:AP104))/_xlfn.STDEV.P(AP59:AP104)</f>
        <v>1.3259904407585488</v>
      </c>
      <c r="AT63" s="6">
        <f t="shared" si="56"/>
        <v>1.1081146094274734</v>
      </c>
    </row>
    <row r="64" spans="1:46" ht="13.5" thickBot="1">
      <c r="A64" s="4" t="s">
        <v>55</v>
      </c>
      <c r="B64" s="4" t="s">
        <v>56</v>
      </c>
      <c r="C64" s="5">
        <v>0.87097000000000002</v>
      </c>
      <c r="D64" s="5">
        <v>0.86951999999999996</v>
      </c>
      <c r="E64" s="5">
        <v>0.87285000000000001</v>
      </c>
      <c r="F64" s="5">
        <v>0.88088</v>
      </c>
      <c r="G64" s="5">
        <v>0.88026000000000004</v>
      </c>
      <c r="H64" s="5">
        <v>0.88588999999999996</v>
      </c>
      <c r="I64" s="5">
        <v>0.89470000000000005</v>
      </c>
      <c r="J64" s="5">
        <v>0.89990999999999999</v>
      </c>
      <c r="K64" s="5">
        <v>0.90358000000000005</v>
      </c>
      <c r="L64" s="5">
        <v>0.91169999999999995</v>
      </c>
      <c r="M64" s="5">
        <v>0.91503999999999996</v>
      </c>
      <c r="N64" s="5">
        <v>0.92329000000000006</v>
      </c>
      <c r="O64" s="5">
        <v>0.92700000000000005</v>
      </c>
      <c r="P64" s="5">
        <v>0.9355</v>
      </c>
      <c r="Q64" s="5">
        <v>0.9405</v>
      </c>
      <c r="R64" s="5">
        <v>0.94088000000000005</v>
      </c>
      <c r="S64" s="5">
        <v>0.94625000000000004</v>
      </c>
      <c r="T64" s="5">
        <v>0.95045000000000002</v>
      </c>
      <c r="U64" s="5">
        <v>0.95291000000000003</v>
      </c>
      <c r="V64" s="5">
        <v>0.95284000000000002</v>
      </c>
      <c r="W64" s="5">
        <v>0.95572999999999997</v>
      </c>
      <c r="X64" s="5">
        <v>0.95716000000000001</v>
      </c>
      <c r="Y64" s="5">
        <v>0.95926999999999996</v>
      </c>
      <c r="Z64" s="5">
        <v>0.96026</v>
      </c>
      <c r="AA64" s="5">
        <v>0.96050999999999997</v>
      </c>
      <c r="AB64" s="5">
        <v>0.95989999999999998</v>
      </c>
      <c r="AC64" s="5">
        <v>0.96089000000000002</v>
      </c>
      <c r="AD64" s="5">
        <v>0.96172000000000002</v>
      </c>
      <c r="AE64" s="5">
        <v>0.96564000000000005</v>
      </c>
      <c r="AF64" s="5">
        <v>0.96653</v>
      </c>
      <c r="AG64" s="5">
        <v>0.97045000000000003</v>
      </c>
      <c r="AH64" s="5">
        <v>0.97263999999999995</v>
      </c>
      <c r="AI64" s="5">
        <v>0.97443999999999997</v>
      </c>
      <c r="AJ64" s="5">
        <v>0.97596000000000005</v>
      </c>
      <c r="AK64" s="5">
        <v>0.89861000000000002</v>
      </c>
      <c r="AM64" s="4" t="s">
        <v>55</v>
      </c>
      <c r="AN64" s="4" t="s">
        <v>56</v>
      </c>
      <c r="AO64" s="5">
        <f t="shared" si="50"/>
        <v>0.89238249999999997</v>
      </c>
      <c r="AP64" s="5">
        <f t="shared" si="51"/>
        <v>0.94822916666666668</v>
      </c>
      <c r="AQ64" s="5">
        <f t="shared" si="52"/>
        <v>0.96066272727272728</v>
      </c>
      <c r="AR64" s="6">
        <f>(AO64-AVERAGE(AO59:AO104))/_xlfn.STDEV.P(AO59:AO104)</f>
        <v>1.0718079620711218</v>
      </c>
      <c r="AS64" s="6">
        <f t="shared" ref="AS64:AT64" si="57">(AP64-AVERAGE(AP59:AP104))/_xlfn.STDEV.P(AP59:AP104)</f>
        <v>1.3040100958864085</v>
      </c>
      <c r="AT64" s="6">
        <f t="shared" si="57"/>
        <v>1.0693738595351043</v>
      </c>
    </row>
    <row r="65" spans="1:46" ht="13.5" thickBot="1">
      <c r="A65" s="4" t="s">
        <v>57</v>
      </c>
      <c r="B65" s="4" t="s">
        <v>58</v>
      </c>
      <c r="C65" s="5">
        <v>0.86094999999999999</v>
      </c>
      <c r="D65" s="5">
        <v>0.85926000000000002</v>
      </c>
      <c r="E65" s="5">
        <v>0.85812999999999995</v>
      </c>
      <c r="F65" s="5">
        <v>0.86040000000000005</v>
      </c>
      <c r="G65" s="5">
        <v>0.86519000000000001</v>
      </c>
      <c r="H65" s="5">
        <v>0.86912999999999996</v>
      </c>
      <c r="I65" s="5">
        <v>0.87839999999999996</v>
      </c>
      <c r="J65" s="5">
        <v>0.88682000000000005</v>
      </c>
      <c r="K65" s="5">
        <v>0.89005000000000001</v>
      </c>
      <c r="L65" s="5">
        <v>0.89393999999999996</v>
      </c>
      <c r="M65" s="5">
        <v>0.90088999999999997</v>
      </c>
      <c r="N65" s="5">
        <v>0.90578999999999998</v>
      </c>
      <c r="O65" s="5">
        <v>0.90776000000000001</v>
      </c>
      <c r="P65" s="5">
        <v>0.91188999999999998</v>
      </c>
      <c r="Q65" s="5">
        <v>0.91408</v>
      </c>
      <c r="R65" s="5">
        <v>0.91456000000000004</v>
      </c>
      <c r="S65" s="5">
        <v>0.91527000000000003</v>
      </c>
      <c r="T65" s="5">
        <v>0.91825000000000001</v>
      </c>
      <c r="U65" s="5">
        <v>0.91968000000000005</v>
      </c>
      <c r="V65" s="5">
        <v>0.91983000000000004</v>
      </c>
      <c r="W65" s="5">
        <v>0.92179999999999995</v>
      </c>
      <c r="X65" s="5">
        <v>0.92473000000000005</v>
      </c>
      <c r="Y65" s="5">
        <v>0.92454000000000003</v>
      </c>
      <c r="Z65" s="5">
        <v>0.92696000000000001</v>
      </c>
      <c r="AA65" s="5">
        <v>0.92723999999999995</v>
      </c>
      <c r="AB65" s="5">
        <v>0.93022000000000005</v>
      </c>
      <c r="AC65" s="5">
        <v>0.93698000000000004</v>
      </c>
      <c r="AD65" s="5">
        <v>0.94198000000000004</v>
      </c>
      <c r="AE65" s="5">
        <v>0.94923000000000002</v>
      </c>
      <c r="AF65" s="5">
        <v>0.95513999999999999</v>
      </c>
      <c r="AG65" s="5">
        <v>0.95313000000000003</v>
      </c>
      <c r="AH65" s="5">
        <v>0.95455000000000001</v>
      </c>
      <c r="AI65" s="5">
        <v>0.95618000000000003</v>
      </c>
      <c r="AJ65" s="5">
        <v>0.95457000000000003</v>
      </c>
      <c r="AK65" s="5">
        <v>0.88312999999999997</v>
      </c>
      <c r="AM65" s="4" t="s">
        <v>57</v>
      </c>
      <c r="AN65" s="4" t="s">
        <v>58</v>
      </c>
      <c r="AO65" s="5">
        <f t="shared" si="50"/>
        <v>0.87741250000000015</v>
      </c>
      <c r="AP65" s="5">
        <f t="shared" si="51"/>
        <v>0.91827916666666676</v>
      </c>
      <c r="AQ65" s="5">
        <f t="shared" si="52"/>
        <v>0.94021363636363653</v>
      </c>
      <c r="AR65" s="6">
        <f>(AO65-AVERAGE(AO59:AO104))/_xlfn.STDEV.P(AO59:AO104)</f>
        <v>0.82835307055197649</v>
      </c>
      <c r="AS65" s="6">
        <f t="shared" ref="AS65:AT65" si="58">(AP65-AVERAGE(AP59:AP104))/_xlfn.STDEV.P(AP59:AP104)</f>
        <v>0.84013834327059134</v>
      </c>
      <c r="AT65" s="6">
        <f t="shared" si="58"/>
        <v>0.72438794184746369</v>
      </c>
    </row>
    <row r="66" spans="1:46" ht="13.5" thickBot="1">
      <c r="A66" s="4" t="s">
        <v>59</v>
      </c>
      <c r="B66" s="4" t="s">
        <v>60</v>
      </c>
      <c r="C66" s="5">
        <v>0.90220999999999996</v>
      </c>
      <c r="D66" s="5">
        <v>0.89980000000000004</v>
      </c>
      <c r="E66" s="5">
        <v>0.89868000000000003</v>
      </c>
      <c r="F66" s="5">
        <v>0.90049000000000001</v>
      </c>
      <c r="G66" s="5">
        <v>0.90219000000000005</v>
      </c>
      <c r="H66" s="5">
        <v>0.90269999999999995</v>
      </c>
      <c r="I66" s="5">
        <v>0.90483000000000002</v>
      </c>
      <c r="J66" s="5">
        <v>0.90427000000000002</v>
      </c>
      <c r="K66" s="5">
        <v>0.90385000000000004</v>
      </c>
      <c r="L66" s="5">
        <v>0.90851999999999999</v>
      </c>
      <c r="M66" s="5">
        <v>0.91691</v>
      </c>
      <c r="N66" s="5">
        <v>0.92803000000000002</v>
      </c>
      <c r="O66" s="5">
        <v>0.93279999999999996</v>
      </c>
      <c r="P66" s="5">
        <v>0.93925999999999998</v>
      </c>
      <c r="Q66" s="5">
        <v>0.94303999999999999</v>
      </c>
      <c r="R66" s="5">
        <v>0.94179999999999997</v>
      </c>
      <c r="S66" s="5">
        <v>0.94735000000000003</v>
      </c>
      <c r="T66" s="5">
        <v>0.95186999999999999</v>
      </c>
      <c r="U66" s="5">
        <v>0.95528000000000002</v>
      </c>
      <c r="V66" s="5">
        <v>0.96079000000000003</v>
      </c>
      <c r="W66" s="5">
        <v>0.96399999999999997</v>
      </c>
      <c r="X66" s="5">
        <v>0.96784000000000003</v>
      </c>
      <c r="Y66" s="5">
        <v>0.96897</v>
      </c>
      <c r="Z66" s="5">
        <v>0.97067000000000003</v>
      </c>
      <c r="AA66" s="5">
        <v>0.97289999999999999</v>
      </c>
      <c r="AB66" s="5">
        <v>0.97555000000000003</v>
      </c>
      <c r="AC66" s="5">
        <v>0.97765999999999997</v>
      </c>
      <c r="AD66" s="5">
        <v>0.98331000000000002</v>
      </c>
      <c r="AE66" s="5">
        <v>0.98411999999999999</v>
      </c>
      <c r="AF66" s="5">
        <v>0.98704999999999998</v>
      </c>
      <c r="AG66" s="5">
        <v>0.98899999999999999</v>
      </c>
      <c r="AH66" s="5">
        <v>0.99002999999999997</v>
      </c>
      <c r="AI66" s="5">
        <v>0.98907999999999996</v>
      </c>
      <c r="AJ66" s="5">
        <v>0.98892000000000002</v>
      </c>
      <c r="AK66" s="5">
        <v>0.90363000000000004</v>
      </c>
      <c r="AM66" s="4" t="s">
        <v>59</v>
      </c>
      <c r="AN66" s="4" t="s">
        <v>60</v>
      </c>
      <c r="AO66" s="5">
        <f t="shared" si="50"/>
        <v>0.90603999999999996</v>
      </c>
      <c r="AP66" s="5">
        <f t="shared" si="51"/>
        <v>0.9536391666666667</v>
      </c>
      <c r="AQ66" s="5">
        <f t="shared" si="52"/>
        <v>0.97647727272727269</v>
      </c>
      <c r="AR66" s="6">
        <f>(AO66-AVERAGE(AO59:AO104))/_xlfn.STDEV.P(AO59:AO104)</f>
        <v>1.2939178605963564</v>
      </c>
      <c r="AS66" s="6">
        <f t="shared" ref="AS66:AT66" si="59">(AP66-AVERAGE(AP59:AP104))/_xlfn.STDEV.P(AP59:AP104)</f>
        <v>1.3878012872604182</v>
      </c>
      <c r="AT66" s="6">
        <f t="shared" si="59"/>
        <v>1.3361727847637976</v>
      </c>
    </row>
    <row r="67" spans="1:46" ht="13.5" thickBot="1">
      <c r="A67" s="4" t="s">
        <v>61</v>
      </c>
      <c r="B67" s="4" t="s">
        <v>62</v>
      </c>
      <c r="C67" s="5">
        <v>0.82865</v>
      </c>
      <c r="D67" s="5">
        <v>0.82677999999999996</v>
      </c>
      <c r="E67" s="5">
        <v>0.82838000000000001</v>
      </c>
      <c r="F67" s="5">
        <v>0.83382999999999996</v>
      </c>
      <c r="G67" s="5">
        <v>0.83448999999999995</v>
      </c>
      <c r="H67" s="5">
        <v>0.83765000000000001</v>
      </c>
      <c r="I67" s="5">
        <v>0.84058999999999995</v>
      </c>
      <c r="J67" s="5">
        <v>0.84091000000000005</v>
      </c>
      <c r="K67" s="5">
        <v>0.84421999999999997</v>
      </c>
      <c r="L67" s="5">
        <v>0.85045000000000004</v>
      </c>
      <c r="M67" s="5">
        <v>0.85341</v>
      </c>
      <c r="N67" s="5">
        <v>0.85948999999999998</v>
      </c>
      <c r="O67" s="5">
        <v>0.86545000000000005</v>
      </c>
      <c r="P67" s="5">
        <v>0.86870999999999998</v>
      </c>
      <c r="Q67" s="5">
        <v>0.86897000000000002</v>
      </c>
      <c r="R67" s="5">
        <v>0.86970999999999998</v>
      </c>
      <c r="S67" s="5">
        <v>0.87280000000000002</v>
      </c>
      <c r="T67" s="5">
        <v>0.87716000000000005</v>
      </c>
      <c r="U67" s="5">
        <v>0.87939999999999996</v>
      </c>
      <c r="V67" s="5">
        <v>0.89171999999999996</v>
      </c>
      <c r="W67" s="5">
        <v>0.89444000000000001</v>
      </c>
      <c r="X67" s="5">
        <v>0.90098999999999996</v>
      </c>
      <c r="Y67" s="5">
        <v>0.90525999999999995</v>
      </c>
      <c r="Z67" s="5">
        <v>0.91047999999999996</v>
      </c>
      <c r="AA67" s="5">
        <v>0.91212000000000004</v>
      </c>
      <c r="AB67" s="5">
        <v>0.92022999999999999</v>
      </c>
      <c r="AC67" s="5">
        <v>0.9284</v>
      </c>
      <c r="AD67" s="5">
        <v>0.93413000000000002</v>
      </c>
      <c r="AE67" s="5">
        <v>0.94193000000000005</v>
      </c>
      <c r="AF67" s="5">
        <v>0.94774000000000003</v>
      </c>
      <c r="AG67" s="5">
        <v>0.94826999999999995</v>
      </c>
      <c r="AH67" s="5">
        <v>0.94796999999999998</v>
      </c>
      <c r="AI67" s="5">
        <v>0.94930000000000003</v>
      </c>
      <c r="AJ67" s="5">
        <v>0.95226999999999995</v>
      </c>
      <c r="AK67" s="5">
        <v>0.88163000000000002</v>
      </c>
      <c r="AM67" s="4" t="s">
        <v>61</v>
      </c>
      <c r="AN67" s="4" t="s">
        <v>62</v>
      </c>
      <c r="AO67" s="5">
        <f t="shared" si="50"/>
        <v>0.83990416666666656</v>
      </c>
      <c r="AP67" s="5">
        <f t="shared" si="51"/>
        <v>0.88375750000000008</v>
      </c>
      <c r="AQ67" s="5">
        <f t="shared" si="52"/>
        <v>0.93308999999999997</v>
      </c>
      <c r="AR67" s="6">
        <f>(AO67-AVERAGE(AO59:AO104))/_xlfn.STDEV.P(AO59:AO104)</f>
        <v>0.21836060410369465</v>
      </c>
      <c r="AS67" s="6">
        <f t="shared" ref="AS67:AT67" si="60">(AP67-AVERAGE(AP59:AP104))/_xlfn.STDEV.P(AP59:AP104)</f>
        <v>0.30545967816589198</v>
      </c>
      <c r="AT67" s="6">
        <f t="shared" si="60"/>
        <v>0.60420879847587816</v>
      </c>
    </row>
    <row r="68" spans="1:46" ht="13.5" thickBot="1">
      <c r="A68" s="4" t="s">
        <v>63</v>
      </c>
      <c r="B68" s="4" t="s">
        <v>64</v>
      </c>
      <c r="C68" s="5">
        <v>0.88283999999999996</v>
      </c>
      <c r="D68" s="5">
        <v>0.88958000000000004</v>
      </c>
      <c r="E68" s="5">
        <v>0.88809000000000005</v>
      </c>
      <c r="F68" s="5">
        <v>0.89544999999999997</v>
      </c>
      <c r="G68" s="5">
        <v>0.89656000000000002</v>
      </c>
      <c r="H68" s="5">
        <v>0.90180000000000005</v>
      </c>
      <c r="I68" s="5">
        <v>0.90436000000000005</v>
      </c>
      <c r="J68" s="5">
        <v>0.91315999999999997</v>
      </c>
      <c r="K68" s="5">
        <v>0.91639999999999999</v>
      </c>
      <c r="L68" s="5">
        <v>0.91979999999999995</v>
      </c>
      <c r="M68" s="5">
        <v>0.92103999999999997</v>
      </c>
      <c r="N68" s="5">
        <v>0.92881999999999998</v>
      </c>
      <c r="O68" s="5">
        <v>0.93172999999999995</v>
      </c>
      <c r="P68" s="5">
        <v>0.92988999999999999</v>
      </c>
      <c r="Q68" s="5">
        <v>0.93478000000000006</v>
      </c>
      <c r="R68" s="5">
        <v>0.93581999999999999</v>
      </c>
      <c r="S68" s="5">
        <v>0.93674000000000002</v>
      </c>
      <c r="T68" s="5">
        <v>0.93684999999999996</v>
      </c>
      <c r="U68" s="5">
        <v>0.94110000000000005</v>
      </c>
      <c r="V68" s="5">
        <v>0.94496000000000002</v>
      </c>
      <c r="W68" s="5">
        <v>0.94647000000000003</v>
      </c>
      <c r="X68" s="5">
        <v>0.94681999999999999</v>
      </c>
      <c r="Y68" s="5">
        <v>0.95394000000000001</v>
      </c>
      <c r="Z68" s="5">
        <v>0.95465999999999995</v>
      </c>
      <c r="AA68" s="5">
        <v>0.95633999999999997</v>
      </c>
      <c r="AB68" s="5">
        <v>0.96162000000000003</v>
      </c>
      <c r="AC68" s="5">
        <v>0.96482999999999997</v>
      </c>
      <c r="AD68" s="5">
        <v>0.96989000000000003</v>
      </c>
      <c r="AE68" s="5">
        <v>0.97326999999999997</v>
      </c>
      <c r="AF68" s="5">
        <v>0.97541999999999995</v>
      </c>
      <c r="AG68" s="5">
        <v>0.97865000000000002</v>
      </c>
      <c r="AH68" s="5">
        <v>0.97626000000000002</v>
      </c>
      <c r="AI68" s="5">
        <v>0.97704000000000002</v>
      </c>
      <c r="AJ68" s="5">
        <v>0.98002999999999996</v>
      </c>
      <c r="AK68" s="5">
        <v>0.90105999999999997</v>
      </c>
      <c r="AM68" s="4" t="s">
        <v>63</v>
      </c>
      <c r="AN68" s="4" t="s">
        <v>64</v>
      </c>
      <c r="AO68" s="5">
        <f t="shared" si="50"/>
        <v>0.90482499999999988</v>
      </c>
      <c r="AP68" s="5">
        <f t="shared" si="51"/>
        <v>0.94114666666666669</v>
      </c>
      <c r="AQ68" s="5">
        <f t="shared" si="52"/>
        <v>0.96494636363636344</v>
      </c>
      <c r="AR68" s="6">
        <f>(AO68-AVERAGE(AO59:AO104))/_xlfn.STDEV.P(AO59:AO104)</f>
        <v>1.2741584956534184</v>
      </c>
      <c r="AS68" s="6">
        <f t="shared" ref="AS68:AT68" si="61">(AP68-AVERAGE(AP59:AP104))/_xlfn.STDEV.P(AP59:AP104)</f>
        <v>1.1943148809314326</v>
      </c>
      <c r="AT68" s="6">
        <f t="shared" si="61"/>
        <v>1.1416408482496103</v>
      </c>
    </row>
    <row r="69" spans="1:46" ht="13.5" thickBot="1">
      <c r="A69" s="4" t="s">
        <v>65</v>
      </c>
      <c r="B69" s="4" t="s">
        <v>66</v>
      </c>
      <c r="C69" s="5">
        <v>0.86804999999999999</v>
      </c>
      <c r="D69" s="5">
        <v>0.87014999999999998</v>
      </c>
      <c r="E69" s="5">
        <v>0.87124000000000001</v>
      </c>
      <c r="F69" s="5">
        <v>0.87192999999999998</v>
      </c>
      <c r="G69" s="5">
        <v>0.87146999999999997</v>
      </c>
      <c r="H69" s="5">
        <v>0.87482000000000004</v>
      </c>
      <c r="I69" s="5">
        <v>0.87826000000000004</v>
      </c>
      <c r="J69" s="5">
        <v>0.88468999999999998</v>
      </c>
      <c r="K69" s="5">
        <v>0.88893</v>
      </c>
      <c r="L69" s="5">
        <v>0.89207000000000003</v>
      </c>
      <c r="M69" s="5">
        <v>0.89568000000000003</v>
      </c>
      <c r="N69" s="5">
        <v>0.90031000000000005</v>
      </c>
      <c r="O69" s="5">
        <v>0.90922000000000003</v>
      </c>
      <c r="P69" s="5">
        <v>0.91400999999999999</v>
      </c>
      <c r="Q69" s="5">
        <v>0.9153</v>
      </c>
      <c r="R69" s="5">
        <v>0.91683999999999999</v>
      </c>
      <c r="S69" s="5">
        <v>0.92</v>
      </c>
      <c r="T69" s="5">
        <v>0.92025000000000001</v>
      </c>
      <c r="U69" s="5">
        <v>0.92366000000000004</v>
      </c>
      <c r="V69" s="5">
        <v>0.92120000000000002</v>
      </c>
      <c r="W69" s="5">
        <v>0.92295000000000005</v>
      </c>
      <c r="X69" s="5">
        <v>0.92598000000000003</v>
      </c>
      <c r="Y69" s="5">
        <v>0.92861000000000005</v>
      </c>
      <c r="Z69" s="5">
        <v>0.93018999999999996</v>
      </c>
      <c r="AA69" s="5">
        <v>0.92932000000000003</v>
      </c>
      <c r="AB69" s="5">
        <v>0.93198999999999999</v>
      </c>
      <c r="AC69" s="5">
        <v>0.93923999999999996</v>
      </c>
      <c r="AD69" s="5">
        <v>0.94345999999999997</v>
      </c>
      <c r="AE69" s="5">
        <v>0.94716</v>
      </c>
      <c r="AF69" s="5">
        <v>0.95335000000000003</v>
      </c>
      <c r="AG69" s="5">
        <v>0.95667999999999997</v>
      </c>
      <c r="AH69" s="5">
        <v>0.96033999999999997</v>
      </c>
      <c r="AI69" s="5">
        <v>0.96218000000000004</v>
      </c>
      <c r="AJ69" s="5">
        <v>0.96555999999999997</v>
      </c>
      <c r="AK69" s="5">
        <v>0.89368000000000003</v>
      </c>
      <c r="AM69" s="4" t="s">
        <v>65</v>
      </c>
      <c r="AN69" s="4" t="s">
        <v>66</v>
      </c>
      <c r="AO69" s="5">
        <f t="shared" si="50"/>
        <v>0.88063333333333338</v>
      </c>
      <c r="AP69" s="5">
        <f t="shared" si="51"/>
        <v>0.92068416666666664</v>
      </c>
      <c r="AQ69" s="5">
        <f t="shared" si="52"/>
        <v>0.9439054545454546</v>
      </c>
      <c r="AR69" s="6">
        <f>(AO69-AVERAGE(AO59:AO104))/_xlfn.STDEV.P(AO59:AO104)</f>
        <v>0.88073300574021285</v>
      </c>
      <c r="AS69" s="6">
        <f t="shared" ref="AS69:AT69" si="62">(AP69-AVERAGE(AP59:AP104))/_xlfn.STDEV.P(AP59:AP104)</f>
        <v>0.87738747732872113</v>
      </c>
      <c r="AT69" s="6">
        <f t="shared" si="62"/>
        <v>0.7866706755422036</v>
      </c>
    </row>
    <row r="70" spans="1:46" ht="13.5" thickBot="1">
      <c r="A70" s="4" t="s">
        <v>67</v>
      </c>
      <c r="B70" s="4" t="s">
        <v>68</v>
      </c>
      <c r="C70" s="5">
        <v>0.82091999999999998</v>
      </c>
      <c r="D70" s="5">
        <v>0.81960999999999995</v>
      </c>
      <c r="E70" s="5">
        <v>0.82040000000000002</v>
      </c>
      <c r="F70" s="5">
        <v>0.82337000000000005</v>
      </c>
      <c r="G70" s="5">
        <v>0.82147999999999999</v>
      </c>
      <c r="H70" s="5">
        <v>0.82430999999999999</v>
      </c>
      <c r="I70" s="5">
        <v>0.82786999999999999</v>
      </c>
      <c r="J70" s="5">
        <v>0.83477999999999997</v>
      </c>
      <c r="K70" s="5">
        <v>0.83733999999999997</v>
      </c>
      <c r="L70" s="5">
        <v>0.84125000000000005</v>
      </c>
      <c r="M70" s="5">
        <v>0.84582000000000002</v>
      </c>
      <c r="N70" s="5">
        <v>0.84491000000000005</v>
      </c>
      <c r="O70" s="5">
        <v>0.85497000000000001</v>
      </c>
      <c r="P70" s="5">
        <v>0.86145000000000005</v>
      </c>
      <c r="Q70" s="5">
        <v>0.86712</v>
      </c>
      <c r="R70" s="5">
        <v>0.87102999999999997</v>
      </c>
      <c r="S70" s="5">
        <v>0.87914999999999999</v>
      </c>
      <c r="T70" s="5">
        <v>0.88334000000000001</v>
      </c>
      <c r="U70" s="5">
        <v>0.88602999999999998</v>
      </c>
      <c r="V70" s="5">
        <v>0.88943000000000005</v>
      </c>
      <c r="W70" s="5">
        <v>0.89144999999999996</v>
      </c>
      <c r="X70" s="5">
        <v>0.89612000000000003</v>
      </c>
      <c r="Y70" s="5">
        <v>0.89939000000000002</v>
      </c>
      <c r="Z70" s="5">
        <v>0.90522000000000002</v>
      </c>
      <c r="AA70" s="5">
        <v>0.90764</v>
      </c>
      <c r="AB70" s="5">
        <v>0.91212000000000004</v>
      </c>
      <c r="AC70" s="5">
        <v>0.91517000000000004</v>
      </c>
      <c r="AD70" s="5">
        <v>0.92312000000000005</v>
      </c>
      <c r="AE70" s="5">
        <v>0.92439000000000004</v>
      </c>
      <c r="AF70" s="5">
        <v>0.92886999999999997</v>
      </c>
      <c r="AG70" s="5">
        <v>0.93611</v>
      </c>
      <c r="AH70" s="5">
        <v>0.93772999999999995</v>
      </c>
      <c r="AI70" s="5">
        <v>0.94079999999999997</v>
      </c>
      <c r="AJ70" s="5">
        <v>0.94016</v>
      </c>
      <c r="AK70" s="5">
        <v>0.86926000000000003</v>
      </c>
      <c r="AM70" s="4" t="s">
        <v>67</v>
      </c>
      <c r="AN70" s="4" t="s">
        <v>68</v>
      </c>
      <c r="AO70" s="5">
        <f t="shared" si="50"/>
        <v>0.83017166666666675</v>
      </c>
      <c r="AP70" s="5">
        <f t="shared" si="51"/>
        <v>0.88205833333333328</v>
      </c>
      <c r="AQ70" s="5">
        <f t="shared" si="52"/>
        <v>0.9213972727272729</v>
      </c>
      <c r="AR70" s="6">
        <f>(AO70-AVERAGE(AO59:AO104))/_xlfn.STDEV.P(AO59:AO104)</f>
        <v>6.008239891264161E-2</v>
      </c>
      <c r="AS70" s="6">
        <f t="shared" ref="AS70:AT70" si="63">(AP70-AVERAGE(AP59:AP104))/_xlfn.STDEV.P(AP59:AP104)</f>
        <v>0.2791426357734676</v>
      </c>
      <c r="AT70" s="6">
        <f t="shared" si="63"/>
        <v>0.40694691204845773</v>
      </c>
    </row>
    <row r="71" spans="1:46" ht="13.5" thickBot="1">
      <c r="A71" s="4" t="s">
        <v>69</v>
      </c>
      <c r="B71" s="4" t="s">
        <v>70</v>
      </c>
      <c r="C71" s="5">
        <v>0.87938000000000005</v>
      </c>
      <c r="D71" s="5">
        <v>0.88619000000000003</v>
      </c>
      <c r="E71" s="5">
        <v>0.88997000000000004</v>
      </c>
      <c r="F71" s="5">
        <v>0.89278999999999997</v>
      </c>
      <c r="G71" s="5">
        <v>0.89751999999999998</v>
      </c>
      <c r="H71" s="5">
        <v>0.90037</v>
      </c>
      <c r="I71" s="5">
        <v>0.90386999999999995</v>
      </c>
      <c r="J71" s="5">
        <v>0.90761000000000003</v>
      </c>
      <c r="K71" s="5">
        <v>0.91056999999999999</v>
      </c>
      <c r="L71" s="5">
        <v>0.91644000000000003</v>
      </c>
      <c r="M71" s="5">
        <v>0.91905000000000003</v>
      </c>
      <c r="N71" s="5">
        <v>0.92573000000000005</v>
      </c>
      <c r="O71" s="5">
        <v>0.92642999999999998</v>
      </c>
      <c r="P71" s="5">
        <v>0.92569000000000001</v>
      </c>
      <c r="Q71" s="5">
        <v>0.92786999999999997</v>
      </c>
      <c r="R71" s="5">
        <v>0.93425000000000002</v>
      </c>
      <c r="S71" s="5">
        <v>0.93672999999999995</v>
      </c>
      <c r="T71" s="5">
        <v>0.93955999999999995</v>
      </c>
      <c r="U71" s="5">
        <v>0.94162000000000001</v>
      </c>
      <c r="V71" s="5">
        <v>0.94111999999999996</v>
      </c>
      <c r="W71" s="5">
        <v>0.94411999999999996</v>
      </c>
      <c r="X71" s="5">
        <v>0.94594999999999996</v>
      </c>
      <c r="Y71" s="5">
        <v>0.94972000000000001</v>
      </c>
      <c r="Z71" s="5">
        <v>0.95221999999999996</v>
      </c>
      <c r="AA71" s="5">
        <v>0.95443</v>
      </c>
      <c r="AB71" s="5">
        <v>0.95933000000000002</v>
      </c>
      <c r="AC71" s="5">
        <v>0.96279000000000003</v>
      </c>
      <c r="AD71" s="5">
        <v>0.96211999999999998</v>
      </c>
      <c r="AE71" s="5">
        <v>0.96336999999999995</v>
      </c>
      <c r="AF71" s="5">
        <v>0.96572999999999998</v>
      </c>
      <c r="AG71" s="5">
        <v>0.96882000000000001</v>
      </c>
      <c r="AH71" s="5">
        <v>0.97245999999999999</v>
      </c>
      <c r="AI71" s="5">
        <v>0.97294999999999998</v>
      </c>
      <c r="AJ71" s="5">
        <v>0.97445999999999999</v>
      </c>
      <c r="AK71" s="5">
        <v>0.89495999999999998</v>
      </c>
      <c r="AM71" s="4" t="s">
        <v>69</v>
      </c>
      <c r="AN71" s="4" t="s">
        <v>70</v>
      </c>
      <c r="AO71" s="5">
        <f t="shared" si="50"/>
        <v>0.90245750000000002</v>
      </c>
      <c r="AP71" s="5">
        <f t="shared" si="51"/>
        <v>0.93877333333333335</v>
      </c>
      <c r="AQ71" s="5">
        <f t="shared" si="52"/>
        <v>0.95921999999999985</v>
      </c>
      <c r="AR71" s="6">
        <f>(AO71-AVERAGE(AO59:AO104))/_xlfn.STDEV.P(AO59:AO104)</f>
        <v>1.2356561940053523</v>
      </c>
      <c r="AS71" s="6">
        <f t="shared" ref="AS71:AT71" si="64">(AP71-AVERAGE(AP59:AP104))/_xlfn.STDEV.P(AP59:AP104)</f>
        <v>1.1575562067119041</v>
      </c>
      <c r="AT71" s="6">
        <f t="shared" si="64"/>
        <v>1.0450343622749305</v>
      </c>
    </row>
    <row r="72" spans="1:46" ht="13.5" thickBot="1">
      <c r="A72" s="4" t="s">
        <v>71</v>
      </c>
      <c r="B72" s="4" t="s">
        <v>72</v>
      </c>
      <c r="C72" s="5">
        <v>0.80212000000000006</v>
      </c>
      <c r="D72" s="5">
        <v>0.80537000000000003</v>
      </c>
      <c r="E72" s="5">
        <v>0.81094999999999995</v>
      </c>
      <c r="F72" s="5">
        <v>0.80889</v>
      </c>
      <c r="G72" s="5">
        <v>0.80476999999999999</v>
      </c>
      <c r="H72" s="5">
        <v>0.80542999999999998</v>
      </c>
      <c r="I72" s="5">
        <v>0.80918000000000001</v>
      </c>
      <c r="J72" s="5">
        <v>0.81401000000000001</v>
      </c>
      <c r="K72" s="5">
        <v>0.81696999999999997</v>
      </c>
      <c r="L72" s="5">
        <v>0.81935000000000002</v>
      </c>
      <c r="M72" s="5">
        <v>0.82284000000000002</v>
      </c>
      <c r="N72" s="5">
        <v>0.82410000000000005</v>
      </c>
      <c r="O72" s="5">
        <v>0.82376000000000005</v>
      </c>
      <c r="P72" s="5">
        <v>0.82821</v>
      </c>
      <c r="Q72" s="5">
        <v>0.82776000000000005</v>
      </c>
      <c r="R72" s="5">
        <v>0.83379999999999999</v>
      </c>
      <c r="S72" s="5">
        <v>0.83808000000000005</v>
      </c>
      <c r="T72" s="5">
        <v>0.83913000000000004</v>
      </c>
      <c r="U72" s="5">
        <v>0.84008000000000005</v>
      </c>
      <c r="V72" s="5">
        <v>0.84140999999999999</v>
      </c>
      <c r="W72" s="5">
        <v>0.84752000000000005</v>
      </c>
      <c r="X72" s="5">
        <v>0.85880999999999996</v>
      </c>
      <c r="Y72" s="5">
        <v>0.86985999999999997</v>
      </c>
      <c r="Z72" s="5">
        <v>0.87627999999999995</v>
      </c>
      <c r="AA72" s="5">
        <v>0.88180000000000003</v>
      </c>
      <c r="AB72" s="5">
        <v>0.88934999999999997</v>
      </c>
      <c r="AC72" s="5">
        <v>0.89964</v>
      </c>
      <c r="AD72" s="5">
        <v>0.90534000000000003</v>
      </c>
      <c r="AE72" s="5">
        <v>0.91605000000000003</v>
      </c>
      <c r="AF72" s="5">
        <v>0.92530999999999997</v>
      </c>
      <c r="AG72" s="5">
        <v>0.93511</v>
      </c>
      <c r="AH72" s="5">
        <v>0.94093000000000004</v>
      </c>
      <c r="AI72" s="5">
        <v>0.94394</v>
      </c>
      <c r="AJ72" s="5">
        <v>0.94318000000000002</v>
      </c>
      <c r="AK72" s="5">
        <v>0.86978</v>
      </c>
      <c r="AM72" s="4" t="s">
        <v>71</v>
      </c>
      <c r="AN72" s="4" t="s">
        <v>72</v>
      </c>
      <c r="AO72" s="5">
        <f t="shared" si="50"/>
        <v>0.81199833333333327</v>
      </c>
      <c r="AP72" s="5">
        <f t="shared" si="51"/>
        <v>0.84372499999999995</v>
      </c>
      <c r="AQ72" s="5">
        <f t="shared" si="52"/>
        <v>0.91367545454545462</v>
      </c>
      <c r="AR72" s="6">
        <f>(AO72-AVERAGE(AO59:AO104))/_xlfn.STDEV.P(AO59:AO104)</f>
        <v>-0.23546782788816159</v>
      </c>
      <c r="AS72" s="6">
        <f t="shared" ref="AS72:AT72" si="65">(AP72-AVERAGE(AP59:AP104))/_xlfn.STDEV.P(AP59:AP104)</f>
        <v>-0.3145719056936343</v>
      </c>
      <c r="AT72" s="6">
        <f t="shared" si="65"/>
        <v>0.27667615607624835</v>
      </c>
    </row>
    <row r="73" spans="1:46" ht="13.5" thickBot="1">
      <c r="A73" s="4" t="s">
        <v>73</v>
      </c>
      <c r="B73" s="4" t="s">
        <v>74</v>
      </c>
      <c r="C73" s="5">
        <v>0.80591000000000002</v>
      </c>
      <c r="D73" s="5">
        <v>0.81057000000000001</v>
      </c>
      <c r="E73" s="5">
        <v>0.80803999999999998</v>
      </c>
      <c r="F73" s="5">
        <v>0.81194</v>
      </c>
      <c r="G73" s="5">
        <v>0.81530999999999998</v>
      </c>
      <c r="H73" s="5">
        <v>0.82220000000000004</v>
      </c>
      <c r="I73" s="5">
        <v>0.82720000000000005</v>
      </c>
      <c r="J73" s="5">
        <v>0.83294999999999997</v>
      </c>
      <c r="K73" s="5">
        <v>0.83833000000000002</v>
      </c>
      <c r="L73" s="5">
        <v>0.84487999999999996</v>
      </c>
      <c r="M73" s="5">
        <v>0.85560000000000003</v>
      </c>
      <c r="N73" s="5">
        <v>0.85919000000000001</v>
      </c>
      <c r="O73" s="5">
        <v>0.86368</v>
      </c>
      <c r="P73" s="5">
        <v>0.86582999999999999</v>
      </c>
      <c r="Q73" s="5">
        <v>0.86604999999999999</v>
      </c>
      <c r="R73" s="5">
        <v>0.86650000000000005</v>
      </c>
      <c r="S73" s="5">
        <v>0.87187000000000003</v>
      </c>
      <c r="T73" s="5">
        <v>0.87151999999999996</v>
      </c>
      <c r="U73" s="5">
        <v>0.87243999999999999</v>
      </c>
      <c r="V73" s="5">
        <v>0.87763000000000002</v>
      </c>
      <c r="W73" s="5">
        <v>0.87848999999999999</v>
      </c>
      <c r="X73" s="5">
        <v>0.88066999999999995</v>
      </c>
      <c r="Y73" s="5">
        <v>0.88071999999999995</v>
      </c>
      <c r="Z73" s="5">
        <v>0.88671999999999995</v>
      </c>
      <c r="AA73" s="5">
        <v>0.89056000000000002</v>
      </c>
      <c r="AB73" s="5">
        <v>0.89134999999999998</v>
      </c>
      <c r="AC73" s="5">
        <v>0.90244999999999997</v>
      </c>
      <c r="AD73" s="5">
        <v>0.90832999999999997</v>
      </c>
      <c r="AE73" s="5">
        <v>0.91169999999999995</v>
      </c>
      <c r="AF73" s="5">
        <v>0.91876000000000002</v>
      </c>
      <c r="AG73" s="5">
        <v>0.92188999999999999</v>
      </c>
      <c r="AH73" s="5">
        <v>0.92344999999999999</v>
      </c>
      <c r="AI73" s="5">
        <v>0.92723</v>
      </c>
      <c r="AJ73" s="5">
        <v>0.93179999999999996</v>
      </c>
      <c r="AK73" s="5">
        <v>0.85733000000000004</v>
      </c>
      <c r="AM73" s="4" t="s">
        <v>73</v>
      </c>
      <c r="AN73" s="4" t="s">
        <v>74</v>
      </c>
      <c r="AO73" s="5">
        <f t="shared" si="50"/>
        <v>0.82767666666666673</v>
      </c>
      <c r="AP73" s="5">
        <f t="shared" si="51"/>
        <v>0.87351000000000012</v>
      </c>
      <c r="AQ73" s="5">
        <f t="shared" si="52"/>
        <v>0.90771363636363633</v>
      </c>
      <c r="AR73" s="6">
        <f>(AO73-AVERAGE(AO59:AO104))/_xlfn.STDEV.P(AO59:AO104)</f>
        <v>1.9506583659449839E-2</v>
      </c>
      <c r="AS73" s="6">
        <f t="shared" ref="AS73:AT73" si="66">(AP73-AVERAGE(AP59:AP104))/_xlfn.STDEV.P(AP59:AP104)</f>
        <v>0.14674429302630659</v>
      </c>
      <c r="AT73" s="6">
        <f t="shared" si="66"/>
        <v>0.17609743960983038</v>
      </c>
    </row>
    <row r="74" spans="1:46" ht="13.5" thickBot="1">
      <c r="A74" s="4" t="s">
        <v>75</v>
      </c>
      <c r="B74" s="4" t="s">
        <v>76</v>
      </c>
      <c r="C74" s="5">
        <v>0.87138000000000004</v>
      </c>
      <c r="D74" s="5">
        <v>0.87372000000000005</v>
      </c>
      <c r="E74" s="5">
        <v>0.87580000000000002</v>
      </c>
      <c r="F74" s="5">
        <v>0.87963000000000002</v>
      </c>
      <c r="G74" s="5">
        <v>0.88651999999999997</v>
      </c>
      <c r="H74" s="5">
        <v>0.89029999999999998</v>
      </c>
      <c r="I74" s="5">
        <v>0.89283000000000001</v>
      </c>
      <c r="J74" s="5">
        <v>0.89685000000000004</v>
      </c>
      <c r="K74" s="5">
        <v>0.89863000000000004</v>
      </c>
      <c r="L74" s="5">
        <v>0.90329999999999999</v>
      </c>
      <c r="M74" s="5">
        <v>0.90958000000000006</v>
      </c>
      <c r="N74" s="5">
        <v>0.91352</v>
      </c>
      <c r="O74" s="5">
        <v>0.91900000000000004</v>
      </c>
      <c r="P74" s="5">
        <v>0.92374000000000001</v>
      </c>
      <c r="Q74" s="5">
        <v>0.92564999999999997</v>
      </c>
      <c r="R74" s="5">
        <v>0.92664999999999997</v>
      </c>
      <c r="S74" s="5">
        <v>0.92684999999999995</v>
      </c>
      <c r="T74" s="5">
        <v>0.92669000000000001</v>
      </c>
      <c r="U74" s="5">
        <v>0.93062999999999996</v>
      </c>
      <c r="V74" s="5">
        <v>0.93354999999999999</v>
      </c>
      <c r="W74" s="5">
        <v>0.93435000000000001</v>
      </c>
      <c r="X74" s="5">
        <v>0.93554999999999999</v>
      </c>
      <c r="Y74" s="5">
        <v>0.93759999999999999</v>
      </c>
      <c r="Z74" s="5">
        <v>0.94015000000000004</v>
      </c>
      <c r="AA74" s="5">
        <v>0.94338</v>
      </c>
      <c r="AB74" s="5">
        <v>0.94591000000000003</v>
      </c>
      <c r="AC74" s="5">
        <v>0.94925000000000004</v>
      </c>
      <c r="AD74" s="5">
        <v>0.95313000000000003</v>
      </c>
      <c r="AE74" s="5">
        <v>0.95753999999999995</v>
      </c>
      <c r="AF74" s="5">
        <v>0.96106000000000003</v>
      </c>
      <c r="AG74" s="5">
        <v>0.96172000000000002</v>
      </c>
      <c r="AH74" s="5">
        <v>0.96409999999999996</v>
      </c>
      <c r="AI74" s="5">
        <v>0.96530000000000005</v>
      </c>
      <c r="AJ74" s="5">
        <v>0.96843999999999997</v>
      </c>
      <c r="AK74" s="5">
        <v>0.88958999999999999</v>
      </c>
      <c r="AM74" s="4" t="s">
        <v>75</v>
      </c>
      <c r="AN74" s="4" t="s">
        <v>76</v>
      </c>
      <c r="AO74" s="5">
        <f t="shared" si="50"/>
        <v>0.89100499999999994</v>
      </c>
      <c r="AP74" s="5">
        <f t="shared" si="51"/>
        <v>0.93003416666666661</v>
      </c>
      <c r="AQ74" s="5">
        <f t="shared" si="52"/>
        <v>0.9508563636363635</v>
      </c>
      <c r="AR74" s="6">
        <f>(AO74-AVERAGE(AO59:AO104))/_xlfn.STDEV.P(AO59:AO104)</f>
        <v>1.0494058837098903</v>
      </c>
      <c r="AS74" s="6">
        <f t="shared" ref="AS74:AT74" si="67">(AP74-AVERAGE(AP59:AP104))/_xlfn.STDEV.P(AP59:AP104)</f>
        <v>1.0222021980952616</v>
      </c>
      <c r="AT74" s="6">
        <f t="shared" si="67"/>
        <v>0.90393582743335887</v>
      </c>
    </row>
    <row r="75" spans="1:46" ht="13.5" thickBot="1">
      <c r="A75" s="4" t="s">
        <v>77</v>
      </c>
      <c r="B75" s="4" t="s">
        <v>78</v>
      </c>
      <c r="C75" s="5">
        <v>0.84494999999999998</v>
      </c>
      <c r="D75" s="5">
        <v>0.84948000000000001</v>
      </c>
      <c r="E75" s="5">
        <v>0.84443000000000001</v>
      </c>
      <c r="F75" s="5">
        <v>0.84750999999999999</v>
      </c>
      <c r="G75" s="5">
        <v>0.84672000000000003</v>
      </c>
      <c r="H75" s="5">
        <v>0.85224999999999995</v>
      </c>
      <c r="I75" s="5">
        <v>0.85143999999999997</v>
      </c>
      <c r="J75" s="5">
        <v>0.85031999999999996</v>
      </c>
      <c r="K75" s="5">
        <v>0.8528</v>
      </c>
      <c r="L75" s="5">
        <v>0.85448000000000002</v>
      </c>
      <c r="M75" s="5">
        <v>0.85643999999999998</v>
      </c>
      <c r="N75" s="5">
        <v>0.85733000000000004</v>
      </c>
      <c r="O75" s="5">
        <v>0.85965000000000003</v>
      </c>
      <c r="P75" s="5">
        <v>0.86253999999999997</v>
      </c>
      <c r="Q75" s="5">
        <v>0.86795999999999995</v>
      </c>
      <c r="R75" s="5">
        <v>0.87351000000000001</v>
      </c>
      <c r="S75" s="5">
        <v>0.87648999999999999</v>
      </c>
      <c r="T75" s="5">
        <v>0.87707000000000002</v>
      </c>
      <c r="U75" s="5">
        <v>0.88193999999999995</v>
      </c>
      <c r="V75" s="5">
        <v>0.88744000000000001</v>
      </c>
      <c r="W75" s="5">
        <v>0.88995999999999997</v>
      </c>
      <c r="X75" s="5">
        <v>0.89727999999999997</v>
      </c>
      <c r="Y75" s="5">
        <v>0.90539000000000003</v>
      </c>
      <c r="Z75" s="5">
        <v>0.91135999999999995</v>
      </c>
      <c r="AA75" s="5">
        <v>0.91825000000000001</v>
      </c>
      <c r="AB75" s="5">
        <v>0.92395000000000005</v>
      </c>
      <c r="AC75" s="5">
        <v>0.93052000000000001</v>
      </c>
      <c r="AD75" s="5">
        <v>0.93720999999999999</v>
      </c>
      <c r="AE75" s="5">
        <v>0.94333</v>
      </c>
      <c r="AF75" s="5">
        <v>0.94979000000000002</v>
      </c>
      <c r="AG75" s="5">
        <v>0.95513000000000003</v>
      </c>
      <c r="AH75" s="5">
        <v>0.95828999999999998</v>
      </c>
      <c r="AI75" s="5">
        <v>0.96113000000000004</v>
      </c>
      <c r="AJ75" s="5">
        <v>0.96343999999999996</v>
      </c>
      <c r="AK75" s="5">
        <v>0.88639000000000001</v>
      </c>
      <c r="AM75" s="4" t="s">
        <v>77</v>
      </c>
      <c r="AN75" s="4" t="s">
        <v>78</v>
      </c>
      <c r="AO75" s="5">
        <f t="shared" si="50"/>
        <v>0.85067916666666665</v>
      </c>
      <c r="AP75" s="5">
        <f t="shared" si="51"/>
        <v>0.88254916666666672</v>
      </c>
      <c r="AQ75" s="5">
        <f t="shared" si="52"/>
        <v>0.93885727272727282</v>
      </c>
      <c r="AR75" s="6">
        <f>(AO75-AVERAGE(AO59:AO104))/_xlfn.STDEV.P(AO59:AO104)</f>
        <v>0.39359283230134623</v>
      </c>
      <c r="AS75" s="6">
        <f t="shared" ref="AS75:AT75" si="68">(AP75-AVERAGE(AP59:AP104))/_xlfn.STDEV.P(AP59:AP104)</f>
        <v>0.28674476327181975</v>
      </c>
      <c r="AT75" s="6">
        <f t="shared" si="68"/>
        <v>0.70150544032750317</v>
      </c>
    </row>
    <row r="76" spans="1:46" ht="13.5" thickBot="1">
      <c r="A76" s="4" t="s">
        <v>79</v>
      </c>
      <c r="B76" s="4" t="s">
        <v>80</v>
      </c>
      <c r="C76" s="5">
        <v>0.80056000000000005</v>
      </c>
      <c r="D76" s="5">
        <v>0.80035000000000001</v>
      </c>
      <c r="E76" s="5">
        <v>0.80659999999999998</v>
      </c>
      <c r="F76" s="5">
        <v>0.81415000000000004</v>
      </c>
      <c r="G76" s="5">
        <v>0.82128999999999996</v>
      </c>
      <c r="H76" s="5">
        <v>0.83457000000000003</v>
      </c>
      <c r="I76" s="5">
        <v>0.83936999999999995</v>
      </c>
      <c r="J76" s="5">
        <v>0.84570999999999996</v>
      </c>
      <c r="K76" s="5">
        <v>0.85160000000000002</v>
      </c>
      <c r="L76" s="5">
        <v>0.86333000000000004</v>
      </c>
      <c r="M76" s="5">
        <v>0.87565999999999999</v>
      </c>
      <c r="N76" s="5">
        <v>0.88529999999999998</v>
      </c>
      <c r="O76" s="5">
        <v>0.89502999999999999</v>
      </c>
      <c r="P76" s="5">
        <v>0.89456999999999998</v>
      </c>
      <c r="Q76" s="5">
        <v>0.89517999999999998</v>
      </c>
      <c r="R76" s="5">
        <v>0.89459999999999995</v>
      </c>
      <c r="S76" s="5">
        <v>0.89898</v>
      </c>
      <c r="T76" s="5">
        <v>0.89793000000000001</v>
      </c>
      <c r="U76" s="5">
        <v>0.89763000000000004</v>
      </c>
      <c r="V76" s="5">
        <v>0.89854999999999996</v>
      </c>
      <c r="W76" s="5">
        <v>0.90197000000000005</v>
      </c>
      <c r="X76" s="5">
        <v>0.90666000000000002</v>
      </c>
      <c r="Y76" s="5">
        <v>0.91166000000000003</v>
      </c>
      <c r="Z76" s="5">
        <v>0.91769000000000001</v>
      </c>
      <c r="AA76" s="5">
        <v>0.91796</v>
      </c>
      <c r="AB76" s="5">
        <v>0.92425000000000002</v>
      </c>
      <c r="AC76" s="5">
        <v>0.92930999999999997</v>
      </c>
      <c r="AD76" s="5">
        <v>0.93405000000000005</v>
      </c>
      <c r="AE76" s="5">
        <v>0.93615999999999999</v>
      </c>
      <c r="AF76" s="5">
        <v>0.94157000000000002</v>
      </c>
      <c r="AG76" s="5">
        <v>0.95011000000000001</v>
      </c>
      <c r="AH76" s="5">
        <v>0.95445999999999998</v>
      </c>
      <c r="AI76" s="5">
        <v>0.95748999999999995</v>
      </c>
      <c r="AJ76" s="5">
        <v>0.95787999999999995</v>
      </c>
      <c r="AK76" s="5">
        <v>0.87707999999999997</v>
      </c>
      <c r="AM76" s="4" t="s">
        <v>79</v>
      </c>
      <c r="AN76" s="4" t="s">
        <v>80</v>
      </c>
      <c r="AO76" s="5">
        <f t="shared" si="50"/>
        <v>0.83654083333333329</v>
      </c>
      <c r="AP76" s="5">
        <f t="shared" si="51"/>
        <v>0.9008708333333334</v>
      </c>
      <c r="AQ76" s="5">
        <f t="shared" si="52"/>
        <v>0.93457454545454544</v>
      </c>
      <c r="AR76" s="6">
        <f>(AO76-AVERAGE(AO59:AO104))/_xlfn.STDEV.P(AO59:AO104)</f>
        <v>0.1636632125332613</v>
      </c>
      <c r="AS76" s="6">
        <f t="shared" ref="AS76:AT76" si="69">(AP76-AVERAGE(AP59:AP104))/_xlfn.STDEV.P(AP59:AP104)</f>
        <v>0.57051450041737872</v>
      </c>
      <c r="AT76" s="6">
        <f t="shared" si="69"/>
        <v>0.62925378841025725</v>
      </c>
    </row>
    <row r="77" spans="1:46" ht="13.5" thickBot="1">
      <c r="A77" s="4" t="s">
        <v>81</v>
      </c>
      <c r="B77" s="4" t="s">
        <v>82</v>
      </c>
      <c r="C77" s="5">
        <v>0.80715000000000003</v>
      </c>
      <c r="D77" s="5">
        <v>0.81447000000000003</v>
      </c>
      <c r="E77" s="5">
        <v>0.81389999999999996</v>
      </c>
      <c r="F77" s="5">
        <v>0.81242999999999999</v>
      </c>
      <c r="G77" s="5">
        <v>0.81681999999999999</v>
      </c>
      <c r="H77" s="5">
        <v>0.81764999999999999</v>
      </c>
      <c r="I77" s="5">
        <v>0.81654000000000004</v>
      </c>
      <c r="J77" s="5">
        <v>0.81820000000000004</v>
      </c>
      <c r="K77" s="5">
        <v>0.82276000000000005</v>
      </c>
      <c r="L77" s="5">
        <v>0.82337000000000005</v>
      </c>
      <c r="M77" s="5">
        <v>0.83272000000000002</v>
      </c>
      <c r="N77" s="5">
        <v>0.84658</v>
      </c>
      <c r="O77" s="5">
        <v>0.85304000000000002</v>
      </c>
      <c r="P77" s="5">
        <v>0.85682999999999998</v>
      </c>
      <c r="Q77" s="5">
        <v>0.86360000000000003</v>
      </c>
      <c r="R77" s="5">
        <v>0.87333000000000005</v>
      </c>
      <c r="S77" s="5">
        <v>0.87631999999999999</v>
      </c>
      <c r="T77" s="5">
        <v>0.88088</v>
      </c>
      <c r="U77" s="5">
        <v>0.88595000000000002</v>
      </c>
      <c r="V77" s="5">
        <v>0.89131000000000005</v>
      </c>
      <c r="W77" s="5">
        <v>0.89303999999999994</v>
      </c>
      <c r="X77" s="5">
        <v>0.89825999999999995</v>
      </c>
      <c r="Y77" s="5">
        <v>0.90281999999999996</v>
      </c>
      <c r="Z77" s="5">
        <v>0.90485000000000004</v>
      </c>
      <c r="AA77" s="5">
        <v>0.90939000000000003</v>
      </c>
      <c r="AB77" s="5">
        <v>0.91046000000000005</v>
      </c>
      <c r="AC77" s="5">
        <v>0.91547000000000001</v>
      </c>
      <c r="AD77" s="5">
        <v>0.92140999999999995</v>
      </c>
      <c r="AE77" s="5">
        <v>0.92896000000000001</v>
      </c>
      <c r="AF77" s="5">
        <v>0.93076000000000003</v>
      </c>
      <c r="AG77" s="5">
        <v>0.93679999999999997</v>
      </c>
      <c r="AH77" s="5">
        <v>0.94223000000000001</v>
      </c>
      <c r="AI77" s="5">
        <v>0.94547999999999999</v>
      </c>
      <c r="AJ77" s="5">
        <v>0.94752999999999998</v>
      </c>
      <c r="AK77" s="5">
        <v>0.87067000000000005</v>
      </c>
      <c r="AM77" s="4" t="s">
        <v>81</v>
      </c>
      <c r="AN77" s="4" t="s">
        <v>82</v>
      </c>
      <c r="AO77" s="5">
        <f t="shared" si="50"/>
        <v>0.82021583333333326</v>
      </c>
      <c r="AP77" s="5">
        <f t="shared" si="51"/>
        <v>0.88168583333333339</v>
      </c>
      <c r="AQ77" s="5">
        <f t="shared" si="52"/>
        <v>0.92356000000000016</v>
      </c>
      <c r="AR77" s="6">
        <f>(AO77-AVERAGE(AO59:AO104))/_xlfn.STDEV.P(AO59:AO104)</f>
        <v>-0.10182784318150843</v>
      </c>
      <c r="AS77" s="6">
        <f t="shared" ref="AS77:AT77" si="70">(AP77-AVERAGE(AP59:AP104))/_xlfn.STDEV.P(AP59:AP104)</f>
        <v>0.27337327925095206</v>
      </c>
      <c r="AT77" s="6">
        <f t="shared" si="70"/>
        <v>0.44343315274281619</v>
      </c>
    </row>
    <row r="78" spans="1:46" ht="13.5" thickBot="1">
      <c r="A78" s="4" t="s">
        <v>83</v>
      </c>
      <c r="B78" s="4" t="s">
        <v>84</v>
      </c>
      <c r="C78" s="5">
        <v>0.83831</v>
      </c>
      <c r="D78" s="5">
        <v>0.84677999999999998</v>
      </c>
      <c r="E78" s="5">
        <v>0.84692999999999996</v>
      </c>
      <c r="F78" s="5">
        <v>0.85214000000000001</v>
      </c>
      <c r="G78" s="5">
        <v>0.84553999999999996</v>
      </c>
      <c r="H78" s="5">
        <v>0.85048000000000001</v>
      </c>
      <c r="I78" s="5">
        <v>0.85346999999999995</v>
      </c>
      <c r="J78" s="5">
        <v>0.86151</v>
      </c>
      <c r="K78" s="5">
        <v>0.86746000000000001</v>
      </c>
      <c r="L78" s="5">
        <v>0.86944999999999995</v>
      </c>
      <c r="M78" s="5">
        <v>0.87192999999999998</v>
      </c>
      <c r="N78" s="5">
        <v>0.87629999999999997</v>
      </c>
      <c r="O78" s="5">
        <v>0.88585000000000003</v>
      </c>
      <c r="P78" s="5">
        <v>0.88438000000000005</v>
      </c>
      <c r="Q78" s="5">
        <v>0.89020999999999995</v>
      </c>
      <c r="R78" s="5">
        <v>0.89383000000000001</v>
      </c>
      <c r="S78" s="5">
        <v>0.90388000000000002</v>
      </c>
      <c r="T78" s="5">
        <v>0.90532000000000001</v>
      </c>
      <c r="U78" s="5">
        <v>0.90464999999999995</v>
      </c>
      <c r="V78" s="5">
        <v>0.90656000000000003</v>
      </c>
      <c r="W78" s="5">
        <v>0.90627999999999997</v>
      </c>
      <c r="X78" s="5">
        <v>0.91744000000000003</v>
      </c>
      <c r="Y78" s="5">
        <v>0.92471999999999999</v>
      </c>
      <c r="Z78" s="5">
        <v>0.92810999999999999</v>
      </c>
      <c r="AA78" s="5">
        <v>0.93110999999999999</v>
      </c>
      <c r="AB78" s="5">
        <v>0.93847999999999998</v>
      </c>
      <c r="AC78" s="5">
        <v>0.94033</v>
      </c>
      <c r="AD78" s="5">
        <v>0.94481000000000004</v>
      </c>
      <c r="AE78" s="5">
        <v>0.94672000000000001</v>
      </c>
      <c r="AF78" s="5">
        <v>0.94974999999999998</v>
      </c>
      <c r="AG78" s="5">
        <v>0.95421999999999996</v>
      </c>
      <c r="AH78" s="5">
        <v>0.95638000000000001</v>
      </c>
      <c r="AI78" s="5">
        <v>0.95894000000000001</v>
      </c>
      <c r="AJ78" s="5">
        <v>0.95655000000000001</v>
      </c>
      <c r="AK78" s="5">
        <v>0.88104000000000005</v>
      </c>
      <c r="AM78" s="4" t="s">
        <v>83</v>
      </c>
      <c r="AN78" s="4" t="s">
        <v>84</v>
      </c>
      <c r="AO78" s="5">
        <f t="shared" si="50"/>
        <v>0.85669166666666685</v>
      </c>
      <c r="AP78" s="5">
        <f t="shared" si="51"/>
        <v>0.90426916666666679</v>
      </c>
      <c r="AQ78" s="5">
        <f t="shared" si="52"/>
        <v>0.94166636363636369</v>
      </c>
      <c r="AR78" s="6">
        <f>(AO78-AVERAGE(AO59:AO104))/_xlfn.STDEV.P(AO59:AO104)</f>
        <v>0.49137322877822842</v>
      </c>
      <c r="AS78" s="6">
        <f t="shared" ref="AS78:AT78" si="71">(AP78-AVERAGE(AP59:AP104))/_xlfn.STDEV.P(AP59:AP104)</f>
        <v>0.62314858520222405</v>
      </c>
      <c r="AT78" s="6">
        <f t="shared" si="71"/>
        <v>0.74889614387755221</v>
      </c>
    </row>
    <row r="79" spans="1:46" ht="13.5" thickBot="1">
      <c r="A79" s="4" t="s">
        <v>85</v>
      </c>
      <c r="B79" s="4" t="s">
        <v>86</v>
      </c>
      <c r="C79" s="5">
        <v>0.84785999999999995</v>
      </c>
      <c r="D79" s="5">
        <v>0.84853999999999996</v>
      </c>
      <c r="E79" s="5">
        <v>0.85199000000000003</v>
      </c>
      <c r="F79" s="5">
        <v>0.85529999999999995</v>
      </c>
      <c r="G79" s="5">
        <v>0.86158000000000001</v>
      </c>
      <c r="H79" s="5">
        <v>0.86697000000000002</v>
      </c>
      <c r="I79" s="5">
        <v>0.86897000000000002</v>
      </c>
      <c r="J79" s="5">
        <v>0.87521000000000004</v>
      </c>
      <c r="K79" s="5">
        <v>0.88275999999999999</v>
      </c>
      <c r="L79" s="5">
        <v>0.89114000000000004</v>
      </c>
      <c r="M79" s="5">
        <v>0.89719000000000004</v>
      </c>
      <c r="N79" s="5">
        <v>0.90081999999999995</v>
      </c>
      <c r="O79" s="5">
        <v>0.90422999999999998</v>
      </c>
      <c r="P79" s="5">
        <v>0.9123</v>
      </c>
      <c r="Q79" s="5">
        <v>0.91564000000000001</v>
      </c>
      <c r="R79" s="5">
        <v>0.92018999999999995</v>
      </c>
      <c r="S79" s="5">
        <v>0.92179999999999995</v>
      </c>
      <c r="T79" s="5">
        <v>0.92337999999999998</v>
      </c>
      <c r="U79" s="5">
        <v>0.92649999999999999</v>
      </c>
      <c r="V79" s="5">
        <v>0.93218000000000001</v>
      </c>
      <c r="W79" s="5">
        <v>0.93050999999999995</v>
      </c>
      <c r="X79" s="5">
        <v>0.93130000000000002</v>
      </c>
      <c r="Y79" s="5">
        <v>0.93508999999999998</v>
      </c>
      <c r="Z79" s="5">
        <v>0.94264999999999999</v>
      </c>
      <c r="AA79" s="5">
        <v>0.94369000000000003</v>
      </c>
      <c r="AB79" s="5">
        <v>0.94233</v>
      </c>
      <c r="AC79" s="5">
        <v>0.94647999999999999</v>
      </c>
      <c r="AD79" s="5">
        <v>0.94908999999999999</v>
      </c>
      <c r="AE79" s="5">
        <v>0.94948999999999995</v>
      </c>
      <c r="AF79" s="5">
        <v>0.95399</v>
      </c>
      <c r="AG79" s="5">
        <v>0.95803000000000005</v>
      </c>
      <c r="AH79" s="5">
        <v>0.95623000000000002</v>
      </c>
      <c r="AI79" s="5">
        <v>0.95864000000000005</v>
      </c>
      <c r="AJ79" s="5">
        <v>0.95979999999999999</v>
      </c>
      <c r="AK79" s="5">
        <v>0.87436999999999998</v>
      </c>
      <c r="AM79" s="4" t="s">
        <v>85</v>
      </c>
      <c r="AN79" s="4" t="s">
        <v>86</v>
      </c>
      <c r="AO79" s="5">
        <f t="shared" si="50"/>
        <v>0.87069416666666666</v>
      </c>
      <c r="AP79" s="5">
        <f t="shared" si="51"/>
        <v>0.92464749999999996</v>
      </c>
      <c r="AQ79" s="5">
        <f t="shared" si="52"/>
        <v>0.94474000000000014</v>
      </c>
      <c r="AR79" s="6">
        <f>(AO79-AVERAGE(AO59:AO104))/_xlfn.STDEV.P(AO59:AO104)</f>
        <v>0.71909381117614601</v>
      </c>
      <c r="AS79" s="6">
        <f t="shared" ref="AS79:AT79" si="72">(AP79-AVERAGE(AP59:AP104))/_xlfn.STDEV.P(AP59:AP104)</f>
        <v>0.938772398181276</v>
      </c>
      <c r="AT79" s="6">
        <f t="shared" si="72"/>
        <v>0.8007498554318313</v>
      </c>
    </row>
    <row r="80" spans="1:46" ht="13.5" thickBot="1">
      <c r="A80" s="4" t="s">
        <v>87</v>
      </c>
      <c r="B80" s="4" t="s">
        <v>88</v>
      </c>
      <c r="C80" s="5">
        <v>0.82940000000000003</v>
      </c>
      <c r="D80" s="5">
        <v>0.83191000000000004</v>
      </c>
      <c r="E80" s="5">
        <v>0.84196000000000004</v>
      </c>
      <c r="F80" s="5">
        <v>0.84841</v>
      </c>
      <c r="G80" s="5">
        <v>0.85701000000000005</v>
      </c>
      <c r="H80" s="5">
        <v>0.8609</v>
      </c>
      <c r="I80" s="5">
        <v>0.85862000000000005</v>
      </c>
      <c r="J80" s="5">
        <v>0.86895</v>
      </c>
      <c r="K80" s="5">
        <v>0.86953000000000003</v>
      </c>
      <c r="L80" s="5">
        <v>0.87173</v>
      </c>
      <c r="M80" s="5">
        <v>0.87314000000000003</v>
      </c>
      <c r="N80" s="5">
        <v>0.87951999999999997</v>
      </c>
      <c r="O80" s="5">
        <v>0.88292999999999999</v>
      </c>
      <c r="P80" s="5">
        <v>0.88717999999999997</v>
      </c>
      <c r="Q80" s="5">
        <v>0.89119000000000004</v>
      </c>
      <c r="R80" s="5">
        <v>0.89522000000000002</v>
      </c>
      <c r="S80" s="5">
        <v>0.89019000000000004</v>
      </c>
      <c r="T80" s="5">
        <v>0.88866000000000001</v>
      </c>
      <c r="U80" s="5">
        <v>0.88736999999999999</v>
      </c>
      <c r="V80" s="5">
        <v>0.88683000000000001</v>
      </c>
      <c r="W80" s="5">
        <v>0.88668000000000002</v>
      </c>
      <c r="X80" s="5">
        <v>0.89256000000000002</v>
      </c>
      <c r="Y80" s="5">
        <v>0.89195000000000002</v>
      </c>
      <c r="Z80" s="5">
        <v>0.89453000000000005</v>
      </c>
      <c r="AA80" s="5">
        <v>0.89881</v>
      </c>
      <c r="AB80" s="5">
        <v>0.89949999999999997</v>
      </c>
      <c r="AC80" s="5">
        <v>0.90322999999999998</v>
      </c>
      <c r="AD80" s="5">
        <v>0.90308999999999995</v>
      </c>
      <c r="AE80" s="5">
        <v>0.90866999999999998</v>
      </c>
      <c r="AF80" s="5">
        <v>0.91613</v>
      </c>
      <c r="AG80" s="5">
        <v>0.92479</v>
      </c>
      <c r="AH80" s="5">
        <v>0.93047999999999997</v>
      </c>
      <c r="AI80" s="5">
        <v>0.93242000000000003</v>
      </c>
      <c r="AJ80" s="5">
        <v>0.92979999999999996</v>
      </c>
      <c r="AK80" s="5">
        <v>0.85789000000000004</v>
      </c>
      <c r="AM80" s="4" t="s">
        <v>87</v>
      </c>
      <c r="AN80" s="4" t="s">
        <v>88</v>
      </c>
      <c r="AO80" s="5">
        <f t="shared" si="50"/>
        <v>0.85758999999999996</v>
      </c>
      <c r="AP80" s="5">
        <f t="shared" si="51"/>
        <v>0.88960749999999988</v>
      </c>
      <c r="AQ80" s="5">
        <f t="shared" si="52"/>
        <v>0.90952818181818174</v>
      </c>
      <c r="AR80" s="6">
        <f>(AO80-AVERAGE(AO59:AO104))/_xlfn.STDEV.P(AO59:AO104)</f>
        <v>0.50598269064961443</v>
      </c>
      <c r="AS80" s="6">
        <f t="shared" ref="AS80:AT80" si="73">(AP80-AVERAGE(AP59:AP104))/_xlfn.STDEV.P(AP59:AP104)</f>
        <v>0.39606567992891184</v>
      </c>
      <c r="AT80" s="6">
        <f t="shared" si="73"/>
        <v>0.20670968695154446</v>
      </c>
    </row>
    <row r="81" spans="1:46" ht="13.5" thickBot="1">
      <c r="A81" s="4" t="s">
        <v>89</v>
      </c>
      <c r="B81" s="4" t="s">
        <v>90</v>
      </c>
      <c r="C81" s="5">
        <v>0.88205999999999996</v>
      </c>
      <c r="D81" s="5">
        <v>0.88187000000000004</v>
      </c>
      <c r="E81" s="5">
        <v>0.88270000000000004</v>
      </c>
      <c r="F81" s="5">
        <v>0.88868999999999998</v>
      </c>
      <c r="G81" s="5">
        <v>0.89615</v>
      </c>
      <c r="H81" s="5">
        <v>0.90097000000000005</v>
      </c>
      <c r="I81" s="5">
        <v>0.90622000000000003</v>
      </c>
      <c r="J81" s="5">
        <v>0.91476000000000002</v>
      </c>
      <c r="K81" s="5">
        <v>0.91896999999999995</v>
      </c>
      <c r="L81" s="5">
        <v>0.92527000000000004</v>
      </c>
      <c r="M81" s="5">
        <v>0.92967</v>
      </c>
      <c r="N81" s="5">
        <v>0.92850999999999995</v>
      </c>
      <c r="O81" s="5">
        <v>0.92962999999999996</v>
      </c>
      <c r="P81" s="5">
        <v>0.93152999999999997</v>
      </c>
      <c r="Q81" s="5">
        <v>0.93413000000000002</v>
      </c>
      <c r="R81" s="5">
        <v>0.93484</v>
      </c>
      <c r="S81" s="5">
        <v>0.93416999999999994</v>
      </c>
      <c r="T81" s="5">
        <v>0.93881000000000003</v>
      </c>
      <c r="U81" s="5">
        <v>0.94032000000000004</v>
      </c>
      <c r="V81" s="5">
        <v>0.94045999999999996</v>
      </c>
      <c r="W81" s="5">
        <v>0.94055999999999995</v>
      </c>
      <c r="X81" s="5">
        <v>0.93835000000000002</v>
      </c>
      <c r="Y81" s="5">
        <v>0.94045999999999996</v>
      </c>
      <c r="Z81" s="5">
        <v>0.94420000000000004</v>
      </c>
      <c r="AA81" s="5">
        <v>0.94640000000000002</v>
      </c>
      <c r="AB81" s="5">
        <v>0.94967000000000001</v>
      </c>
      <c r="AC81" s="5">
        <v>0.95347999999999999</v>
      </c>
      <c r="AD81" s="5">
        <v>0.95628000000000002</v>
      </c>
      <c r="AE81" s="5">
        <v>0.96377000000000002</v>
      </c>
      <c r="AF81" s="5">
        <v>0.96684999999999999</v>
      </c>
      <c r="AG81" s="5">
        <v>0.96902999999999995</v>
      </c>
      <c r="AH81" s="5">
        <v>0.97074000000000005</v>
      </c>
      <c r="AI81" s="5">
        <v>0.97235000000000005</v>
      </c>
      <c r="AJ81" s="5">
        <v>0.97524999999999995</v>
      </c>
      <c r="AK81" s="5">
        <v>0.89587000000000006</v>
      </c>
      <c r="AM81" s="4" t="s">
        <v>89</v>
      </c>
      <c r="AN81" s="4" t="s">
        <v>90</v>
      </c>
      <c r="AO81" s="5">
        <f t="shared" si="50"/>
        <v>0.9046533333333332</v>
      </c>
      <c r="AP81" s="5">
        <f t="shared" si="51"/>
        <v>0.93728833333333339</v>
      </c>
      <c r="AQ81" s="5">
        <f t="shared" si="52"/>
        <v>0.95633545454545443</v>
      </c>
      <c r="AR81" s="6">
        <f>(AO81-AVERAGE(AO59:AO104))/_xlfn.STDEV.P(AO59:AO104)</f>
        <v>1.2713667060935794</v>
      </c>
      <c r="AS81" s="6">
        <f t="shared" ref="AS81:AT81" si="74">(AP81-AVERAGE(AP59:AP104))/_xlfn.STDEV.P(AP59:AP104)</f>
        <v>1.1345562216489835</v>
      </c>
      <c r="AT81" s="6">
        <f t="shared" si="74"/>
        <v>0.99637070455185428</v>
      </c>
    </row>
    <row r="82" spans="1:46" ht="13.5" thickBot="1">
      <c r="A82" s="4" t="s">
        <v>91</v>
      </c>
      <c r="B82" s="4" t="s">
        <v>92</v>
      </c>
      <c r="C82" s="5">
        <v>0.85065999999999997</v>
      </c>
      <c r="D82" s="5">
        <v>0.85055999999999998</v>
      </c>
      <c r="E82" s="5">
        <v>0.85314000000000001</v>
      </c>
      <c r="F82" s="5">
        <v>0.85218000000000005</v>
      </c>
      <c r="G82" s="5">
        <v>0.85365999999999997</v>
      </c>
      <c r="H82" s="5">
        <v>0.85853000000000002</v>
      </c>
      <c r="I82" s="5">
        <v>0.86165000000000003</v>
      </c>
      <c r="J82" s="5">
        <v>0.86143000000000003</v>
      </c>
      <c r="K82" s="5">
        <v>0.86277000000000004</v>
      </c>
      <c r="L82" s="5">
        <v>0.86311000000000004</v>
      </c>
      <c r="M82" s="5">
        <v>0.86848000000000003</v>
      </c>
      <c r="N82" s="5">
        <v>0.87943000000000005</v>
      </c>
      <c r="O82" s="5">
        <v>0.87717000000000001</v>
      </c>
      <c r="P82" s="5">
        <v>0.88173999999999997</v>
      </c>
      <c r="Q82" s="5">
        <v>0.88571</v>
      </c>
      <c r="R82" s="5">
        <v>0.88858000000000004</v>
      </c>
      <c r="S82" s="5">
        <v>0.88821000000000006</v>
      </c>
      <c r="T82" s="5">
        <v>0.88949</v>
      </c>
      <c r="U82" s="5">
        <v>0.89039999999999997</v>
      </c>
      <c r="V82" s="5">
        <v>0.89214000000000004</v>
      </c>
      <c r="W82" s="5">
        <v>0.89278999999999997</v>
      </c>
      <c r="X82" s="5">
        <v>0.89495000000000002</v>
      </c>
      <c r="Y82" s="5">
        <v>0.89536000000000004</v>
      </c>
      <c r="Z82" s="5">
        <v>0.89398999999999995</v>
      </c>
      <c r="AA82" s="5">
        <v>0.89988000000000001</v>
      </c>
      <c r="AB82" s="5">
        <v>0.90412000000000003</v>
      </c>
      <c r="AC82" s="5">
        <v>0.90663000000000005</v>
      </c>
      <c r="AD82" s="5">
        <v>0.91488999999999998</v>
      </c>
      <c r="AE82" s="5">
        <v>0.92213999999999996</v>
      </c>
      <c r="AF82" s="5">
        <v>0.92681999999999998</v>
      </c>
      <c r="AG82" s="5">
        <v>0.93159999999999998</v>
      </c>
      <c r="AH82" s="5">
        <v>0.93613999999999997</v>
      </c>
      <c r="AI82" s="5">
        <v>0.94072</v>
      </c>
      <c r="AJ82" s="5">
        <v>0.94404999999999994</v>
      </c>
      <c r="AK82" s="5">
        <v>0.87107999999999997</v>
      </c>
      <c r="AM82" s="4" t="s">
        <v>91</v>
      </c>
      <c r="AN82" s="4" t="s">
        <v>92</v>
      </c>
      <c r="AO82" s="5">
        <f t="shared" si="50"/>
        <v>0.85963333333333336</v>
      </c>
      <c r="AP82" s="5">
        <f t="shared" si="51"/>
        <v>0.88921083333333339</v>
      </c>
      <c r="AQ82" s="5">
        <f t="shared" si="52"/>
        <v>0.91800636363636368</v>
      </c>
      <c r="AR82" s="6">
        <f>(AO82-AVERAGE(AO59:AO104))/_xlfn.STDEV.P(AO59:AO104)</f>
        <v>0.53921311783759984</v>
      </c>
      <c r="AS82" s="6">
        <f t="shared" ref="AS82:AT82" si="75">(AP82-AVERAGE(AP59:AP104))/_xlfn.STDEV.P(AP59:AP104)</f>
        <v>0.38992202510851587</v>
      </c>
      <c r="AT82" s="6">
        <f t="shared" si="75"/>
        <v>0.34974065824855732</v>
      </c>
    </row>
    <row r="83" spans="1:46" ht="13.5" thickBot="1">
      <c r="A83" s="4" t="s">
        <v>93</v>
      </c>
      <c r="B83" s="4" t="s">
        <v>94</v>
      </c>
      <c r="C83" s="5">
        <v>0.85877000000000003</v>
      </c>
      <c r="D83" s="5">
        <v>0.86119000000000001</v>
      </c>
      <c r="E83" s="5">
        <v>0.86494000000000004</v>
      </c>
      <c r="F83" s="5">
        <v>0.86643000000000003</v>
      </c>
      <c r="G83" s="5">
        <v>0.86677999999999999</v>
      </c>
      <c r="H83" s="5">
        <v>0.87087000000000003</v>
      </c>
      <c r="I83" s="5">
        <v>0.87100999999999995</v>
      </c>
      <c r="J83" s="5">
        <v>0.87446999999999997</v>
      </c>
      <c r="K83" s="5">
        <v>0.87655000000000005</v>
      </c>
      <c r="L83" s="5">
        <v>0.88058000000000003</v>
      </c>
      <c r="M83" s="5">
        <v>0.88636000000000004</v>
      </c>
      <c r="N83" s="5">
        <v>0.88671</v>
      </c>
      <c r="O83" s="5">
        <v>0.88663000000000003</v>
      </c>
      <c r="P83" s="5">
        <v>0.88875000000000004</v>
      </c>
      <c r="Q83" s="5">
        <v>0.89104000000000005</v>
      </c>
      <c r="R83" s="5">
        <v>0.89166999999999996</v>
      </c>
      <c r="S83" s="5">
        <v>0.89473000000000003</v>
      </c>
      <c r="T83" s="5">
        <v>0.89439000000000002</v>
      </c>
      <c r="U83" s="5">
        <v>0.89761000000000002</v>
      </c>
      <c r="V83" s="5">
        <v>0.89949999999999997</v>
      </c>
      <c r="W83" s="5">
        <v>0.90069999999999995</v>
      </c>
      <c r="X83" s="5">
        <v>0.90195000000000003</v>
      </c>
      <c r="Y83" s="5">
        <v>0.90329000000000004</v>
      </c>
      <c r="Z83" s="5">
        <v>0.91074999999999995</v>
      </c>
      <c r="AA83" s="5">
        <v>0.91603999999999997</v>
      </c>
      <c r="AB83" s="5">
        <v>0.92054000000000002</v>
      </c>
      <c r="AC83" s="5">
        <v>0.92647999999999997</v>
      </c>
      <c r="AD83" s="5">
        <v>0.93364000000000003</v>
      </c>
      <c r="AE83" s="5">
        <v>0.93864999999999998</v>
      </c>
      <c r="AF83" s="5">
        <v>0.94596999999999998</v>
      </c>
      <c r="AG83" s="5">
        <v>0.95128999999999997</v>
      </c>
      <c r="AH83" s="5">
        <v>0.95492999999999995</v>
      </c>
      <c r="AI83" s="5">
        <v>0.95699000000000001</v>
      </c>
      <c r="AJ83" s="5">
        <v>0.96018000000000003</v>
      </c>
      <c r="AK83" s="5">
        <v>0.88480999999999999</v>
      </c>
      <c r="AM83" s="4" t="s">
        <v>93</v>
      </c>
      <c r="AN83" s="4" t="s">
        <v>94</v>
      </c>
      <c r="AO83" s="5">
        <f t="shared" si="50"/>
        <v>0.87205500000000002</v>
      </c>
      <c r="AP83" s="5">
        <f t="shared" si="51"/>
        <v>0.89675083333333339</v>
      </c>
      <c r="AQ83" s="5">
        <f t="shared" si="52"/>
        <v>0.93541090909090907</v>
      </c>
      <c r="AR83" s="6">
        <f>(AO83-AVERAGE(AO59:AO104))/_xlfn.STDEV.P(AO59:AO104)</f>
        <v>0.74122484200729599</v>
      </c>
      <c r="AS83" s="6">
        <f t="shared" ref="AS83:AT83" si="76">(AP83-AVERAGE(AP59:AP104))/_xlfn.STDEV.P(AP59:AP104)</f>
        <v>0.50670309404752312</v>
      </c>
      <c r="AT83" s="6">
        <f t="shared" si="76"/>
        <v>0.64336364189441442</v>
      </c>
    </row>
    <row r="84" spans="1:46" ht="13.5" thickBot="1">
      <c r="A84" s="4" t="s">
        <v>95</v>
      </c>
      <c r="B84" s="4" t="s">
        <v>96</v>
      </c>
      <c r="C84" s="5">
        <v>0.84785999999999995</v>
      </c>
      <c r="D84" s="5">
        <v>0.84997</v>
      </c>
      <c r="E84" s="5">
        <v>0.8508</v>
      </c>
      <c r="F84" s="5">
        <v>0.84989999999999999</v>
      </c>
      <c r="G84" s="5">
        <v>0.85013000000000005</v>
      </c>
      <c r="H84" s="5">
        <v>0.84975000000000001</v>
      </c>
      <c r="I84" s="5">
        <v>0.85668999999999995</v>
      </c>
      <c r="J84" s="5">
        <v>0.85609000000000002</v>
      </c>
      <c r="K84" s="5">
        <v>0.85904999999999998</v>
      </c>
      <c r="L84" s="5">
        <v>0.85658999999999996</v>
      </c>
      <c r="M84" s="5">
        <v>0.86036999999999997</v>
      </c>
      <c r="N84" s="5">
        <v>0.86050000000000004</v>
      </c>
      <c r="O84" s="5">
        <v>0.86363999999999996</v>
      </c>
      <c r="P84" s="5">
        <v>0.86924999999999997</v>
      </c>
      <c r="Q84" s="5">
        <v>0.86995</v>
      </c>
      <c r="R84" s="5">
        <v>0.87499000000000005</v>
      </c>
      <c r="S84" s="5">
        <v>0.88532</v>
      </c>
      <c r="T84" s="5">
        <v>0.88978999999999997</v>
      </c>
      <c r="U84" s="5">
        <v>0.88898999999999995</v>
      </c>
      <c r="V84" s="5">
        <v>0.89219000000000004</v>
      </c>
      <c r="W84" s="5">
        <v>0.89588999999999996</v>
      </c>
      <c r="X84" s="5">
        <v>0.90337999999999996</v>
      </c>
      <c r="Y84" s="5">
        <v>0.91254000000000002</v>
      </c>
      <c r="Z84" s="5">
        <v>0.91976999999999998</v>
      </c>
      <c r="AA84" s="5">
        <v>0.92184999999999995</v>
      </c>
      <c r="AB84" s="5">
        <v>0.92178000000000004</v>
      </c>
      <c r="AC84" s="5">
        <v>0.92588000000000004</v>
      </c>
      <c r="AD84" s="5">
        <v>0.93191999999999997</v>
      </c>
      <c r="AE84" s="5">
        <v>0.93362000000000001</v>
      </c>
      <c r="AF84" s="5">
        <v>0.93803000000000003</v>
      </c>
      <c r="AG84" s="5">
        <v>0.94396999999999998</v>
      </c>
      <c r="AH84" s="5">
        <v>0.94957999999999998</v>
      </c>
      <c r="AI84" s="5">
        <v>0.95091999999999999</v>
      </c>
      <c r="AJ84" s="5">
        <v>0.94979000000000002</v>
      </c>
      <c r="AK84" s="5">
        <v>0.87092999999999998</v>
      </c>
      <c r="AM84" s="4" t="s">
        <v>95</v>
      </c>
      <c r="AN84" s="4" t="s">
        <v>96</v>
      </c>
      <c r="AO84" s="5">
        <f t="shared" si="50"/>
        <v>0.85397500000000004</v>
      </c>
      <c r="AP84" s="5">
        <f t="shared" si="51"/>
        <v>0.88880833333333309</v>
      </c>
      <c r="AQ84" s="5">
        <f t="shared" si="52"/>
        <v>0.93075181818181829</v>
      </c>
      <c r="AR84" s="6">
        <f>(AO84-AVERAGE(AO59:AO104))/_xlfn.STDEV.P(AO59:AO104)</f>
        <v>0.4471924813749516</v>
      </c>
      <c r="AS84" s="6">
        <f t="shared" ref="AS84:AT84" si="77">(AP84-AVERAGE(AP59:AP104))/_xlfn.STDEV.P(AP59:AP104)</f>
        <v>0.38368802242310657</v>
      </c>
      <c r="AT84" s="6">
        <f t="shared" si="77"/>
        <v>0.5647625559093018</v>
      </c>
    </row>
    <row r="85" spans="1:46" ht="13.5" thickBot="1">
      <c r="A85" s="4" t="s">
        <v>97</v>
      </c>
      <c r="B85" s="4" t="s">
        <v>98</v>
      </c>
      <c r="C85" s="5">
        <v>0.80144000000000004</v>
      </c>
      <c r="D85" s="5">
        <v>0.79222999999999999</v>
      </c>
      <c r="E85" s="5">
        <v>0.78910999999999998</v>
      </c>
      <c r="F85" s="5">
        <v>0.79222999999999999</v>
      </c>
      <c r="G85" s="5">
        <v>0.79812000000000005</v>
      </c>
      <c r="H85" s="5">
        <v>0.80035999999999996</v>
      </c>
      <c r="I85" s="5">
        <v>0.80161000000000004</v>
      </c>
      <c r="J85" s="5">
        <v>0.80381000000000002</v>
      </c>
      <c r="K85" s="5">
        <v>0.80928</v>
      </c>
      <c r="L85" s="5">
        <v>0.81845999999999997</v>
      </c>
      <c r="M85" s="5">
        <v>0.82933000000000001</v>
      </c>
      <c r="N85" s="5">
        <v>0.84406999999999999</v>
      </c>
      <c r="O85" s="5">
        <v>0.84763999999999995</v>
      </c>
      <c r="P85" s="5">
        <v>0.85885</v>
      </c>
      <c r="Q85" s="5">
        <v>0.86468999999999996</v>
      </c>
      <c r="R85" s="5">
        <v>0.87236000000000002</v>
      </c>
      <c r="S85" s="5">
        <v>0.87412999999999996</v>
      </c>
      <c r="T85" s="5">
        <v>0.87761999999999996</v>
      </c>
      <c r="U85" s="5">
        <v>0.88380999999999998</v>
      </c>
      <c r="V85" s="5">
        <v>0.88468999999999998</v>
      </c>
      <c r="W85" s="5">
        <v>0.88541000000000003</v>
      </c>
      <c r="X85" s="5">
        <v>0.88575000000000004</v>
      </c>
      <c r="Y85" s="5">
        <v>0.89354999999999996</v>
      </c>
      <c r="Z85" s="5">
        <v>0.89373000000000002</v>
      </c>
      <c r="AA85" s="5">
        <v>0.89705999999999997</v>
      </c>
      <c r="AB85" s="5">
        <v>0.89986999999999995</v>
      </c>
      <c r="AC85" s="5">
        <v>0.90698000000000001</v>
      </c>
      <c r="AD85" s="5">
        <v>0.91269999999999996</v>
      </c>
      <c r="AE85" s="5">
        <v>0.91979</v>
      </c>
      <c r="AF85" s="5">
        <v>0.92913999999999997</v>
      </c>
      <c r="AG85" s="5">
        <v>0.93308000000000002</v>
      </c>
      <c r="AH85" s="5">
        <v>0.94060999999999995</v>
      </c>
      <c r="AI85" s="5">
        <v>0.94525000000000003</v>
      </c>
      <c r="AJ85" s="5">
        <v>0.94998000000000005</v>
      </c>
      <c r="AK85" s="5">
        <v>0.87682000000000004</v>
      </c>
      <c r="AM85" s="4" t="s">
        <v>97</v>
      </c>
      <c r="AN85" s="4" t="s">
        <v>98</v>
      </c>
      <c r="AO85" s="5">
        <f t="shared" si="50"/>
        <v>0.80667083333333345</v>
      </c>
      <c r="AP85" s="5">
        <f t="shared" si="51"/>
        <v>0.87685250000000003</v>
      </c>
      <c r="AQ85" s="5">
        <f t="shared" si="52"/>
        <v>0.91920727272727276</v>
      </c>
      <c r="AR85" s="6">
        <f>(AO85-AVERAGE(AO59:AO104))/_xlfn.STDEV.P(AO59:AO104)</f>
        <v>-0.32210817087869048</v>
      </c>
      <c r="AS85" s="6">
        <f t="shared" ref="AS85:AT85" si="78">(AP85-AVERAGE(AP59:AP104))/_xlfn.STDEV.P(AP59:AP104)</f>
        <v>0.19851361967466497</v>
      </c>
      <c r="AT85" s="6">
        <f t="shared" si="78"/>
        <v>0.37000056743613513</v>
      </c>
    </row>
    <row r="86" spans="1:46" ht="13.5" thickBot="1">
      <c r="A86" s="4" t="s">
        <v>99</v>
      </c>
      <c r="B86" s="4" t="s">
        <v>100</v>
      </c>
      <c r="C86" s="5">
        <v>0.80064999999999997</v>
      </c>
      <c r="D86" s="5">
        <v>0.80772999999999995</v>
      </c>
      <c r="E86" s="5">
        <v>0.80181000000000002</v>
      </c>
      <c r="F86" s="5">
        <v>0.80645999999999995</v>
      </c>
      <c r="G86" s="5">
        <v>0.80705000000000005</v>
      </c>
      <c r="H86" s="5">
        <v>0.80935999999999997</v>
      </c>
      <c r="I86" s="5">
        <v>0.80672999999999995</v>
      </c>
      <c r="J86" s="5">
        <v>0.81093999999999999</v>
      </c>
      <c r="K86" s="5">
        <v>0.80900000000000005</v>
      </c>
      <c r="L86" s="5">
        <v>0.80955999999999995</v>
      </c>
      <c r="M86" s="5">
        <v>0.80984</v>
      </c>
      <c r="N86" s="5">
        <v>0.81889000000000001</v>
      </c>
      <c r="O86" s="5">
        <v>0.82538999999999996</v>
      </c>
      <c r="P86" s="5">
        <v>0.82213999999999998</v>
      </c>
      <c r="Q86" s="5">
        <v>0.82691999999999999</v>
      </c>
      <c r="R86" s="5">
        <v>0.82157999999999998</v>
      </c>
      <c r="S86" s="5">
        <v>0.81752000000000002</v>
      </c>
      <c r="T86" s="5">
        <v>0.81908000000000003</v>
      </c>
      <c r="U86" s="5">
        <v>0.82347000000000004</v>
      </c>
      <c r="V86" s="5">
        <v>0.82299</v>
      </c>
      <c r="W86" s="5">
        <v>0.82499999999999996</v>
      </c>
      <c r="X86" s="5">
        <v>0.82850000000000001</v>
      </c>
      <c r="Y86" s="5">
        <v>0.83935999999999999</v>
      </c>
      <c r="Z86" s="5">
        <v>0.84030000000000005</v>
      </c>
      <c r="AA86" s="5">
        <v>0.84331999999999996</v>
      </c>
      <c r="AB86" s="5">
        <v>0.84694000000000003</v>
      </c>
      <c r="AC86" s="5">
        <v>0.85577999999999999</v>
      </c>
      <c r="AD86" s="5">
        <v>0.86468999999999996</v>
      </c>
      <c r="AE86" s="5">
        <v>0.87890999999999997</v>
      </c>
      <c r="AF86" s="5">
        <v>0.88483999999999996</v>
      </c>
      <c r="AG86" s="5">
        <v>0.88846999999999998</v>
      </c>
      <c r="AH86" s="5">
        <v>0.89529000000000003</v>
      </c>
      <c r="AI86" s="5">
        <v>0.89954000000000001</v>
      </c>
      <c r="AJ86" s="5">
        <v>0.91098000000000001</v>
      </c>
      <c r="AK86" s="5">
        <v>0.84506999999999999</v>
      </c>
      <c r="AM86" s="4" t="s">
        <v>99</v>
      </c>
      <c r="AN86" s="4" t="s">
        <v>100</v>
      </c>
      <c r="AO86" s="5">
        <f t="shared" si="50"/>
        <v>0.80816833333333327</v>
      </c>
      <c r="AP86" s="5">
        <f t="shared" si="51"/>
        <v>0.82602083333333332</v>
      </c>
      <c r="AQ86" s="5">
        <f t="shared" si="52"/>
        <v>0.87398454545454529</v>
      </c>
      <c r="AR86" s="6">
        <f>(AO86-AVERAGE(AO59:AO104))/_xlfn.STDEV.P(AO59:AO104)</f>
        <v>-0.29775455030087622</v>
      </c>
      <c r="AS86" s="6">
        <f t="shared" ref="AS86:AT86" si="79">(AP86-AVERAGE(AP59:AP104))/_xlfn.STDEV.P(AP59:AP104)</f>
        <v>-0.58877767598642905</v>
      </c>
      <c r="AT86" s="6">
        <f t="shared" si="79"/>
        <v>-0.39292841253060679</v>
      </c>
    </row>
    <row r="87" spans="1:46" ht="13.5" thickBot="1">
      <c r="A87" s="4" t="s">
        <v>101</v>
      </c>
      <c r="B87" s="4" t="s">
        <v>102</v>
      </c>
      <c r="C87" s="5">
        <v>0.76568000000000003</v>
      </c>
      <c r="D87" s="5">
        <v>0.76973999999999998</v>
      </c>
      <c r="E87" s="5">
        <v>0.77754999999999996</v>
      </c>
      <c r="F87" s="5">
        <v>0.78017999999999998</v>
      </c>
      <c r="G87" s="5">
        <v>0.78080000000000005</v>
      </c>
      <c r="H87" s="5">
        <v>0.78322000000000003</v>
      </c>
      <c r="I87" s="5">
        <v>0.78608</v>
      </c>
      <c r="J87" s="5">
        <v>0.78615000000000002</v>
      </c>
      <c r="K87" s="5">
        <v>0.79001999999999994</v>
      </c>
      <c r="L87" s="5">
        <v>0.79349000000000003</v>
      </c>
      <c r="M87" s="5">
        <v>0.79564000000000001</v>
      </c>
      <c r="N87" s="5">
        <v>0.80530999999999997</v>
      </c>
      <c r="O87" s="5">
        <v>0.81255999999999995</v>
      </c>
      <c r="P87" s="5">
        <v>0.81610000000000005</v>
      </c>
      <c r="Q87" s="5">
        <v>0.81903000000000004</v>
      </c>
      <c r="R87" s="5">
        <v>0.82569999999999999</v>
      </c>
      <c r="S87" s="5">
        <v>0.82486999999999999</v>
      </c>
      <c r="T87" s="5">
        <v>0.82511000000000001</v>
      </c>
      <c r="U87" s="5">
        <v>0.82523999999999997</v>
      </c>
      <c r="V87" s="5">
        <v>0.82969999999999999</v>
      </c>
      <c r="W87" s="5">
        <v>0.82857000000000003</v>
      </c>
      <c r="X87" s="5">
        <v>0.83179999999999998</v>
      </c>
      <c r="Y87" s="5">
        <v>0.83860999999999997</v>
      </c>
      <c r="Z87" s="5">
        <v>0.83953999999999995</v>
      </c>
      <c r="AA87" s="5">
        <v>0.82718999999999998</v>
      </c>
      <c r="AB87" s="5">
        <v>0.83003000000000005</v>
      </c>
      <c r="AC87" s="5">
        <v>0.82657999999999998</v>
      </c>
      <c r="AD87" s="5">
        <v>0.82982</v>
      </c>
      <c r="AE87" s="5">
        <v>0.84336</v>
      </c>
      <c r="AF87" s="5">
        <v>0.85353999999999997</v>
      </c>
      <c r="AG87" s="5">
        <v>0.86121000000000003</v>
      </c>
      <c r="AH87" s="5">
        <v>0.86958999999999997</v>
      </c>
      <c r="AI87" s="5">
        <v>0.87656999999999996</v>
      </c>
      <c r="AJ87" s="5">
        <v>0.88397000000000003</v>
      </c>
      <c r="AK87" s="5">
        <v>0.81933</v>
      </c>
      <c r="AM87" s="4" t="s">
        <v>101</v>
      </c>
      <c r="AN87" s="4" t="s">
        <v>102</v>
      </c>
      <c r="AO87" s="5">
        <f t="shared" si="50"/>
        <v>0.78448833333333345</v>
      </c>
      <c r="AP87" s="5">
        <f t="shared" si="51"/>
        <v>0.82640249999999993</v>
      </c>
      <c r="AQ87" s="5">
        <f t="shared" si="52"/>
        <v>0.84738090909090902</v>
      </c>
      <c r="AR87" s="6">
        <f>(AO87-AVERAGE(AO59:AO104))/_xlfn.STDEV.P(AO59:AO104)</f>
        <v>-0.68285888104058123</v>
      </c>
      <c r="AS87" s="6">
        <f t="shared" ref="AS87:AT87" si="80">(AP87-AVERAGE(AP59:AP104))/_xlfn.STDEV.P(AP59:AP104)</f>
        <v>-0.58286634424747474</v>
      </c>
      <c r="AT87" s="6">
        <f t="shared" si="80"/>
        <v>-0.84174444770492707</v>
      </c>
    </row>
    <row r="88" spans="1:46" ht="13.5" thickBot="1">
      <c r="A88" s="4" t="s">
        <v>103</v>
      </c>
      <c r="B88" s="4" t="s">
        <v>104</v>
      </c>
      <c r="C88" s="5">
        <v>0.68013000000000001</v>
      </c>
      <c r="D88" s="5">
        <v>0.68618000000000001</v>
      </c>
      <c r="E88" s="5">
        <v>0.69083000000000006</v>
      </c>
      <c r="F88" s="5">
        <v>0.69833999999999996</v>
      </c>
      <c r="G88" s="5">
        <v>0.70030000000000003</v>
      </c>
      <c r="H88" s="5">
        <v>0.70145999999999997</v>
      </c>
      <c r="I88" s="5">
        <v>0.71101999999999999</v>
      </c>
      <c r="J88" s="5">
        <v>0.72326000000000001</v>
      </c>
      <c r="K88" s="5">
        <v>0.73455000000000004</v>
      </c>
      <c r="L88" s="5">
        <v>0.73709999999999998</v>
      </c>
      <c r="M88" s="5">
        <v>0.74026999999999998</v>
      </c>
      <c r="N88" s="5">
        <v>0.74939999999999996</v>
      </c>
      <c r="O88" s="5">
        <v>0.76453000000000004</v>
      </c>
      <c r="P88" s="5">
        <v>0.77512999999999999</v>
      </c>
      <c r="Q88" s="5">
        <v>0.77800000000000002</v>
      </c>
      <c r="R88" s="5">
        <v>0.78151999999999999</v>
      </c>
      <c r="S88" s="5">
        <v>0.77795000000000003</v>
      </c>
      <c r="T88" s="5">
        <v>0.78071999999999997</v>
      </c>
      <c r="U88" s="5">
        <v>0.77700000000000002</v>
      </c>
      <c r="V88" s="5">
        <v>0.77644999999999997</v>
      </c>
      <c r="W88" s="5">
        <v>0.77895999999999999</v>
      </c>
      <c r="X88" s="5">
        <v>0.78456000000000004</v>
      </c>
      <c r="Y88" s="5">
        <v>0.79008</v>
      </c>
      <c r="Z88" s="5">
        <v>0.79</v>
      </c>
      <c r="AA88" s="5">
        <v>0.79701999999999995</v>
      </c>
      <c r="AB88" s="5">
        <v>0.79835</v>
      </c>
      <c r="AC88" s="5">
        <v>0.80179</v>
      </c>
      <c r="AD88" s="5">
        <v>0.81364000000000003</v>
      </c>
      <c r="AE88" s="5">
        <v>0.82382999999999995</v>
      </c>
      <c r="AF88" s="5">
        <v>0.82989000000000002</v>
      </c>
      <c r="AG88" s="5">
        <v>0.83699999999999997</v>
      </c>
      <c r="AH88" s="5">
        <v>0.84218999999999999</v>
      </c>
      <c r="AI88" s="5">
        <v>0.84131</v>
      </c>
      <c r="AJ88" s="5">
        <v>0.85085</v>
      </c>
      <c r="AK88" s="5">
        <v>0.79393999999999998</v>
      </c>
      <c r="AM88" s="4" t="s">
        <v>103</v>
      </c>
      <c r="AN88" s="4" t="s">
        <v>104</v>
      </c>
      <c r="AO88" s="5">
        <f t="shared" si="50"/>
        <v>0.71273666666666669</v>
      </c>
      <c r="AP88" s="5">
        <f t="shared" si="51"/>
        <v>0.77957500000000002</v>
      </c>
      <c r="AQ88" s="5">
        <f t="shared" si="52"/>
        <v>0.820891818181818</v>
      </c>
      <c r="AR88" s="6">
        <f>(AO88-AVERAGE(AO59:AO104))/_xlfn.STDEV.P(AO59:AO104)</f>
        <v>-1.8497456027941845</v>
      </c>
      <c r="AS88" s="6">
        <f t="shared" ref="AS88:AT88" si="81">(AP88-AVERAGE(AP59:AP104))/_xlfn.STDEV.P(AP59:AP104)</f>
        <v>-1.3081402840009704</v>
      </c>
      <c r="AT88" s="6">
        <f t="shared" si="81"/>
        <v>-1.2886280464238118</v>
      </c>
    </row>
    <row r="89" spans="1:46" ht="13.5" thickBot="1">
      <c r="A89" s="4" t="s">
        <v>105</v>
      </c>
      <c r="B89" s="4" t="s">
        <v>106</v>
      </c>
      <c r="C89" s="5">
        <v>0.65751999999999999</v>
      </c>
      <c r="D89" s="5">
        <v>0.65237000000000001</v>
      </c>
      <c r="E89" s="5">
        <v>0.63614999999999999</v>
      </c>
      <c r="F89" s="5">
        <v>0.63939999999999997</v>
      </c>
      <c r="G89" s="5">
        <v>0.63890000000000002</v>
      </c>
      <c r="H89" s="5">
        <v>0.63087000000000004</v>
      </c>
      <c r="I89" s="5">
        <v>0.62973000000000001</v>
      </c>
      <c r="J89" s="5">
        <v>0.63737999999999995</v>
      </c>
      <c r="K89" s="5">
        <v>0.63958999999999999</v>
      </c>
      <c r="L89" s="5">
        <v>0.63856999999999997</v>
      </c>
      <c r="M89" s="5">
        <v>0.63705000000000001</v>
      </c>
      <c r="N89" s="5">
        <v>0.64861000000000002</v>
      </c>
      <c r="O89" s="5">
        <v>0.64956000000000003</v>
      </c>
      <c r="P89" s="5">
        <v>0.65447</v>
      </c>
      <c r="Q89" s="5">
        <v>0.66700999999999999</v>
      </c>
      <c r="R89" s="5">
        <v>0.67969999999999997</v>
      </c>
      <c r="S89" s="5">
        <v>0.68201999999999996</v>
      </c>
      <c r="T89" s="5">
        <v>0.68047999999999997</v>
      </c>
      <c r="U89" s="5">
        <v>0.68384</v>
      </c>
      <c r="V89" s="5">
        <v>0.69193000000000005</v>
      </c>
      <c r="W89" s="5">
        <v>0.69272</v>
      </c>
      <c r="X89" s="5">
        <v>0.69806999999999997</v>
      </c>
      <c r="Y89" s="5">
        <v>0.71114999999999995</v>
      </c>
      <c r="Z89" s="5">
        <v>0.70894000000000001</v>
      </c>
      <c r="AA89" s="5">
        <v>0.72270999999999996</v>
      </c>
      <c r="AB89" s="5">
        <v>0.72089999999999999</v>
      </c>
      <c r="AC89" s="5">
        <v>0.72550999999999999</v>
      </c>
      <c r="AD89" s="5">
        <v>0.73062000000000005</v>
      </c>
      <c r="AE89" s="5">
        <v>0.73984000000000005</v>
      </c>
      <c r="AF89" s="5">
        <v>0.75670000000000004</v>
      </c>
      <c r="AG89" s="5">
        <v>0.76324000000000003</v>
      </c>
      <c r="AH89" s="5">
        <v>0.76329000000000002</v>
      </c>
      <c r="AI89" s="5">
        <v>0.77198999999999995</v>
      </c>
      <c r="AJ89" s="5">
        <v>0.78125</v>
      </c>
      <c r="AK89" s="5">
        <v>0.72594000000000003</v>
      </c>
      <c r="AM89" s="4" t="s">
        <v>105</v>
      </c>
      <c r="AN89" s="4" t="s">
        <v>106</v>
      </c>
      <c r="AO89" s="5">
        <f t="shared" si="50"/>
        <v>0.6405116666666667</v>
      </c>
      <c r="AP89" s="5">
        <f t="shared" si="51"/>
        <v>0.68332416666666662</v>
      </c>
      <c r="AQ89" s="5">
        <f t="shared" si="52"/>
        <v>0.74563545454545455</v>
      </c>
      <c r="AR89" s="6">
        <f>(AO89-AVERAGE(AO59:AO104))/_xlfn.STDEV.P(AO59:AO104)</f>
        <v>-3.0243300744020987</v>
      </c>
      <c r="AS89" s="6">
        <f t="shared" ref="AS89:AT89" si="82">(AP89-AVERAGE(AP59:AP104))/_xlfn.STDEV.P(AP59:AP104)</f>
        <v>-2.7988929634355744</v>
      </c>
      <c r="AT89" s="6">
        <f t="shared" si="82"/>
        <v>-2.5582387976471792</v>
      </c>
    </row>
    <row r="90" spans="1:46" ht="13.5" thickBot="1">
      <c r="A90" s="4" t="s">
        <v>107</v>
      </c>
      <c r="B90" s="4" t="s">
        <v>108</v>
      </c>
      <c r="C90" s="5">
        <v>0.74726000000000004</v>
      </c>
      <c r="D90" s="5">
        <v>0.75495999999999996</v>
      </c>
      <c r="E90" s="5">
        <v>0.76160000000000005</v>
      </c>
      <c r="F90" s="5">
        <v>0.75334000000000001</v>
      </c>
      <c r="G90" s="5">
        <v>0.75585999999999998</v>
      </c>
      <c r="H90" s="5">
        <v>0.76475000000000004</v>
      </c>
      <c r="I90" s="5">
        <v>0.77154</v>
      </c>
      <c r="J90" s="5">
        <v>0.78256999999999999</v>
      </c>
      <c r="K90" s="5">
        <v>0.78883000000000003</v>
      </c>
      <c r="L90" s="5">
        <v>0.79805000000000004</v>
      </c>
      <c r="M90" s="5">
        <v>0.81</v>
      </c>
      <c r="N90" s="5">
        <v>0.82372000000000001</v>
      </c>
      <c r="O90" s="5">
        <v>0.83413999999999999</v>
      </c>
      <c r="P90" s="5">
        <v>0.83903000000000005</v>
      </c>
      <c r="Q90" s="5">
        <v>0.84948000000000001</v>
      </c>
      <c r="R90" s="5">
        <v>0.86319999999999997</v>
      </c>
      <c r="S90" s="5">
        <v>0.86902000000000001</v>
      </c>
      <c r="T90" s="5">
        <v>0.86577000000000004</v>
      </c>
      <c r="U90" s="5">
        <v>0.86729999999999996</v>
      </c>
      <c r="V90" s="5">
        <v>0.86587000000000003</v>
      </c>
      <c r="W90" s="5">
        <v>0.86761999999999995</v>
      </c>
      <c r="X90" s="5">
        <v>0.86748000000000003</v>
      </c>
      <c r="Y90" s="5">
        <v>0.86638000000000004</v>
      </c>
      <c r="Z90" s="5">
        <v>0.86658999999999997</v>
      </c>
      <c r="AA90" s="5">
        <v>0.86448000000000003</v>
      </c>
      <c r="AB90" s="5">
        <v>0.87233000000000005</v>
      </c>
      <c r="AC90" s="5">
        <v>0.87856999999999996</v>
      </c>
      <c r="AD90" s="5">
        <v>0.88336000000000003</v>
      </c>
      <c r="AE90" s="5">
        <v>0.88971</v>
      </c>
      <c r="AF90" s="5">
        <v>0.89983999999999997</v>
      </c>
      <c r="AG90" s="5">
        <v>0.90310999999999997</v>
      </c>
      <c r="AH90" s="5">
        <v>0.91</v>
      </c>
      <c r="AI90" s="5">
        <v>0.91634000000000004</v>
      </c>
      <c r="AJ90" s="5">
        <v>0.92284999999999995</v>
      </c>
      <c r="AK90" s="5">
        <v>0.85048999999999997</v>
      </c>
      <c r="AM90" s="4" t="s">
        <v>107</v>
      </c>
      <c r="AN90" s="4" t="s">
        <v>108</v>
      </c>
      <c r="AO90" s="5">
        <f t="shared" si="50"/>
        <v>0.77603999999999995</v>
      </c>
      <c r="AP90" s="5">
        <f t="shared" si="51"/>
        <v>0.86015666666666668</v>
      </c>
      <c r="AQ90" s="5">
        <f t="shared" si="52"/>
        <v>0.89009818181818201</v>
      </c>
      <c r="AR90" s="6">
        <f>(AO90-AVERAGE(AO59:AO104))/_xlfn.STDEV.P(AO59:AO104)</f>
        <v>-0.82025287403886515</v>
      </c>
      <c r="AS90" s="6">
        <f t="shared" ref="AS90:AT90" si="83">(AP90-AVERAGE(AP59:AP104))/_xlfn.STDEV.P(AP59:AP104)</f>
        <v>-6.0074876809974219E-2</v>
      </c>
      <c r="AT90" s="6">
        <f t="shared" si="83"/>
        <v>-0.12108368100159403</v>
      </c>
    </row>
    <row r="91" spans="1:46" ht="13.5" thickBot="1">
      <c r="A91" s="4" t="s">
        <v>109</v>
      </c>
      <c r="B91" s="4" t="s">
        <v>110</v>
      </c>
      <c r="C91" s="5">
        <v>0.82406999999999997</v>
      </c>
      <c r="D91" s="5">
        <v>0.82862999999999998</v>
      </c>
      <c r="E91" s="5">
        <v>0.83204999999999996</v>
      </c>
      <c r="F91" s="5">
        <v>0.83320000000000005</v>
      </c>
      <c r="G91" s="5">
        <v>0.83547000000000005</v>
      </c>
      <c r="H91" s="5">
        <v>0.84238000000000002</v>
      </c>
      <c r="I91" s="5">
        <v>0.84255999999999998</v>
      </c>
      <c r="J91" s="5">
        <v>0.84997</v>
      </c>
      <c r="K91" s="5">
        <v>0.85338999999999998</v>
      </c>
      <c r="L91" s="5">
        <v>0.85994999999999999</v>
      </c>
      <c r="M91" s="5">
        <v>0.8629</v>
      </c>
      <c r="N91" s="5">
        <v>0.86695</v>
      </c>
      <c r="O91" s="5">
        <v>0.87336000000000003</v>
      </c>
      <c r="P91" s="5">
        <v>0.87563000000000002</v>
      </c>
      <c r="Q91" s="5">
        <v>0.87578999999999996</v>
      </c>
      <c r="R91" s="5">
        <v>0.87771999999999994</v>
      </c>
      <c r="S91" s="5">
        <v>0.88017000000000001</v>
      </c>
      <c r="T91" s="5">
        <v>0.87621000000000004</v>
      </c>
      <c r="U91" s="5">
        <v>0.87646999999999997</v>
      </c>
      <c r="V91" s="5">
        <v>0.87653000000000003</v>
      </c>
      <c r="W91" s="5">
        <v>0.87805999999999995</v>
      </c>
      <c r="X91" s="5">
        <v>0.88177000000000005</v>
      </c>
      <c r="Y91" s="5">
        <v>0.88315999999999995</v>
      </c>
      <c r="Z91" s="5">
        <v>0.88846999999999998</v>
      </c>
      <c r="AA91" s="5">
        <v>0.88836999999999999</v>
      </c>
      <c r="AB91" s="5">
        <v>0.88871999999999995</v>
      </c>
      <c r="AC91" s="5">
        <v>0.89495000000000002</v>
      </c>
      <c r="AD91" s="5">
        <v>0.89222000000000001</v>
      </c>
      <c r="AE91" s="5">
        <v>0.89781999999999995</v>
      </c>
      <c r="AF91" s="5">
        <v>0.90539999999999998</v>
      </c>
      <c r="AG91" s="5">
        <v>0.91071000000000002</v>
      </c>
      <c r="AH91" s="5">
        <v>0.91493999999999998</v>
      </c>
      <c r="AI91" s="5">
        <v>0.91830999999999996</v>
      </c>
      <c r="AJ91" s="5">
        <v>0.91998999999999997</v>
      </c>
      <c r="AK91" s="5">
        <v>0.84723999999999999</v>
      </c>
      <c r="AM91" s="4" t="s">
        <v>109</v>
      </c>
      <c r="AN91" s="4" t="s">
        <v>110</v>
      </c>
      <c r="AO91" s="5">
        <f t="shared" si="50"/>
        <v>0.84429333333333334</v>
      </c>
      <c r="AP91" s="5">
        <f t="shared" si="51"/>
        <v>0.87861166666666668</v>
      </c>
      <c r="AQ91" s="5">
        <f t="shared" si="52"/>
        <v>0.89806090909090908</v>
      </c>
      <c r="AR91" s="6">
        <f>(AO91-AVERAGE(AO59:AO104))/_xlfn.STDEV.P(AO59:AO104)</f>
        <v>0.28974097115064334</v>
      </c>
      <c r="AS91" s="6">
        <f t="shared" ref="AS91:AT91" si="84">(AP91-AVERAGE(AP59:AP104))/_xlfn.STDEV.P(AP59:AP104)</f>
        <v>0.22575995439286142</v>
      </c>
      <c r="AT91" s="6">
        <f t="shared" si="84"/>
        <v>1.3251326245938179E-2</v>
      </c>
    </row>
    <row r="92" spans="1:46" ht="13.5" thickBot="1">
      <c r="A92" s="4" t="s">
        <v>111</v>
      </c>
      <c r="B92" s="4" t="s">
        <v>112</v>
      </c>
      <c r="C92" s="5">
        <v>0.76883000000000001</v>
      </c>
      <c r="D92" s="5">
        <v>0.76937</v>
      </c>
      <c r="E92" s="5">
        <v>0.77466999999999997</v>
      </c>
      <c r="F92" s="5">
        <v>0.77900999999999998</v>
      </c>
      <c r="G92" s="5">
        <v>0.77929000000000004</v>
      </c>
      <c r="H92" s="5">
        <v>0.78335999999999995</v>
      </c>
      <c r="I92" s="5">
        <v>0.78966999999999998</v>
      </c>
      <c r="J92" s="5">
        <v>0.79027999999999998</v>
      </c>
      <c r="K92" s="5">
        <v>0.78998000000000002</v>
      </c>
      <c r="L92" s="5">
        <v>0.79069</v>
      </c>
      <c r="M92" s="5">
        <v>0.79556000000000004</v>
      </c>
      <c r="N92" s="5">
        <v>0.79603999999999997</v>
      </c>
      <c r="O92" s="5">
        <v>0.79705000000000004</v>
      </c>
      <c r="P92" s="5">
        <v>0.79891999999999996</v>
      </c>
      <c r="Q92" s="5">
        <v>0.80379999999999996</v>
      </c>
      <c r="R92" s="5">
        <v>0.80569999999999997</v>
      </c>
      <c r="S92" s="5">
        <v>0.80915000000000004</v>
      </c>
      <c r="T92" s="5">
        <v>0.79790000000000005</v>
      </c>
      <c r="U92" s="5">
        <v>0.78774</v>
      </c>
      <c r="V92" s="5">
        <v>0.78557999999999995</v>
      </c>
      <c r="W92" s="5">
        <v>0.78844999999999998</v>
      </c>
      <c r="X92" s="5">
        <v>0.79088000000000003</v>
      </c>
      <c r="Y92" s="5">
        <v>0.78934000000000004</v>
      </c>
      <c r="Z92" s="5">
        <v>0.79254999999999998</v>
      </c>
      <c r="AA92" s="5">
        <v>0.79974999999999996</v>
      </c>
      <c r="AB92" s="5">
        <v>0.80115000000000003</v>
      </c>
      <c r="AC92" s="5">
        <v>0.80459000000000003</v>
      </c>
      <c r="AD92" s="5">
        <v>0.81381000000000003</v>
      </c>
      <c r="AE92" s="5">
        <v>0.82037000000000004</v>
      </c>
      <c r="AF92" s="5">
        <v>0.83494000000000002</v>
      </c>
      <c r="AG92" s="5">
        <v>0.85089000000000004</v>
      </c>
      <c r="AH92" s="5">
        <v>0.86095999999999995</v>
      </c>
      <c r="AI92" s="5">
        <v>0.86329999999999996</v>
      </c>
      <c r="AJ92" s="5">
        <v>0.87128000000000005</v>
      </c>
      <c r="AK92" s="5">
        <v>0.81445000000000001</v>
      </c>
      <c r="AM92" s="4" t="s">
        <v>111</v>
      </c>
      <c r="AN92" s="4" t="s">
        <v>112</v>
      </c>
      <c r="AO92" s="5">
        <f t="shared" si="50"/>
        <v>0.78389583333333335</v>
      </c>
      <c r="AP92" s="5">
        <f t="shared" si="51"/>
        <v>0.79558833333333334</v>
      </c>
      <c r="AQ92" s="5">
        <f t="shared" si="52"/>
        <v>0.83049909090909102</v>
      </c>
      <c r="AR92" s="6">
        <f>(AO92-AVERAGE(AO59:AO104))/_xlfn.STDEV.P(AO59:AO104)</f>
        <v>-0.69249462073497814</v>
      </c>
      <c r="AS92" s="6">
        <f t="shared" ref="AS92:AT92" si="85">(AP92-AVERAGE(AP59:AP104))/_xlfn.STDEV.P(AP59:AP104)</f>
        <v>-1.0601224877220177</v>
      </c>
      <c r="AT92" s="6">
        <f t="shared" si="85"/>
        <v>-1.1265487729231838</v>
      </c>
    </row>
    <row r="93" spans="1:46" ht="13.5" thickBot="1">
      <c r="A93" s="4" t="s">
        <v>113</v>
      </c>
      <c r="B93" s="4" t="s">
        <v>114</v>
      </c>
      <c r="C93" s="5">
        <v>0.78351000000000004</v>
      </c>
      <c r="D93" s="5">
        <v>0.78264999999999996</v>
      </c>
      <c r="E93" s="5">
        <v>0.78490000000000004</v>
      </c>
      <c r="F93" s="5">
        <v>0.79069</v>
      </c>
      <c r="G93" s="5">
        <v>0.7913</v>
      </c>
      <c r="H93" s="5">
        <v>0.79344000000000003</v>
      </c>
      <c r="I93" s="5">
        <v>0.78847999999999996</v>
      </c>
      <c r="J93" s="5">
        <v>0.79191999999999996</v>
      </c>
      <c r="K93" s="5">
        <v>0.79544000000000004</v>
      </c>
      <c r="L93" s="5">
        <v>0.79762999999999995</v>
      </c>
      <c r="M93" s="5">
        <v>0.79939000000000004</v>
      </c>
      <c r="N93" s="5">
        <v>0.79966000000000004</v>
      </c>
      <c r="O93" s="5">
        <v>0.80915000000000004</v>
      </c>
      <c r="P93" s="5">
        <v>0.81398999999999999</v>
      </c>
      <c r="Q93" s="5">
        <v>0.81849000000000005</v>
      </c>
      <c r="R93" s="5">
        <v>0.81264999999999998</v>
      </c>
      <c r="S93" s="5">
        <v>0.81259000000000003</v>
      </c>
      <c r="T93" s="5">
        <v>0.80415999999999999</v>
      </c>
      <c r="U93" s="5">
        <v>0.80740000000000001</v>
      </c>
      <c r="V93" s="5">
        <v>0.80018</v>
      </c>
      <c r="W93" s="5">
        <v>0.80056000000000005</v>
      </c>
      <c r="X93" s="5">
        <v>0.80264000000000002</v>
      </c>
      <c r="Y93" s="5">
        <v>0.80383000000000004</v>
      </c>
      <c r="Z93" s="5">
        <v>0.80339000000000005</v>
      </c>
      <c r="AA93" s="5">
        <v>0.80242000000000002</v>
      </c>
      <c r="AB93" s="5">
        <v>0.80478000000000005</v>
      </c>
      <c r="AC93" s="5">
        <v>0.81276999999999999</v>
      </c>
      <c r="AD93" s="5">
        <v>0.82764000000000004</v>
      </c>
      <c r="AE93" s="5">
        <v>0.84338999999999997</v>
      </c>
      <c r="AF93" s="5">
        <v>0.86055999999999999</v>
      </c>
      <c r="AG93" s="5">
        <v>0.86839999999999995</v>
      </c>
      <c r="AH93" s="5">
        <v>0.88471999999999995</v>
      </c>
      <c r="AI93" s="5">
        <v>0.89134999999999998</v>
      </c>
      <c r="AJ93" s="5">
        <v>0.90007000000000004</v>
      </c>
      <c r="AK93" s="5">
        <v>0.83818000000000004</v>
      </c>
      <c r="AM93" s="4" t="s">
        <v>113</v>
      </c>
      <c r="AN93" s="4" t="s">
        <v>114</v>
      </c>
      <c r="AO93" s="5">
        <f t="shared" si="50"/>
        <v>0.79158416666666664</v>
      </c>
      <c r="AP93" s="5">
        <f t="shared" si="51"/>
        <v>0.80741916666666658</v>
      </c>
      <c r="AQ93" s="5">
        <f t="shared" si="52"/>
        <v>0.84857090909090904</v>
      </c>
      <c r="AR93" s="6">
        <f>(AO93-AVERAGE(AO59:AO104))/_xlfn.STDEV.P(AO59:AO104)</f>
        <v>-0.56746039510841106</v>
      </c>
      <c r="AS93" s="6">
        <f t="shared" ref="AS93:AT93" si="86">(AP93-AVERAGE(AP59:AP104))/_xlfn.STDEV.P(AP59:AP104)</f>
        <v>-0.87688411065227034</v>
      </c>
      <c r="AT93" s="6">
        <f t="shared" si="86"/>
        <v>-0.82166858008453347</v>
      </c>
    </row>
    <row r="94" spans="1:46" ht="13.5" thickBot="1">
      <c r="A94" s="4" t="s">
        <v>115</v>
      </c>
      <c r="B94" s="4" t="s">
        <v>116</v>
      </c>
      <c r="C94" s="5">
        <v>0.80662</v>
      </c>
      <c r="D94" s="5">
        <v>0.81123999999999996</v>
      </c>
      <c r="E94" s="5">
        <v>0.81428999999999996</v>
      </c>
      <c r="F94" s="5">
        <v>0.82115000000000005</v>
      </c>
      <c r="G94" s="5">
        <v>0.82425000000000004</v>
      </c>
      <c r="H94" s="5">
        <v>0.82789000000000001</v>
      </c>
      <c r="I94" s="5">
        <v>0.83072999999999997</v>
      </c>
      <c r="J94" s="5">
        <v>0.83128999999999997</v>
      </c>
      <c r="K94" s="5">
        <v>0.83055999999999996</v>
      </c>
      <c r="L94" s="5">
        <v>0.82945000000000002</v>
      </c>
      <c r="M94" s="5">
        <v>0.83421999999999996</v>
      </c>
      <c r="N94" s="5">
        <v>0.83492999999999995</v>
      </c>
      <c r="O94" s="5">
        <v>0.83687</v>
      </c>
      <c r="P94" s="5">
        <v>0.83943999999999996</v>
      </c>
      <c r="Q94" s="5">
        <v>0.83623000000000003</v>
      </c>
      <c r="R94" s="5">
        <v>0.83635999999999999</v>
      </c>
      <c r="S94" s="5">
        <v>0.83362999999999998</v>
      </c>
      <c r="T94" s="5">
        <v>0.83098000000000005</v>
      </c>
      <c r="U94" s="5">
        <v>0.83074000000000003</v>
      </c>
      <c r="V94" s="5">
        <v>0.83018000000000003</v>
      </c>
      <c r="W94" s="5">
        <v>0.83389999999999997</v>
      </c>
      <c r="X94" s="5">
        <v>0.83550000000000002</v>
      </c>
      <c r="Y94" s="5">
        <v>0.84023999999999999</v>
      </c>
      <c r="Z94" s="5">
        <v>0.84399999999999997</v>
      </c>
      <c r="AA94" s="5">
        <v>0.84450000000000003</v>
      </c>
      <c r="AB94" s="5">
        <v>0.85007999999999995</v>
      </c>
      <c r="AC94" s="5">
        <v>0.85734999999999995</v>
      </c>
      <c r="AD94" s="5">
        <v>0.86387999999999998</v>
      </c>
      <c r="AE94" s="5">
        <v>0.86992999999999998</v>
      </c>
      <c r="AF94" s="5">
        <v>0.87658000000000003</v>
      </c>
      <c r="AG94" s="5">
        <v>0.88127</v>
      </c>
      <c r="AH94" s="5">
        <v>0.88819000000000004</v>
      </c>
      <c r="AI94" s="5">
        <v>0.89239999999999997</v>
      </c>
      <c r="AJ94" s="5">
        <v>0.90008999999999995</v>
      </c>
      <c r="AK94" s="5">
        <v>0.82613000000000003</v>
      </c>
      <c r="AM94" s="4" t="s">
        <v>115</v>
      </c>
      <c r="AN94" s="4" t="s">
        <v>116</v>
      </c>
      <c r="AO94" s="5">
        <f t="shared" si="50"/>
        <v>0.82471833333333333</v>
      </c>
      <c r="AP94" s="5">
        <f t="shared" si="51"/>
        <v>0.83567249999999993</v>
      </c>
      <c r="AQ94" s="5">
        <f t="shared" si="52"/>
        <v>0.86821818181818178</v>
      </c>
      <c r="AR94" s="6">
        <f>(AO94-AVERAGE(AO59:AO104))/_xlfn.STDEV.P(AO59:AO104)</f>
        <v>-2.8604352930006547E-2</v>
      </c>
      <c r="AS94" s="6">
        <f t="shared" ref="AS94:AT94" si="87">(AP94-AVERAGE(AP59:AP104))/_xlfn.STDEV.P(AP59:AP104)</f>
        <v>-0.43929067991529991</v>
      </c>
      <c r="AT94" s="6">
        <f t="shared" si="87"/>
        <v>-0.4902097175849624</v>
      </c>
    </row>
    <row r="95" spans="1:46" ht="13.5" thickBot="1">
      <c r="A95" s="4" t="s">
        <v>117</v>
      </c>
      <c r="B95" s="4" t="s">
        <v>118</v>
      </c>
      <c r="C95" s="5">
        <v>0.77259999999999995</v>
      </c>
      <c r="D95" s="5">
        <v>0.77341000000000004</v>
      </c>
      <c r="E95" s="5">
        <v>0.77249999999999996</v>
      </c>
      <c r="F95" s="5">
        <v>0.77951999999999999</v>
      </c>
      <c r="G95" s="5">
        <v>0.77951000000000004</v>
      </c>
      <c r="H95" s="5">
        <v>0.77927999999999997</v>
      </c>
      <c r="I95" s="5">
        <v>0.78105000000000002</v>
      </c>
      <c r="J95" s="5">
        <v>0.78054000000000001</v>
      </c>
      <c r="K95" s="5">
        <v>0.78086999999999995</v>
      </c>
      <c r="L95" s="5">
        <v>0.78463000000000005</v>
      </c>
      <c r="M95" s="5">
        <v>0.79039999999999999</v>
      </c>
      <c r="N95" s="5">
        <v>0.79881999999999997</v>
      </c>
      <c r="O95" s="5">
        <v>0.80388000000000004</v>
      </c>
      <c r="P95" s="5">
        <v>0.80798000000000003</v>
      </c>
      <c r="Q95" s="5">
        <v>0.81006999999999996</v>
      </c>
      <c r="R95" s="5">
        <v>0.80974999999999997</v>
      </c>
      <c r="S95" s="5">
        <v>0.81394</v>
      </c>
      <c r="T95" s="5">
        <v>0.81371000000000004</v>
      </c>
      <c r="U95" s="5">
        <v>0.81496000000000002</v>
      </c>
      <c r="V95" s="5">
        <v>0.81659000000000004</v>
      </c>
      <c r="W95" s="5">
        <v>0.81660999999999995</v>
      </c>
      <c r="X95" s="5">
        <v>0.82043999999999995</v>
      </c>
      <c r="Y95" s="5">
        <v>0.82338</v>
      </c>
      <c r="Z95" s="5">
        <v>0.82245999999999997</v>
      </c>
      <c r="AA95" s="5">
        <v>0.82055</v>
      </c>
      <c r="AB95" s="5">
        <v>0.82333999999999996</v>
      </c>
      <c r="AC95" s="5">
        <v>0.82477999999999996</v>
      </c>
      <c r="AD95" s="5">
        <v>0.83316999999999997</v>
      </c>
      <c r="AE95" s="5">
        <v>0.83958999999999995</v>
      </c>
      <c r="AF95" s="5">
        <v>0.84928999999999999</v>
      </c>
      <c r="AG95" s="5">
        <v>0.85343999999999998</v>
      </c>
      <c r="AH95" s="5">
        <v>0.86036000000000001</v>
      </c>
      <c r="AI95" s="5">
        <v>0.86563999999999997</v>
      </c>
      <c r="AJ95" s="5">
        <v>0.87119000000000002</v>
      </c>
      <c r="AK95" s="5">
        <v>0.80547999999999997</v>
      </c>
      <c r="AM95" s="4" t="s">
        <v>117</v>
      </c>
      <c r="AN95" s="4" t="s">
        <v>118</v>
      </c>
      <c r="AO95" s="5">
        <f t="shared" si="50"/>
        <v>0.78109416666666664</v>
      </c>
      <c r="AP95" s="5">
        <f t="shared" si="51"/>
        <v>0.81448083333333321</v>
      </c>
      <c r="AQ95" s="5">
        <f t="shared" si="52"/>
        <v>0.84062090909090903</v>
      </c>
      <c r="AR95" s="6">
        <f>(AO95-AVERAGE(AO59:AO104))/_xlfn.STDEV.P(AO59:AO104)</f>
        <v>-0.73805771054166847</v>
      </c>
      <c r="AS95" s="6">
        <f t="shared" ref="AS95:AT95" si="88">(AP95-AVERAGE(AP59:AP104))/_xlfn.STDEV.P(AP59:AP104)</f>
        <v>-0.76751156664374431</v>
      </c>
      <c r="AT95" s="6">
        <f t="shared" si="88"/>
        <v>-0.95578887217035391</v>
      </c>
    </row>
    <row r="96" spans="1:46" ht="13.5" thickBot="1">
      <c r="A96" s="4" t="s">
        <v>119</v>
      </c>
      <c r="B96" s="4" t="s">
        <v>120</v>
      </c>
      <c r="C96" s="5">
        <v>0.83933999999999997</v>
      </c>
      <c r="D96" s="5">
        <v>0.84223999999999999</v>
      </c>
      <c r="E96" s="5">
        <v>0.84136</v>
      </c>
      <c r="F96" s="5">
        <v>0.83708000000000005</v>
      </c>
      <c r="G96" s="5">
        <v>0.83438000000000001</v>
      </c>
      <c r="H96" s="5">
        <v>0.83692</v>
      </c>
      <c r="I96" s="5">
        <v>0.83140999999999998</v>
      </c>
      <c r="J96" s="5">
        <v>0.83321999999999996</v>
      </c>
      <c r="K96" s="5">
        <v>0.83394999999999997</v>
      </c>
      <c r="L96" s="5">
        <v>0.83696000000000004</v>
      </c>
      <c r="M96" s="5">
        <v>0.84472999999999998</v>
      </c>
      <c r="N96" s="5">
        <v>0.85052000000000005</v>
      </c>
      <c r="O96" s="5">
        <v>0.85540000000000005</v>
      </c>
      <c r="P96" s="5">
        <v>0.85453000000000001</v>
      </c>
      <c r="Q96" s="5">
        <v>0.85729</v>
      </c>
      <c r="R96" s="5">
        <v>0.85680999999999996</v>
      </c>
      <c r="S96" s="5">
        <v>0.86734</v>
      </c>
      <c r="T96" s="5">
        <v>0.86426999999999998</v>
      </c>
      <c r="U96" s="5">
        <v>0.87377000000000005</v>
      </c>
      <c r="V96" s="5">
        <v>0.87600999999999996</v>
      </c>
      <c r="W96" s="5">
        <v>0.87465999999999999</v>
      </c>
      <c r="X96" s="5">
        <v>0.87756999999999996</v>
      </c>
      <c r="Y96" s="5">
        <v>0.87968999999999997</v>
      </c>
      <c r="Z96" s="5">
        <v>0.87751000000000001</v>
      </c>
      <c r="AA96" s="5">
        <v>0.88021000000000005</v>
      </c>
      <c r="AB96" s="5">
        <v>0.88590000000000002</v>
      </c>
      <c r="AC96" s="5">
        <v>0.89339999999999997</v>
      </c>
      <c r="AD96" s="5">
        <v>0.90747</v>
      </c>
      <c r="AE96" s="5">
        <v>0.90927999999999998</v>
      </c>
      <c r="AF96" s="5">
        <v>0.91625000000000001</v>
      </c>
      <c r="AG96" s="5">
        <v>0.92367999999999995</v>
      </c>
      <c r="AH96" s="5">
        <v>0.92979000000000001</v>
      </c>
      <c r="AI96" s="5">
        <v>0.93630000000000002</v>
      </c>
      <c r="AJ96" s="5">
        <v>0.93996999999999997</v>
      </c>
      <c r="AK96" s="5">
        <v>0.86736999999999997</v>
      </c>
      <c r="AM96" s="4" t="s">
        <v>119</v>
      </c>
      <c r="AN96" s="4" t="s">
        <v>120</v>
      </c>
      <c r="AO96" s="5">
        <f t="shared" si="50"/>
        <v>0.83850916666666653</v>
      </c>
      <c r="AP96" s="5">
        <f t="shared" si="51"/>
        <v>0.86790416666666681</v>
      </c>
      <c r="AQ96" s="5">
        <f t="shared" si="52"/>
        <v>0.90814727272727258</v>
      </c>
      <c r="AR96" s="6">
        <f>(AO96-AVERAGE(AO59:AO104))/_xlfn.STDEV.P(AO59:AO104)</f>
        <v>0.19567392583587767</v>
      </c>
      <c r="AS96" s="6">
        <f t="shared" ref="AS96:AT96" si="89">(AP96-AVERAGE(AP59:AP104))/_xlfn.STDEV.P(AP59:AP104)</f>
        <v>5.9919994755672279E-2</v>
      </c>
      <c r="AT96" s="6">
        <f t="shared" si="89"/>
        <v>0.18341309190541863</v>
      </c>
    </row>
    <row r="97" spans="1:46" ht="13.5" thickBot="1">
      <c r="A97" s="4" t="s">
        <v>121</v>
      </c>
      <c r="B97" s="4" t="s">
        <v>122</v>
      </c>
      <c r="C97" s="5">
        <v>0.74936999999999998</v>
      </c>
      <c r="D97" s="5">
        <v>0.73701000000000005</v>
      </c>
      <c r="E97" s="5">
        <v>0.74492999999999998</v>
      </c>
      <c r="F97" s="5">
        <v>0.75280000000000002</v>
      </c>
      <c r="G97" s="5">
        <v>0.76082000000000005</v>
      </c>
      <c r="H97" s="5">
        <v>0.76946999999999999</v>
      </c>
      <c r="I97" s="5">
        <v>0.76534999999999997</v>
      </c>
      <c r="J97" s="5">
        <v>0.76641999999999999</v>
      </c>
      <c r="K97" s="5">
        <v>0.76973000000000003</v>
      </c>
      <c r="L97" s="5">
        <v>0.77502000000000004</v>
      </c>
      <c r="M97" s="5">
        <v>0.77263999999999999</v>
      </c>
      <c r="N97" s="5">
        <v>0.78147999999999995</v>
      </c>
      <c r="O97" s="5">
        <v>0.78274999999999995</v>
      </c>
      <c r="P97" s="5">
        <v>0.78817999999999999</v>
      </c>
      <c r="Q97" s="5">
        <v>0.78239999999999998</v>
      </c>
      <c r="R97" s="5">
        <v>0.78571000000000002</v>
      </c>
      <c r="S97" s="5">
        <v>0.77532000000000001</v>
      </c>
      <c r="T97" s="5">
        <v>0.77346999999999999</v>
      </c>
      <c r="U97" s="5">
        <v>0.77439000000000002</v>
      </c>
      <c r="V97" s="5">
        <v>0.77109000000000005</v>
      </c>
      <c r="W97" s="5">
        <v>0.76841999999999999</v>
      </c>
      <c r="X97" s="5">
        <v>0.76841999999999999</v>
      </c>
      <c r="Y97" s="5">
        <v>0.78242999999999996</v>
      </c>
      <c r="Z97" s="5">
        <v>0.78097000000000005</v>
      </c>
      <c r="AA97" s="5">
        <v>0.78513999999999995</v>
      </c>
      <c r="AB97" s="5">
        <v>0.79069999999999996</v>
      </c>
      <c r="AC97" s="5">
        <v>0.79405999999999999</v>
      </c>
      <c r="AD97" s="5">
        <v>0.79893000000000003</v>
      </c>
      <c r="AE97" s="5">
        <v>0.81079000000000001</v>
      </c>
      <c r="AF97" s="5">
        <v>0.82308999999999999</v>
      </c>
      <c r="AG97" s="5">
        <v>0.83125000000000004</v>
      </c>
      <c r="AH97" s="5">
        <v>0.84338000000000002</v>
      </c>
      <c r="AI97" s="5">
        <v>0.85482999999999998</v>
      </c>
      <c r="AJ97" s="5">
        <v>0.85624</v>
      </c>
      <c r="AK97" s="5">
        <v>0.79308999999999996</v>
      </c>
      <c r="AM97" s="4" t="s">
        <v>121</v>
      </c>
      <c r="AN97" s="4" t="s">
        <v>122</v>
      </c>
      <c r="AO97" s="5">
        <f t="shared" si="50"/>
        <v>0.76208666666666669</v>
      </c>
      <c r="AP97" s="5">
        <f t="shared" si="51"/>
        <v>0.77779583333333324</v>
      </c>
      <c r="AQ97" s="5">
        <f t="shared" si="52"/>
        <v>0.81649999999999989</v>
      </c>
      <c r="AR97" s="6">
        <f>(AO97-AVERAGE(AO59:AO104))/_xlfn.STDEV.P(AO59:AO104)</f>
        <v>-1.0471738662230445</v>
      </c>
      <c r="AS97" s="6">
        <f t="shared" ref="AS97:AT97" si="90">(AP97-AVERAGE(AP59:AP104))/_xlfn.STDEV.P(AP59:AP104)</f>
        <v>-1.3356963828277604</v>
      </c>
      <c r="AT97" s="6">
        <f t="shared" si="90"/>
        <v>-1.3627201140129013</v>
      </c>
    </row>
    <row r="98" spans="1:46" ht="13.5" thickBot="1">
      <c r="A98" s="4" t="s">
        <v>123</v>
      </c>
      <c r="B98" s="4" t="s">
        <v>124</v>
      </c>
      <c r="C98" s="5">
        <v>0.70747000000000004</v>
      </c>
      <c r="D98" s="5">
        <v>0.70730999999999999</v>
      </c>
      <c r="E98" s="5">
        <v>0.71484000000000003</v>
      </c>
      <c r="F98" s="5">
        <v>0.71860999999999997</v>
      </c>
      <c r="G98" s="5">
        <v>0.71923000000000004</v>
      </c>
      <c r="H98" s="5">
        <v>0.71928999999999998</v>
      </c>
      <c r="I98" s="5">
        <v>0.72338000000000002</v>
      </c>
      <c r="J98" s="5">
        <v>0.72375999999999996</v>
      </c>
      <c r="K98" s="5">
        <v>0.72628000000000004</v>
      </c>
      <c r="L98" s="5">
        <v>0.73592000000000002</v>
      </c>
      <c r="M98" s="5">
        <v>0.73484000000000005</v>
      </c>
      <c r="N98" s="5">
        <v>0.74485999999999997</v>
      </c>
      <c r="O98" s="5">
        <v>0.74778</v>
      </c>
      <c r="P98" s="5">
        <v>0.75458999999999998</v>
      </c>
      <c r="Q98" s="5">
        <v>0.74861</v>
      </c>
      <c r="R98" s="5">
        <v>0.75280999999999998</v>
      </c>
      <c r="S98" s="5">
        <v>0.75543000000000005</v>
      </c>
      <c r="T98" s="5">
        <v>0.75216000000000005</v>
      </c>
      <c r="U98" s="5">
        <v>0.75549999999999995</v>
      </c>
      <c r="V98" s="5">
        <v>0.75419999999999998</v>
      </c>
      <c r="W98" s="5">
        <v>0.75295000000000001</v>
      </c>
      <c r="X98" s="5">
        <v>0.75083</v>
      </c>
      <c r="Y98" s="5">
        <v>0.75895000000000001</v>
      </c>
      <c r="Z98" s="5">
        <v>0.75478999999999996</v>
      </c>
      <c r="AA98" s="5">
        <v>0.75983999999999996</v>
      </c>
      <c r="AB98" s="5">
        <v>0.76605999999999996</v>
      </c>
      <c r="AC98" s="5">
        <v>0.77302999999999999</v>
      </c>
      <c r="AD98" s="5">
        <v>0.77946000000000004</v>
      </c>
      <c r="AE98" s="5">
        <v>0.78817999999999999</v>
      </c>
      <c r="AF98" s="5">
        <v>0.79532000000000003</v>
      </c>
      <c r="AG98" s="5">
        <v>0.80391999999999997</v>
      </c>
      <c r="AH98" s="5">
        <v>0.81827000000000005</v>
      </c>
      <c r="AI98" s="5">
        <v>0.82569000000000004</v>
      </c>
      <c r="AJ98" s="5">
        <v>0.83364000000000005</v>
      </c>
      <c r="AK98" s="5">
        <v>0.76885999999999999</v>
      </c>
      <c r="AM98" s="4" t="s">
        <v>123</v>
      </c>
      <c r="AN98" s="4" t="s">
        <v>124</v>
      </c>
      <c r="AO98" s="5">
        <f t="shared" si="50"/>
        <v>0.72298249999999997</v>
      </c>
      <c r="AP98" s="5">
        <f t="shared" si="51"/>
        <v>0.75321666666666676</v>
      </c>
      <c r="AQ98" s="5">
        <f t="shared" si="52"/>
        <v>0.79202454545454526</v>
      </c>
      <c r="AR98" s="6">
        <f>(AO98-AVERAGE(AO59:AO104))/_xlfn.STDEV.P(AO59:AO104)</f>
        <v>-1.6831191336766209</v>
      </c>
      <c r="AS98" s="6">
        <f t="shared" ref="AS98:AT98" si="91">(AP98-AVERAGE(AP59:AP104))/_xlfn.STDEV.P(AP59:AP104)</f>
        <v>-1.7163835654488917</v>
      </c>
      <c r="AT98" s="6">
        <f t="shared" si="91"/>
        <v>-1.7756327067889506</v>
      </c>
    </row>
    <row r="99" spans="1:46" ht="13.5" thickBot="1">
      <c r="A99" s="4" t="s">
        <v>125</v>
      </c>
      <c r="B99" s="4" t="s">
        <v>126</v>
      </c>
      <c r="C99" s="5">
        <v>0.80303000000000002</v>
      </c>
      <c r="D99" s="5">
        <v>0.80208000000000002</v>
      </c>
      <c r="E99" s="5">
        <v>0.80401</v>
      </c>
      <c r="F99" s="5">
        <v>0.80813000000000001</v>
      </c>
      <c r="G99" s="5">
        <v>0.81249000000000005</v>
      </c>
      <c r="H99" s="5">
        <v>0.81562000000000001</v>
      </c>
      <c r="I99" s="5">
        <v>0.81647000000000003</v>
      </c>
      <c r="J99" s="5">
        <v>0.81911999999999996</v>
      </c>
      <c r="K99" s="5">
        <v>0.82291999999999998</v>
      </c>
      <c r="L99" s="5">
        <v>0.82784000000000002</v>
      </c>
      <c r="M99" s="5">
        <v>0.83338999999999996</v>
      </c>
      <c r="N99" s="5">
        <v>0.83896000000000004</v>
      </c>
      <c r="O99" s="5">
        <v>0.84201000000000004</v>
      </c>
      <c r="P99" s="5">
        <v>0.84655000000000002</v>
      </c>
      <c r="Q99" s="5">
        <v>0.84872000000000003</v>
      </c>
      <c r="R99" s="5">
        <v>0.85140000000000005</v>
      </c>
      <c r="S99" s="5">
        <v>0.85436999999999996</v>
      </c>
      <c r="T99" s="5">
        <v>0.85043000000000002</v>
      </c>
      <c r="U99" s="5">
        <v>0.85250000000000004</v>
      </c>
      <c r="V99" s="5">
        <v>0.85501000000000005</v>
      </c>
      <c r="W99" s="5">
        <v>0.85657000000000005</v>
      </c>
      <c r="X99" s="5">
        <v>0.85977999999999999</v>
      </c>
      <c r="Y99" s="5">
        <v>0.86121999999999999</v>
      </c>
      <c r="Z99" s="5">
        <v>0.85626000000000002</v>
      </c>
      <c r="AA99" s="5">
        <v>0.86009000000000002</v>
      </c>
      <c r="AB99" s="5">
        <v>0.86151999999999995</v>
      </c>
      <c r="AC99" s="5">
        <v>0.86414999999999997</v>
      </c>
      <c r="AD99" s="5">
        <v>0.86717999999999995</v>
      </c>
      <c r="AE99" s="5">
        <v>0.87036000000000002</v>
      </c>
      <c r="AF99" s="5">
        <v>0.87529999999999997</v>
      </c>
      <c r="AG99" s="5">
        <v>0.87526000000000004</v>
      </c>
      <c r="AH99" s="5">
        <v>0.87785000000000002</v>
      </c>
      <c r="AI99" s="5">
        <v>0.88117000000000001</v>
      </c>
      <c r="AJ99" s="5">
        <v>0.88548000000000004</v>
      </c>
      <c r="AK99" s="5">
        <v>0.82172999999999996</v>
      </c>
      <c r="AM99" s="4" t="s">
        <v>125</v>
      </c>
      <c r="AN99" s="4" t="s">
        <v>126</v>
      </c>
      <c r="AO99" s="5">
        <f t="shared" si="50"/>
        <v>0.81700499999999998</v>
      </c>
      <c r="AP99" s="5">
        <f t="shared" si="51"/>
        <v>0.85290166666666678</v>
      </c>
      <c r="AQ99" s="5">
        <f t="shared" si="52"/>
        <v>0.86728090909090916</v>
      </c>
      <c r="AR99" s="6">
        <f>(AO99-AVERAGE(AO59:AO104))/_xlfn.STDEV.P(AO59:AO104)</f>
        <v>-0.15404514985169662</v>
      </c>
      <c r="AS99" s="6">
        <f t="shared" ref="AS99:AT99" si="92">(AP99-AVERAGE(AP59:AP104))/_xlfn.STDEV.P(AP59:AP104)</f>
        <v>-0.17244180720155072</v>
      </c>
      <c r="AT99" s="6">
        <f t="shared" si="92"/>
        <v>-0.50602195556557594</v>
      </c>
    </row>
    <row r="100" spans="1:46" ht="13.5" thickBot="1">
      <c r="A100" s="4" t="s">
        <v>127</v>
      </c>
      <c r="B100" s="4" t="s">
        <v>128</v>
      </c>
      <c r="C100" s="5">
        <v>0.77993999999999997</v>
      </c>
      <c r="D100" s="5">
        <v>0.78186</v>
      </c>
      <c r="E100" s="5">
        <v>0.78408999999999995</v>
      </c>
      <c r="F100" s="5">
        <v>0.78966000000000003</v>
      </c>
      <c r="G100" s="5">
        <v>0.79757</v>
      </c>
      <c r="H100" s="5">
        <v>0.80120000000000002</v>
      </c>
      <c r="I100" s="5">
        <v>0.80315000000000003</v>
      </c>
      <c r="J100" s="5">
        <v>0.80484999999999995</v>
      </c>
      <c r="K100" s="5">
        <v>0.80335999999999996</v>
      </c>
      <c r="L100" s="5">
        <v>0.80667</v>
      </c>
      <c r="M100" s="5">
        <v>0.80908999999999998</v>
      </c>
      <c r="N100" s="5">
        <v>0.80430000000000001</v>
      </c>
      <c r="O100" s="5">
        <v>0.80183000000000004</v>
      </c>
      <c r="P100" s="5">
        <v>0.79962999999999995</v>
      </c>
      <c r="Q100" s="5">
        <v>0.80061000000000004</v>
      </c>
      <c r="R100" s="5">
        <v>0.79803999999999997</v>
      </c>
      <c r="S100" s="5">
        <v>0.79801</v>
      </c>
      <c r="T100" s="5">
        <v>0.79471000000000003</v>
      </c>
      <c r="U100" s="5">
        <v>0.79362999999999995</v>
      </c>
      <c r="V100" s="5">
        <v>0.79274999999999995</v>
      </c>
      <c r="W100" s="5">
        <v>0.78968000000000005</v>
      </c>
      <c r="X100" s="5">
        <v>0.79091999999999996</v>
      </c>
      <c r="Y100" s="5">
        <v>0.79622999999999999</v>
      </c>
      <c r="Z100" s="5">
        <v>0.79574</v>
      </c>
      <c r="AA100" s="5">
        <v>0.79291999999999996</v>
      </c>
      <c r="AB100" s="5">
        <v>0.79266000000000003</v>
      </c>
      <c r="AC100" s="5">
        <v>0.79422000000000004</v>
      </c>
      <c r="AD100" s="5">
        <v>0.80694999999999995</v>
      </c>
      <c r="AE100" s="5">
        <v>0.81194</v>
      </c>
      <c r="AF100" s="5">
        <v>0.81857999999999997</v>
      </c>
      <c r="AG100" s="5">
        <v>0.82516</v>
      </c>
      <c r="AH100" s="5">
        <v>0.83191000000000004</v>
      </c>
      <c r="AI100" s="5">
        <v>0.83940000000000003</v>
      </c>
      <c r="AJ100" s="5">
        <v>0.84182000000000001</v>
      </c>
      <c r="AK100" s="5">
        <v>0.78190000000000004</v>
      </c>
      <c r="AM100" s="4" t="s">
        <v>127</v>
      </c>
      <c r="AN100" s="4" t="s">
        <v>128</v>
      </c>
      <c r="AO100" s="5">
        <f t="shared" si="50"/>
        <v>0.79714499999999988</v>
      </c>
      <c r="AP100" s="5">
        <f t="shared" si="51"/>
        <v>0.7959816666666667</v>
      </c>
      <c r="AQ100" s="5">
        <f t="shared" si="52"/>
        <v>0.81249636363636357</v>
      </c>
      <c r="AR100" s="6">
        <f>(AO100-AVERAGE(AO59:AO104))/_xlfn.STDEV.P(AO59:AO104)</f>
        <v>-0.47702538669674055</v>
      </c>
      <c r="AS100" s="6">
        <f t="shared" ref="AS100:AT100" si="93">(AP100-AVERAGE(AP59:AP104))/_xlfn.STDEV.P(AP59:AP104)</f>
        <v>-1.0540304602530506</v>
      </c>
      <c r="AT100" s="6">
        <f t="shared" si="93"/>
        <v>-1.4302633691696705</v>
      </c>
    </row>
    <row r="101" spans="1:46" ht="13.5" thickBot="1">
      <c r="A101" s="4" t="s">
        <v>129</v>
      </c>
      <c r="B101" s="4" t="s">
        <v>130</v>
      </c>
      <c r="C101" s="5">
        <v>0.70311999999999997</v>
      </c>
      <c r="D101" s="5">
        <v>0.70286999999999999</v>
      </c>
      <c r="E101" s="5">
        <v>0.70013000000000003</v>
      </c>
      <c r="F101" s="5">
        <v>0.69806999999999997</v>
      </c>
      <c r="G101" s="5">
        <v>0.70438000000000001</v>
      </c>
      <c r="H101" s="5">
        <v>0.70672000000000001</v>
      </c>
      <c r="I101" s="5">
        <v>0.70706999999999998</v>
      </c>
      <c r="J101" s="5">
        <v>0.71228999999999998</v>
      </c>
      <c r="K101" s="5">
        <v>0.71962000000000004</v>
      </c>
      <c r="L101" s="5">
        <v>0.72367999999999999</v>
      </c>
      <c r="M101" s="5">
        <v>0.73326999999999998</v>
      </c>
      <c r="N101" s="5">
        <v>0.74678999999999995</v>
      </c>
      <c r="O101" s="5">
        <v>0.75158000000000003</v>
      </c>
      <c r="P101" s="5">
        <v>0.75697000000000003</v>
      </c>
      <c r="Q101" s="5">
        <v>0.76597999999999999</v>
      </c>
      <c r="R101" s="5">
        <v>0.76531000000000005</v>
      </c>
      <c r="S101" s="5">
        <v>0.76258000000000004</v>
      </c>
      <c r="T101" s="5">
        <v>0.75819999999999999</v>
      </c>
      <c r="U101" s="5">
        <v>0.75519999999999998</v>
      </c>
      <c r="V101" s="5">
        <v>0.75807000000000002</v>
      </c>
      <c r="W101" s="5">
        <v>0.75453000000000003</v>
      </c>
      <c r="X101" s="5">
        <v>0.75490999999999997</v>
      </c>
      <c r="Y101" s="5">
        <v>0.75746000000000002</v>
      </c>
      <c r="Z101" s="5">
        <v>0.75529000000000002</v>
      </c>
      <c r="AA101" s="5">
        <v>0.76485000000000003</v>
      </c>
      <c r="AB101" s="5">
        <v>0.76924999999999999</v>
      </c>
      <c r="AC101" s="5">
        <v>0.77010999999999996</v>
      </c>
      <c r="AD101" s="5">
        <v>0.77876000000000001</v>
      </c>
      <c r="AE101" s="5">
        <v>0.78208999999999995</v>
      </c>
      <c r="AF101" s="5">
        <v>0.78944999999999999</v>
      </c>
      <c r="AG101" s="5">
        <v>0.79137999999999997</v>
      </c>
      <c r="AH101" s="5">
        <v>0.80113000000000001</v>
      </c>
      <c r="AI101" s="5">
        <v>0.80635999999999997</v>
      </c>
      <c r="AJ101" s="5">
        <v>0.81503000000000003</v>
      </c>
      <c r="AK101" s="5">
        <v>0.76114000000000004</v>
      </c>
      <c r="AM101" s="4" t="s">
        <v>129</v>
      </c>
      <c r="AN101" s="4" t="s">
        <v>130</v>
      </c>
      <c r="AO101" s="5">
        <f t="shared" si="50"/>
        <v>0.71316750000000007</v>
      </c>
      <c r="AP101" s="5">
        <f t="shared" si="51"/>
        <v>0.75800666666666672</v>
      </c>
      <c r="AQ101" s="5">
        <f t="shared" si="52"/>
        <v>0.78450454545454551</v>
      </c>
      <c r="AR101" s="6">
        <f>(AO101-AVERAGE(AO59:AO104))/_xlfn.STDEV.P(AO59:AO104)</f>
        <v>-1.8427390241415784</v>
      </c>
      <c r="AS101" s="6">
        <f t="shared" ref="AS101:AT101" si="94">(AP101-AVERAGE(AP59:AP104))/_xlfn.STDEV.P(AP59:AP104)</f>
        <v>-1.6421950614412206</v>
      </c>
      <c r="AT101" s="6">
        <f t="shared" si="94"/>
        <v>-1.902498693768238</v>
      </c>
    </row>
    <row r="102" spans="1:46" ht="13.5" thickBot="1">
      <c r="A102" s="4" t="s">
        <v>131</v>
      </c>
      <c r="B102" s="4" t="s">
        <v>132</v>
      </c>
      <c r="C102" s="5">
        <v>0.78739999999999999</v>
      </c>
      <c r="D102" s="5">
        <v>0.78835</v>
      </c>
      <c r="E102" s="5">
        <v>0.78783000000000003</v>
      </c>
      <c r="F102" s="5">
        <v>0.79462999999999995</v>
      </c>
      <c r="G102" s="5">
        <v>0.79696999999999996</v>
      </c>
      <c r="H102" s="5">
        <v>0.79379999999999995</v>
      </c>
      <c r="I102" s="5">
        <v>0.78818999999999995</v>
      </c>
      <c r="J102" s="5">
        <v>0.78229000000000004</v>
      </c>
      <c r="K102" s="5">
        <v>0.78108999999999995</v>
      </c>
      <c r="L102" s="5">
        <v>0.77078999999999998</v>
      </c>
      <c r="M102" s="5">
        <v>0.76382000000000005</v>
      </c>
      <c r="N102" s="5">
        <v>0.76470000000000005</v>
      </c>
      <c r="O102" s="5">
        <v>0.76659999999999995</v>
      </c>
      <c r="P102" s="5">
        <v>0.77083999999999997</v>
      </c>
      <c r="Q102" s="5">
        <v>0.76824000000000003</v>
      </c>
      <c r="R102" s="5">
        <v>0.76668000000000003</v>
      </c>
      <c r="S102" s="5">
        <v>0.76427</v>
      </c>
      <c r="T102" s="5">
        <v>0.76402999999999999</v>
      </c>
      <c r="U102" s="5">
        <v>0.76702000000000004</v>
      </c>
      <c r="V102" s="5">
        <v>0.77444999999999997</v>
      </c>
      <c r="W102" s="5">
        <v>0.77971999999999997</v>
      </c>
      <c r="X102" s="5">
        <v>0.79415999999999998</v>
      </c>
      <c r="Y102" s="5">
        <v>0.81159999999999999</v>
      </c>
      <c r="Z102" s="5">
        <v>0.81420999999999999</v>
      </c>
      <c r="AA102" s="5">
        <v>0.81864000000000003</v>
      </c>
      <c r="AB102" s="5">
        <v>0.81901000000000002</v>
      </c>
      <c r="AC102" s="5">
        <v>0.82733000000000001</v>
      </c>
      <c r="AD102" s="5">
        <v>0.83560000000000001</v>
      </c>
      <c r="AE102" s="5">
        <v>0.84530000000000005</v>
      </c>
      <c r="AF102" s="5">
        <v>0.85894999999999999</v>
      </c>
      <c r="AG102" s="5">
        <v>0.86604000000000003</v>
      </c>
      <c r="AH102" s="5">
        <v>0.87153999999999998</v>
      </c>
      <c r="AI102" s="5">
        <v>0.87634999999999996</v>
      </c>
      <c r="AJ102" s="5">
        <v>0.87766</v>
      </c>
      <c r="AK102" s="5">
        <v>0.81405000000000005</v>
      </c>
      <c r="AM102" s="4" t="s">
        <v>131</v>
      </c>
      <c r="AN102" s="4" t="s">
        <v>132</v>
      </c>
      <c r="AO102" s="5">
        <f t="shared" si="50"/>
        <v>0.78332166666666658</v>
      </c>
      <c r="AP102" s="5">
        <f t="shared" si="51"/>
        <v>0.77848499999999987</v>
      </c>
      <c r="AQ102" s="5">
        <f t="shared" si="52"/>
        <v>0.84640636363636368</v>
      </c>
      <c r="AR102" s="6">
        <f>(AO102-AVERAGE(AO59:AO104))/_xlfn.STDEV.P(AO59:AO104)</f>
        <v>-0.70183220814628522</v>
      </c>
      <c r="AS102" s="6">
        <f t="shared" ref="AS102:AT102" si="95">(AP102-AVERAGE(AP59:AP104))/_xlfn.STDEV.P(AP59:AP104)</f>
        <v>-1.3250224279192111</v>
      </c>
      <c r="AT102" s="6">
        <f t="shared" si="95"/>
        <v>-0.8581854943734214</v>
      </c>
    </row>
    <row r="103" spans="1:46" ht="13.5" thickBot="1">
      <c r="A103" s="4" t="s">
        <v>133</v>
      </c>
      <c r="B103" s="4" t="s">
        <v>134</v>
      </c>
      <c r="C103" s="5">
        <v>0.71338999999999997</v>
      </c>
      <c r="D103" s="5">
        <v>0.71255999999999997</v>
      </c>
      <c r="E103" s="5">
        <v>0.71521000000000001</v>
      </c>
      <c r="F103" s="5">
        <v>0.71931</v>
      </c>
      <c r="G103" s="5">
        <v>0.71708000000000005</v>
      </c>
      <c r="H103" s="5">
        <v>0.71616999999999997</v>
      </c>
      <c r="I103" s="5">
        <v>0.70975999999999995</v>
      </c>
      <c r="J103" s="5">
        <v>0.70952000000000004</v>
      </c>
      <c r="K103" s="5">
        <v>0.71475</v>
      </c>
      <c r="L103" s="5">
        <v>0.71901999999999999</v>
      </c>
      <c r="M103" s="5">
        <v>0.72955000000000003</v>
      </c>
      <c r="N103" s="5">
        <v>0.73018000000000005</v>
      </c>
      <c r="O103" s="5">
        <v>0.73397000000000001</v>
      </c>
      <c r="P103" s="5">
        <v>0.73314999999999997</v>
      </c>
      <c r="Q103" s="5">
        <v>0.73672000000000004</v>
      </c>
      <c r="R103" s="5">
        <v>0.74146000000000001</v>
      </c>
      <c r="S103" s="5">
        <v>0.74480000000000002</v>
      </c>
      <c r="T103" s="5">
        <v>0.74790999999999996</v>
      </c>
      <c r="U103" s="5">
        <v>0.75361999999999996</v>
      </c>
      <c r="V103" s="5">
        <v>0.75543000000000005</v>
      </c>
      <c r="W103" s="5">
        <v>0.75477000000000005</v>
      </c>
      <c r="X103" s="5">
        <v>0.75790000000000002</v>
      </c>
      <c r="Y103" s="5">
        <v>0.76141999999999999</v>
      </c>
      <c r="Z103" s="5">
        <v>0.76436000000000004</v>
      </c>
      <c r="AA103" s="5">
        <v>0.76712000000000002</v>
      </c>
      <c r="AB103" s="5">
        <v>0.77863000000000004</v>
      </c>
      <c r="AC103" s="5">
        <v>0.77705000000000002</v>
      </c>
      <c r="AD103" s="5">
        <v>0.78044000000000002</v>
      </c>
      <c r="AE103" s="5">
        <v>0.78803000000000001</v>
      </c>
      <c r="AF103" s="5">
        <v>0.79366999999999999</v>
      </c>
      <c r="AG103" s="5">
        <v>0.79840999999999995</v>
      </c>
      <c r="AH103" s="5">
        <v>0.80932999999999999</v>
      </c>
      <c r="AI103" s="5">
        <v>0.81586999999999998</v>
      </c>
      <c r="AJ103" s="5">
        <v>0.82294</v>
      </c>
      <c r="AK103" s="5">
        <v>0.76493999999999995</v>
      </c>
      <c r="AM103" s="4" t="s">
        <v>133</v>
      </c>
      <c r="AN103" s="4" t="s">
        <v>134</v>
      </c>
      <c r="AO103" s="5">
        <f t="shared" si="50"/>
        <v>0.71720833333333356</v>
      </c>
      <c r="AP103" s="5">
        <f t="shared" si="51"/>
        <v>0.74879249999999997</v>
      </c>
      <c r="AQ103" s="5">
        <f t="shared" si="52"/>
        <v>0.79058454545454537</v>
      </c>
      <c r="AR103" s="6">
        <f>(AO103-AVERAGE(AO59:AO104))/_xlfn.STDEV.P(AO59:AO104)</f>
        <v>-1.7770235504733312</v>
      </c>
      <c r="AS103" s="6">
        <f t="shared" ref="AS103:AT103" si="96">(AP103-AVERAGE(AP59:AP104))/_xlfn.STDEV.P(AP59:AP104)</f>
        <v>-1.7849059676369119</v>
      </c>
      <c r="AT103" s="6">
        <f t="shared" si="96"/>
        <v>-1.7999261936573236</v>
      </c>
    </row>
    <row r="104" spans="1:46" ht="13.5" thickBot="1">
      <c r="A104" s="4" t="s">
        <v>135</v>
      </c>
      <c r="B104" s="4" t="s">
        <v>136</v>
      </c>
      <c r="C104" s="5">
        <v>0.75358000000000003</v>
      </c>
      <c r="D104" s="5">
        <v>0.74988999999999995</v>
      </c>
      <c r="E104" s="5">
        <v>0.74417999999999995</v>
      </c>
      <c r="F104" s="5">
        <v>0.74756999999999996</v>
      </c>
      <c r="G104" s="5">
        <v>0.75151000000000001</v>
      </c>
      <c r="H104" s="5">
        <v>0.74878</v>
      </c>
      <c r="I104" s="5">
        <v>0.75109999999999999</v>
      </c>
      <c r="J104" s="5">
        <v>0.74760000000000004</v>
      </c>
      <c r="K104" s="5">
        <v>0.74365999999999999</v>
      </c>
      <c r="L104" s="5">
        <v>0.74758999999999998</v>
      </c>
      <c r="M104" s="5">
        <v>0.75709000000000004</v>
      </c>
      <c r="N104" s="5">
        <v>0.76343000000000005</v>
      </c>
      <c r="O104" s="5">
        <v>0.76405000000000001</v>
      </c>
      <c r="P104" s="5">
        <v>0.76354</v>
      </c>
      <c r="Q104" s="5">
        <v>0.77298</v>
      </c>
      <c r="R104" s="5">
        <v>0.77163999999999999</v>
      </c>
      <c r="S104" s="5">
        <v>0.77585000000000004</v>
      </c>
      <c r="T104" s="5">
        <v>0.77669999999999995</v>
      </c>
      <c r="U104" s="5">
        <v>0.77786999999999995</v>
      </c>
      <c r="V104" s="5">
        <v>0.78661000000000003</v>
      </c>
      <c r="W104" s="5">
        <v>0.78846000000000005</v>
      </c>
      <c r="X104" s="5">
        <v>0.78915000000000002</v>
      </c>
      <c r="Y104" s="5">
        <v>0.78549000000000002</v>
      </c>
      <c r="Z104" s="5">
        <v>0.77976000000000001</v>
      </c>
      <c r="AA104" s="5">
        <v>0.78034000000000003</v>
      </c>
      <c r="AB104" s="5">
        <v>0.78532000000000002</v>
      </c>
      <c r="AC104" s="5">
        <v>0.78986999999999996</v>
      </c>
      <c r="AD104" s="5">
        <v>0.79986999999999997</v>
      </c>
      <c r="AE104" s="5">
        <v>0.80627000000000004</v>
      </c>
      <c r="AF104" s="5">
        <v>0.81630000000000003</v>
      </c>
      <c r="AG104" s="5">
        <v>0.82264999999999999</v>
      </c>
      <c r="AH104" s="5">
        <v>0.82687999999999995</v>
      </c>
      <c r="AI104" s="5">
        <v>0.83377999999999997</v>
      </c>
      <c r="AJ104" s="5">
        <v>0.84311000000000003</v>
      </c>
      <c r="AK104" s="5">
        <v>0.78898000000000001</v>
      </c>
      <c r="AM104" s="4" t="s">
        <v>135</v>
      </c>
      <c r="AN104" s="4" t="s">
        <v>136</v>
      </c>
      <c r="AO104" s="5">
        <f t="shared" si="50"/>
        <v>0.75049833333333338</v>
      </c>
      <c r="AP104" s="5">
        <f t="shared" si="51"/>
        <v>0.77767499999999989</v>
      </c>
      <c r="AQ104" s="5">
        <f t="shared" si="52"/>
        <v>0.80848818181818194</v>
      </c>
      <c r="AR104" s="6">
        <f>(AO104-AVERAGE(AO59:AO104))/_xlfn.STDEV.P(AO59:AO104)</f>
        <v>-1.2356332138886685</v>
      </c>
      <c r="AS104" s="6">
        <f t="shared" ref="AS104:AT104" si="97">(AP104-AVERAGE(AP59:AP104))/_xlfn.STDEV.P(AP59:AP104)</f>
        <v>-1.3375678743171677</v>
      </c>
      <c r="AT104" s="6">
        <f t="shared" si="97"/>
        <v>-1.4978833083127641</v>
      </c>
    </row>
    <row r="105" spans="1:46" ht="13.5" thickBot="1">
      <c r="A105" s="268" t="s">
        <v>165</v>
      </c>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M105"/>
      <c r="AN105"/>
    </row>
    <row r="106" spans="1:46" ht="13.5" thickBot="1">
      <c r="A106" s="267"/>
      <c r="B106" s="267"/>
      <c r="C106" s="4" t="s">
        <v>10</v>
      </c>
      <c r="D106" s="4" t="s">
        <v>11</v>
      </c>
      <c r="E106" s="4" t="s">
        <v>12</v>
      </c>
      <c r="F106" s="4" t="s">
        <v>13</v>
      </c>
      <c r="G106" s="4" t="s">
        <v>14</v>
      </c>
      <c r="H106" s="4" t="s">
        <v>15</v>
      </c>
      <c r="I106" s="4" t="s">
        <v>16</v>
      </c>
      <c r="J106" s="4" t="s">
        <v>17</v>
      </c>
      <c r="K106" s="4" t="s">
        <v>18</v>
      </c>
      <c r="L106" s="4" t="s">
        <v>19</v>
      </c>
      <c r="M106" s="4" t="s">
        <v>20</v>
      </c>
      <c r="N106" s="4" t="s">
        <v>21</v>
      </c>
      <c r="O106" s="4" t="s">
        <v>22</v>
      </c>
      <c r="P106" s="4" t="s">
        <v>23</v>
      </c>
      <c r="Q106" s="4" t="s">
        <v>24</v>
      </c>
      <c r="R106" s="4" t="s">
        <v>25</v>
      </c>
      <c r="S106" s="4" t="s">
        <v>26</v>
      </c>
      <c r="T106" s="4" t="s">
        <v>27</v>
      </c>
      <c r="U106" s="4" t="s">
        <v>28</v>
      </c>
      <c r="V106" s="4" t="s">
        <v>29</v>
      </c>
      <c r="W106" s="4" t="s">
        <v>30</v>
      </c>
      <c r="X106" s="4" t="s">
        <v>31</v>
      </c>
      <c r="Y106" s="4" t="s">
        <v>32</v>
      </c>
      <c r="Z106" s="4" t="s">
        <v>33</v>
      </c>
      <c r="AA106" s="4" t="s">
        <v>34</v>
      </c>
      <c r="AB106" s="4" t="s">
        <v>35</v>
      </c>
      <c r="AC106" s="4" t="s">
        <v>36</v>
      </c>
      <c r="AD106" s="4" t="s">
        <v>37</v>
      </c>
      <c r="AE106" s="4" t="s">
        <v>38</v>
      </c>
      <c r="AF106" s="4" t="s">
        <v>39</v>
      </c>
      <c r="AG106" s="4" t="s">
        <v>40</v>
      </c>
      <c r="AH106" s="4" t="s">
        <v>41</v>
      </c>
      <c r="AI106" s="4" t="s">
        <v>42</v>
      </c>
      <c r="AJ106" s="4" t="s">
        <v>43</v>
      </c>
      <c r="AK106" s="4" t="s">
        <v>44</v>
      </c>
      <c r="AM106" s="267"/>
      <c r="AN106" s="267"/>
      <c r="AO106" s="4">
        <v>2016</v>
      </c>
      <c r="AP106" s="4">
        <v>2017</v>
      </c>
      <c r="AQ106" s="4">
        <v>2018</v>
      </c>
      <c r="AR106" s="4">
        <v>2016</v>
      </c>
      <c r="AS106" s="4">
        <v>2017</v>
      </c>
      <c r="AT106" s="4">
        <v>2018</v>
      </c>
    </row>
    <row r="107" spans="1:46" ht="13.5" thickBot="1">
      <c r="A107" s="4" t="s">
        <v>45</v>
      </c>
      <c r="B107" s="4" t="s">
        <v>46</v>
      </c>
      <c r="C107" s="5">
        <v>0.81554000000000004</v>
      </c>
      <c r="D107" s="5">
        <v>0.81438999999999995</v>
      </c>
      <c r="E107" s="5">
        <v>0.81776000000000004</v>
      </c>
      <c r="F107" s="5">
        <v>0.81616999999999995</v>
      </c>
      <c r="G107" s="5">
        <v>0.81738</v>
      </c>
      <c r="H107" s="5">
        <v>0.81611</v>
      </c>
      <c r="I107" s="5">
        <v>0.81557000000000002</v>
      </c>
      <c r="J107" s="5">
        <v>0.81818000000000002</v>
      </c>
      <c r="K107" s="5">
        <v>0.82203999999999999</v>
      </c>
      <c r="L107" s="5">
        <v>0.82416</v>
      </c>
      <c r="M107" s="5">
        <v>0.82735999999999998</v>
      </c>
      <c r="N107" s="5">
        <v>0.82633000000000001</v>
      </c>
      <c r="O107" s="5">
        <v>0.82859000000000005</v>
      </c>
      <c r="P107" s="5">
        <v>0.82970999999999995</v>
      </c>
      <c r="Q107" s="5">
        <v>0.83053999999999994</v>
      </c>
      <c r="R107" s="5">
        <v>0.83153999999999995</v>
      </c>
      <c r="S107" s="5">
        <v>0.82689999999999997</v>
      </c>
      <c r="T107" s="5">
        <v>0.82284999999999997</v>
      </c>
      <c r="U107" s="5">
        <v>0.82540999999999998</v>
      </c>
      <c r="V107" s="5">
        <v>0.82518000000000002</v>
      </c>
      <c r="W107" s="5">
        <v>0.82662999999999998</v>
      </c>
      <c r="X107" s="5">
        <v>0.82955999999999996</v>
      </c>
      <c r="Y107" s="5">
        <v>0.83287</v>
      </c>
      <c r="Z107" s="5">
        <v>0.84162000000000003</v>
      </c>
      <c r="AA107" s="5">
        <v>0.84401999999999999</v>
      </c>
      <c r="AB107" s="5">
        <v>0.84782000000000002</v>
      </c>
      <c r="AC107" s="5">
        <v>0.85158999999999996</v>
      </c>
      <c r="AD107" s="5">
        <v>0.85692000000000002</v>
      </c>
      <c r="AE107" s="5">
        <v>0.86751</v>
      </c>
      <c r="AF107" s="5">
        <v>0.87938000000000005</v>
      </c>
      <c r="AG107" s="5">
        <v>0.88490999999999997</v>
      </c>
      <c r="AH107" s="5">
        <v>0.89002000000000003</v>
      </c>
      <c r="AI107" s="5">
        <v>0.89461999999999997</v>
      </c>
      <c r="AJ107" s="5">
        <v>0.89639000000000002</v>
      </c>
      <c r="AK107" s="5">
        <v>0.82552000000000003</v>
      </c>
      <c r="AM107" s="4" t="s">
        <v>45</v>
      </c>
      <c r="AN107" s="4" t="s">
        <v>46</v>
      </c>
      <c r="AO107" s="5">
        <f>AVERAGE(C107:N107)</f>
        <v>0.81924916666666669</v>
      </c>
      <c r="AP107" s="5">
        <f>AVERAGE(O107:Z107)</f>
        <v>0.82928333333333348</v>
      </c>
      <c r="AQ107" s="5">
        <f>AVERAGE(AA107:AK107)</f>
        <v>0.86715454545454529</v>
      </c>
      <c r="AR107" s="6">
        <f>(AO107-AVERAGE(AO107:AO152))/_xlfn.STDEV.P(AO107:AO152)</f>
        <v>1.635147331245173</v>
      </c>
      <c r="AS107" s="6">
        <f t="shared" ref="AS107:AT107" si="98">(AP107-AVERAGE(AP107:AP152))/_xlfn.STDEV.P(AP107:AP152)</f>
        <v>1.3080429043657802</v>
      </c>
      <c r="AT107" s="6">
        <f t="shared" si="98"/>
        <v>1.0464407094931689</v>
      </c>
    </row>
    <row r="108" spans="1:46" ht="13.5" thickBot="1">
      <c r="A108" s="4" t="s">
        <v>47</v>
      </c>
      <c r="B108" s="4" t="s">
        <v>48</v>
      </c>
      <c r="C108" s="5">
        <v>0.79242000000000001</v>
      </c>
      <c r="D108" s="5">
        <v>0.79088000000000003</v>
      </c>
      <c r="E108" s="5">
        <v>0.79500999999999999</v>
      </c>
      <c r="F108" s="5">
        <v>0.79335999999999995</v>
      </c>
      <c r="G108" s="5">
        <v>0.78441000000000005</v>
      </c>
      <c r="H108" s="5">
        <v>0.78234000000000004</v>
      </c>
      <c r="I108" s="5">
        <v>0.79137999999999997</v>
      </c>
      <c r="J108" s="5">
        <v>0.79671999999999998</v>
      </c>
      <c r="K108" s="5">
        <v>0.80135999999999996</v>
      </c>
      <c r="L108" s="5">
        <v>0.80269999999999997</v>
      </c>
      <c r="M108" s="5">
        <v>0.81081999999999999</v>
      </c>
      <c r="N108" s="5">
        <v>0.81877</v>
      </c>
      <c r="O108" s="5">
        <v>0.82513000000000003</v>
      </c>
      <c r="P108" s="5">
        <v>0.82779999999999998</v>
      </c>
      <c r="Q108" s="5">
        <v>0.82513000000000003</v>
      </c>
      <c r="R108" s="5">
        <v>0.82379999999999998</v>
      </c>
      <c r="S108" s="5">
        <v>0.83379999999999999</v>
      </c>
      <c r="T108" s="5">
        <v>0.8387</v>
      </c>
      <c r="U108" s="5">
        <v>0.83662999999999998</v>
      </c>
      <c r="V108" s="5">
        <v>0.83582000000000001</v>
      </c>
      <c r="W108" s="5">
        <v>0.83699999999999997</v>
      </c>
      <c r="X108" s="5">
        <v>0.84118000000000004</v>
      </c>
      <c r="Y108" s="5">
        <v>0.84736999999999996</v>
      </c>
      <c r="Z108" s="5">
        <v>0.85268999999999995</v>
      </c>
      <c r="AA108" s="5">
        <v>0.85677999999999999</v>
      </c>
      <c r="AB108" s="5">
        <v>0.86292999999999997</v>
      </c>
      <c r="AC108" s="5">
        <v>0.87082000000000004</v>
      </c>
      <c r="AD108" s="5">
        <v>0.88331999999999999</v>
      </c>
      <c r="AE108" s="5">
        <v>0.8841</v>
      </c>
      <c r="AF108" s="5">
        <v>0.88646999999999998</v>
      </c>
      <c r="AG108" s="5">
        <v>0.88548000000000004</v>
      </c>
      <c r="AH108" s="5">
        <v>0.89271</v>
      </c>
      <c r="AI108" s="5">
        <v>0.90042</v>
      </c>
      <c r="AJ108" s="5">
        <v>0.90224000000000004</v>
      </c>
      <c r="AK108" s="5">
        <v>0.82887</v>
      </c>
      <c r="AM108" s="4" t="s">
        <v>47</v>
      </c>
      <c r="AN108" s="4" t="s">
        <v>48</v>
      </c>
      <c r="AO108" s="5">
        <f t="shared" ref="AO108:AO152" si="99">AVERAGE(C108:N108)</f>
        <v>0.79668083333333328</v>
      </c>
      <c r="AP108" s="5">
        <f t="shared" ref="AP108:AP152" si="100">AVERAGE(O108:Z108)</f>
        <v>0.83542083333333339</v>
      </c>
      <c r="AQ108" s="5">
        <f t="shared" ref="AQ108:AQ152" si="101">AVERAGE(AA108:AK108)</f>
        <v>0.87764909090909105</v>
      </c>
      <c r="AR108" s="6">
        <f>(AO108-AVERAGE(AO107:AO152))/_xlfn.STDEV.P(AO107:AO152)</f>
        <v>1.3484080151473714</v>
      </c>
      <c r="AS108" s="6">
        <f t="shared" ref="AS108:AT108" si="102">(AP108-AVERAGE(AP107:AP152))/_xlfn.STDEV.P(AP107:AP152)</f>
        <v>1.376267649818431</v>
      </c>
      <c r="AT108" s="6">
        <f t="shared" si="102"/>
        <v>1.1626417783369649</v>
      </c>
    </row>
    <row r="109" spans="1:46" ht="13.5" thickBot="1">
      <c r="A109" s="4" t="s">
        <v>49</v>
      </c>
      <c r="B109" s="4" t="s">
        <v>50</v>
      </c>
      <c r="C109" s="5">
        <v>0.79591999999999996</v>
      </c>
      <c r="D109" s="5">
        <v>0.79762999999999995</v>
      </c>
      <c r="E109" s="5">
        <v>0.79991000000000001</v>
      </c>
      <c r="F109" s="5">
        <v>0.80005000000000004</v>
      </c>
      <c r="G109" s="5">
        <v>0.79681000000000002</v>
      </c>
      <c r="H109" s="5">
        <v>0.79635999999999996</v>
      </c>
      <c r="I109" s="5">
        <v>0.79954000000000003</v>
      </c>
      <c r="J109" s="5">
        <v>0.79722000000000004</v>
      </c>
      <c r="K109" s="5">
        <v>0.80010000000000003</v>
      </c>
      <c r="L109" s="5">
        <v>0.80525000000000002</v>
      </c>
      <c r="M109" s="5">
        <v>0.80803999999999998</v>
      </c>
      <c r="N109" s="5">
        <v>0.81557000000000002</v>
      </c>
      <c r="O109" s="5">
        <v>0.81605000000000005</v>
      </c>
      <c r="P109" s="5">
        <v>0.81821999999999995</v>
      </c>
      <c r="Q109" s="5">
        <v>0.82284999999999997</v>
      </c>
      <c r="R109" s="5">
        <v>0.82996000000000003</v>
      </c>
      <c r="S109" s="5">
        <v>0.83521999999999996</v>
      </c>
      <c r="T109" s="5">
        <v>0.83616000000000001</v>
      </c>
      <c r="U109" s="5">
        <v>0.83550999999999997</v>
      </c>
      <c r="V109" s="5">
        <v>0.84170999999999996</v>
      </c>
      <c r="W109" s="5">
        <v>0.84655000000000002</v>
      </c>
      <c r="X109" s="5">
        <v>0.84702999999999995</v>
      </c>
      <c r="Y109" s="5">
        <v>0.85560000000000003</v>
      </c>
      <c r="Z109" s="5">
        <v>0.85267000000000004</v>
      </c>
      <c r="AA109" s="5">
        <v>0.86072000000000004</v>
      </c>
      <c r="AB109" s="5">
        <v>0.86397999999999997</v>
      </c>
      <c r="AC109" s="5">
        <v>0.87041999999999997</v>
      </c>
      <c r="AD109" s="5">
        <v>0.87460000000000004</v>
      </c>
      <c r="AE109" s="5">
        <v>0.88383999999999996</v>
      </c>
      <c r="AF109" s="5">
        <v>0.89058000000000004</v>
      </c>
      <c r="AG109" s="5">
        <v>0.89587000000000006</v>
      </c>
      <c r="AH109" s="5">
        <v>0.90010999999999997</v>
      </c>
      <c r="AI109" s="5">
        <v>0.90215999999999996</v>
      </c>
      <c r="AJ109" s="5">
        <v>0.90893000000000002</v>
      </c>
      <c r="AK109" s="5">
        <v>0.84445999999999999</v>
      </c>
      <c r="AM109" s="4" t="s">
        <v>49</v>
      </c>
      <c r="AN109" s="4" t="s">
        <v>50</v>
      </c>
      <c r="AO109" s="5">
        <f t="shared" si="99"/>
        <v>0.80103333333333326</v>
      </c>
      <c r="AP109" s="5">
        <f t="shared" si="100"/>
        <v>0.83646083333333321</v>
      </c>
      <c r="AQ109" s="5">
        <f t="shared" si="101"/>
        <v>0.88142454545454541</v>
      </c>
      <c r="AR109" s="6">
        <f>(AO109-AVERAGE(AO107:AO152))/_xlfn.STDEV.P(AO107:AO152)</f>
        <v>1.4037081941584786</v>
      </c>
      <c r="AS109" s="6">
        <f t="shared" ref="AS109:AT109" si="103">(AP109-AVERAGE(AP107:AP152))/_xlfn.STDEV.P(AP107:AP152)</f>
        <v>1.387828339882911</v>
      </c>
      <c r="AT109" s="6">
        <f t="shared" si="103"/>
        <v>1.2044455758861896</v>
      </c>
    </row>
    <row r="110" spans="1:46" ht="13.5" thickBot="1">
      <c r="A110" s="4" t="s">
        <v>51</v>
      </c>
      <c r="B110" s="4" t="s">
        <v>52</v>
      </c>
      <c r="C110" s="5">
        <v>0.71255999999999997</v>
      </c>
      <c r="D110" s="5">
        <v>0.71357000000000004</v>
      </c>
      <c r="E110" s="5">
        <v>0.71375999999999995</v>
      </c>
      <c r="F110" s="5">
        <v>0.71828000000000003</v>
      </c>
      <c r="G110" s="5">
        <v>0.71440000000000003</v>
      </c>
      <c r="H110" s="5">
        <v>0.70626</v>
      </c>
      <c r="I110" s="5">
        <v>0.69630999999999998</v>
      </c>
      <c r="J110" s="5">
        <v>0.70186000000000004</v>
      </c>
      <c r="K110" s="5">
        <v>0.69967999999999997</v>
      </c>
      <c r="L110" s="5">
        <v>0.70081000000000004</v>
      </c>
      <c r="M110" s="5">
        <v>0.70335999999999999</v>
      </c>
      <c r="N110" s="5">
        <v>0.71074000000000004</v>
      </c>
      <c r="O110" s="5">
        <v>0.70726</v>
      </c>
      <c r="P110" s="5">
        <v>0.70548999999999995</v>
      </c>
      <c r="Q110" s="5">
        <v>0.70826</v>
      </c>
      <c r="R110" s="5">
        <v>0.71216000000000002</v>
      </c>
      <c r="S110" s="5">
        <v>0.71784000000000003</v>
      </c>
      <c r="T110" s="5">
        <v>0.73377000000000003</v>
      </c>
      <c r="U110" s="5">
        <v>0.73756999999999995</v>
      </c>
      <c r="V110" s="5">
        <v>0.74092000000000002</v>
      </c>
      <c r="W110" s="5">
        <v>0.75056999999999996</v>
      </c>
      <c r="X110" s="5">
        <v>0.76012999999999997</v>
      </c>
      <c r="Y110" s="5">
        <v>0.76888999999999996</v>
      </c>
      <c r="Z110" s="5">
        <v>0.77939999999999998</v>
      </c>
      <c r="AA110" s="5">
        <v>0.79483999999999999</v>
      </c>
      <c r="AB110" s="5">
        <v>0.80762999999999996</v>
      </c>
      <c r="AC110" s="5">
        <v>0.81825000000000003</v>
      </c>
      <c r="AD110" s="5">
        <v>0.82757000000000003</v>
      </c>
      <c r="AE110" s="5">
        <v>0.83818000000000004</v>
      </c>
      <c r="AF110" s="5">
        <v>0.84738999999999998</v>
      </c>
      <c r="AG110" s="5">
        <v>0.8669</v>
      </c>
      <c r="AH110" s="5">
        <v>0.87326999999999999</v>
      </c>
      <c r="AI110" s="5">
        <v>0.87934999999999997</v>
      </c>
      <c r="AJ110" s="5">
        <v>0.88263999999999998</v>
      </c>
      <c r="AK110" s="5">
        <v>0.81742999999999999</v>
      </c>
      <c r="AM110" s="4" t="s">
        <v>51</v>
      </c>
      <c r="AN110" s="4" t="s">
        <v>52</v>
      </c>
      <c r="AO110" s="5">
        <f t="shared" si="99"/>
        <v>0.70763249999999989</v>
      </c>
      <c r="AP110" s="5">
        <f t="shared" si="100"/>
        <v>0.73518833333333333</v>
      </c>
      <c r="AQ110" s="5">
        <f t="shared" si="101"/>
        <v>0.84122272727272718</v>
      </c>
      <c r="AR110" s="6">
        <f>(AO110-AVERAGE(AO107:AO152))/_xlfn.STDEV.P(AO107:AO152)</f>
        <v>0.2170148447914596</v>
      </c>
      <c r="AS110" s="6">
        <f t="shared" ref="AS110:AT110" si="104">(AP110-AVERAGE(AP107:AP152))/_xlfn.STDEV.P(AP107:AP152)</f>
        <v>0.26207835473363345</v>
      </c>
      <c r="AT110" s="6">
        <f t="shared" si="104"/>
        <v>0.75931012314795221</v>
      </c>
    </row>
    <row r="111" spans="1:46" ht="13.5" thickBot="1">
      <c r="A111" s="4" t="s">
        <v>53</v>
      </c>
      <c r="B111" s="4" t="s">
        <v>54</v>
      </c>
      <c r="C111" s="5">
        <v>0.82286999999999999</v>
      </c>
      <c r="D111" s="5">
        <v>0.81994999999999996</v>
      </c>
      <c r="E111" s="5">
        <v>0.82538</v>
      </c>
      <c r="F111" s="5">
        <v>0.82813000000000003</v>
      </c>
      <c r="G111" s="5">
        <v>0.8266</v>
      </c>
      <c r="H111" s="5">
        <v>0.8266</v>
      </c>
      <c r="I111" s="5">
        <v>0.83145999999999998</v>
      </c>
      <c r="J111" s="5">
        <v>0.83677999999999997</v>
      </c>
      <c r="K111" s="5">
        <v>0.83882999999999996</v>
      </c>
      <c r="L111" s="5">
        <v>0.85070999999999997</v>
      </c>
      <c r="M111" s="5">
        <v>0.85443000000000002</v>
      </c>
      <c r="N111" s="5">
        <v>0.85497999999999996</v>
      </c>
      <c r="O111" s="5">
        <v>0.85170999999999997</v>
      </c>
      <c r="P111" s="5">
        <v>0.85404000000000002</v>
      </c>
      <c r="Q111" s="5">
        <v>0.85228999999999999</v>
      </c>
      <c r="R111" s="5">
        <v>0.85423000000000004</v>
      </c>
      <c r="S111" s="5">
        <v>0.86428000000000005</v>
      </c>
      <c r="T111" s="5">
        <v>0.86717</v>
      </c>
      <c r="U111" s="5">
        <v>0.86055999999999999</v>
      </c>
      <c r="V111" s="5">
        <v>0.86448000000000003</v>
      </c>
      <c r="W111" s="5">
        <v>0.87105999999999995</v>
      </c>
      <c r="X111" s="5">
        <v>0.87126000000000003</v>
      </c>
      <c r="Y111" s="5">
        <v>0.87216000000000005</v>
      </c>
      <c r="Z111" s="5">
        <v>0.86958999999999997</v>
      </c>
      <c r="AA111" s="5">
        <v>0.88109999999999999</v>
      </c>
      <c r="AB111" s="5">
        <v>0.88553999999999999</v>
      </c>
      <c r="AC111" s="5">
        <v>0.89083000000000001</v>
      </c>
      <c r="AD111" s="5">
        <v>0.89875000000000005</v>
      </c>
      <c r="AE111" s="5">
        <v>0.90164999999999995</v>
      </c>
      <c r="AF111" s="5">
        <v>0.90883000000000003</v>
      </c>
      <c r="AG111" s="5">
        <v>0.91734000000000004</v>
      </c>
      <c r="AH111" s="5">
        <v>0.92386999999999997</v>
      </c>
      <c r="AI111" s="5">
        <v>0.92581000000000002</v>
      </c>
      <c r="AJ111" s="5">
        <v>0.92842999999999998</v>
      </c>
      <c r="AK111" s="5">
        <v>0.86336999999999997</v>
      </c>
      <c r="AM111" s="4" t="s">
        <v>53</v>
      </c>
      <c r="AN111" s="4" t="s">
        <v>54</v>
      </c>
      <c r="AO111" s="5">
        <f t="shared" si="99"/>
        <v>0.83472666666666662</v>
      </c>
      <c r="AP111" s="5">
        <f t="shared" si="100"/>
        <v>0.86273583333333326</v>
      </c>
      <c r="AQ111" s="5">
        <f t="shared" si="101"/>
        <v>0.90232000000000001</v>
      </c>
      <c r="AR111" s="6">
        <f>(AO111-AVERAGE(AO107:AO152))/_xlfn.STDEV.P(AO107:AO152)</f>
        <v>1.8317948948624991</v>
      </c>
      <c r="AS111" s="6">
        <f t="shared" ref="AS111:AT111" si="105">(AP111-AVERAGE(AP107:AP152))/_xlfn.STDEV.P(AP107:AP152)</f>
        <v>1.679902504733165</v>
      </c>
      <c r="AT111" s="6">
        <f t="shared" si="105"/>
        <v>1.4358109230253602</v>
      </c>
    </row>
    <row r="112" spans="1:46" ht="13.5" thickBot="1">
      <c r="A112" s="4" t="s">
        <v>55</v>
      </c>
      <c r="B112" s="4" t="s">
        <v>56</v>
      </c>
      <c r="C112" s="5">
        <v>0.77266999999999997</v>
      </c>
      <c r="D112" s="5">
        <v>0.76861999999999997</v>
      </c>
      <c r="E112" s="5">
        <v>0.77139999999999997</v>
      </c>
      <c r="F112" s="5">
        <v>0.76807000000000003</v>
      </c>
      <c r="G112" s="5">
        <v>0.76127999999999996</v>
      </c>
      <c r="H112" s="5">
        <v>0.75992000000000004</v>
      </c>
      <c r="I112" s="5">
        <v>0.76090999999999998</v>
      </c>
      <c r="J112" s="5">
        <v>0.76776</v>
      </c>
      <c r="K112" s="5">
        <v>0.77576000000000001</v>
      </c>
      <c r="L112" s="5">
        <v>0.79117000000000004</v>
      </c>
      <c r="M112" s="5">
        <v>0.79069999999999996</v>
      </c>
      <c r="N112" s="5">
        <v>0.79757</v>
      </c>
      <c r="O112" s="5">
        <v>0.80878000000000005</v>
      </c>
      <c r="P112" s="5">
        <v>0.81610000000000005</v>
      </c>
      <c r="Q112" s="5">
        <v>0.82121999999999995</v>
      </c>
      <c r="R112" s="5">
        <v>0.82662000000000002</v>
      </c>
      <c r="S112" s="5">
        <v>0.83689000000000002</v>
      </c>
      <c r="T112" s="5">
        <v>0.84750000000000003</v>
      </c>
      <c r="U112" s="5">
        <v>0.85782999999999998</v>
      </c>
      <c r="V112" s="5">
        <v>0.86556</v>
      </c>
      <c r="W112" s="5">
        <v>0.86760000000000004</v>
      </c>
      <c r="X112" s="5">
        <v>0.87316000000000005</v>
      </c>
      <c r="Y112" s="5">
        <v>0.88373000000000002</v>
      </c>
      <c r="Z112" s="5">
        <v>0.88890000000000002</v>
      </c>
      <c r="AA112" s="5">
        <v>0.89170000000000005</v>
      </c>
      <c r="AB112" s="5">
        <v>0.90178999999999998</v>
      </c>
      <c r="AC112" s="5">
        <v>0.90525999999999995</v>
      </c>
      <c r="AD112" s="5">
        <v>0.91535</v>
      </c>
      <c r="AE112" s="5">
        <v>0.91881000000000002</v>
      </c>
      <c r="AF112" s="5">
        <v>0.92284999999999995</v>
      </c>
      <c r="AG112" s="5">
        <v>0.92557</v>
      </c>
      <c r="AH112" s="5">
        <v>0.92647999999999997</v>
      </c>
      <c r="AI112" s="5">
        <v>0.93039000000000005</v>
      </c>
      <c r="AJ112" s="5">
        <v>0.93332000000000004</v>
      </c>
      <c r="AK112" s="5">
        <v>0.85685</v>
      </c>
      <c r="AM112" s="4" t="s">
        <v>55</v>
      </c>
      <c r="AN112" s="4" t="s">
        <v>56</v>
      </c>
      <c r="AO112" s="5">
        <f t="shared" si="99"/>
        <v>0.77381916666666672</v>
      </c>
      <c r="AP112" s="5">
        <f t="shared" si="100"/>
        <v>0.84949083333333331</v>
      </c>
      <c r="AQ112" s="5">
        <f t="shared" si="101"/>
        <v>0.91166999999999987</v>
      </c>
      <c r="AR112" s="6">
        <f>(AO112-AVERAGE(AO107:AO152))/_xlfn.STDEV.P(AO107:AO152)</f>
        <v>1.0579417867363594</v>
      </c>
      <c r="AS112" s="6">
        <f t="shared" ref="AS112:AT112" si="106">(AP112-AVERAGE(AP107:AP152))/_xlfn.STDEV.P(AP107:AP152)</f>
        <v>1.5326704471331045</v>
      </c>
      <c r="AT112" s="6">
        <f t="shared" si="106"/>
        <v>1.5393389889521092</v>
      </c>
    </row>
    <row r="113" spans="1:46" ht="13.5" thickBot="1">
      <c r="A113" s="4" t="s">
        <v>57</v>
      </c>
      <c r="B113" s="4" t="s">
        <v>58</v>
      </c>
      <c r="C113" s="5">
        <v>0.72652000000000005</v>
      </c>
      <c r="D113" s="5">
        <v>0.72863</v>
      </c>
      <c r="E113" s="5">
        <v>0.73368</v>
      </c>
      <c r="F113" s="5">
        <v>0.73340000000000005</v>
      </c>
      <c r="G113" s="5">
        <v>0.73334999999999995</v>
      </c>
      <c r="H113" s="5">
        <v>0.73612</v>
      </c>
      <c r="I113" s="5">
        <v>0.74000999999999995</v>
      </c>
      <c r="J113" s="5">
        <v>0.74550000000000005</v>
      </c>
      <c r="K113" s="5">
        <v>0.74746000000000001</v>
      </c>
      <c r="L113" s="5">
        <v>0.75092999999999999</v>
      </c>
      <c r="M113" s="5">
        <v>0.75792999999999999</v>
      </c>
      <c r="N113" s="5">
        <v>0.75670999999999999</v>
      </c>
      <c r="O113" s="5">
        <v>0.76114999999999999</v>
      </c>
      <c r="P113" s="5">
        <v>0.76036999999999999</v>
      </c>
      <c r="Q113" s="5">
        <v>0.75690999999999997</v>
      </c>
      <c r="R113" s="5">
        <v>0.75931000000000004</v>
      </c>
      <c r="S113" s="5">
        <v>0.76358999999999999</v>
      </c>
      <c r="T113" s="5">
        <v>0.76510999999999996</v>
      </c>
      <c r="U113" s="5">
        <v>0.77376</v>
      </c>
      <c r="V113" s="5">
        <v>0.77642</v>
      </c>
      <c r="W113" s="5">
        <v>0.78595000000000004</v>
      </c>
      <c r="X113" s="5">
        <v>0.79213999999999996</v>
      </c>
      <c r="Y113" s="5">
        <v>0.79447000000000001</v>
      </c>
      <c r="Z113" s="5">
        <v>0.80976999999999999</v>
      </c>
      <c r="AA113" s="5">
        <v>0.81820999999999999</v>
      </c>
      <c r="AB113" s="5">
        <v>0.82742000000000004</v>
      </c>
      <c r="AC113" s="5">
        <v>0.83326</v>
      </c>
      <c r="AD113" s="5">
        <v>0.84348000000000001</v>
      </c>
      <c r="AE113" s="5">
        <v>0.84955999999999998</v>
      </c>
      <c r="AF113" s="5">
        <v>0.85682999999999998</v>
      </c>
      <c r="AG113" s="5">
        <v>0.85773999999999995</v>
      </c>
      <c r="AH113" s="5">
        <v>0.86514000000000002</v>
      </c>
      <c r="AI113" s="5">
        <v>0.86287000000000003</v>
      </c>
      <c r="AJ113" s="5">
        <v>0.86743999999999999</v>
      </c>
      <c r="AK113" s="5">
        <v>0.79410999999999998</v>
      </c>
      <c r="AM113" s="4" t="s">
        <v>57</v>
      </c>
      <c r="AN113" s="4" t="s">
        <v>58</v>
      </c>
      <c r="AO113" s="5">
        <f t="shared" si="99"/>
        <v>0.74085333333333336</v>
      </c>
      <c r="AP113" s="5">
        <f t="shared" si="100"/>
        <v>0.7749125</v>
      </c>
      <c r="AQ113" s="5">
        <f t="shared" si="101"/>
        <v>0.8432781818181817</v>
      </c>
      <c r="AR113" s="6">
        <f>(AO113-AVERAGE(AO107:AO152))/_xlfn.STDEV.P(AO107:AO152)</f>
        <v>0.63909825208186921</v>
      </c>
      <c r="AS113" s="6">
        <f t="shared" ref="AS113:AT113" si="107">(AP113-AVERAGE(AP107:AP152))/_xlfn.STDEV.P(AP107:AP152)</f>
        <v>0.70365410367897874</v>
      </c>
      <c r="AT113" s="6">
        <f t="shared" si="107"/>
        <v>0.78206918557482441</v>
      </c>
    </row>
    <row r="114" spans="1:46" ht="13.5" thickBot="1">
      <c r="A114" s="4" t="s">
        <v>59</v>
      </c>
      <c r="B114" s="4" t="s">
        <v>60</v>
      </c>
      <c r="C114" s="5">
        <v>0.81186999999999998</v>
      </c>
      <c r="D114" s="5">
        <v>0.80581000000000003</v>
      </c>
      <c r="E114" s="5">
        <v>0.80874000000000001</v>
      </c>
      <c r="F114" s="5">
        <v>0.80391999999999997</v>
      </c>
      <c r="G114" s="5">
        <v>0.80484</v>
      </c>
      <c r="H114" s="5">
        <v>0.80266999999999999</v>
      </c>
      <c r="I114" s="5">
        <v>0.80574999999999997</v>
      </c>
      <c r="J114" s="5">
        <v>0.80601</v>
      </c>
      <c r="K114" s="5">
        <v>0.80593000000000004</v>
      </c>
      <c r="L114" s="5">
        <v>0.81330000000000002</v>
      </c>
      <c r="M114" s="5">
        <v>0.81815000000000004</v>
      </c>
      <c r="N114" s="5">
        <v>0.82725000000000004</v>
      </c>
      <c r="O114" s="5">
        <v>0.83128999999999997</v>
      </c>
      <c r="P114" s="5">
        <v>0.84131999999999996</v>
      </c>
      <c r="Q114" s="5">
        <v>0.84904000000000002</v>
      </c>
      <c r="R114" s="5">
        <v>0.86004999999999998</v>
      </c>
      <c r="S114" s="5">
        <v>0.86746000000000001</v>
      </c>
      <c r="T114" s="5">
        <v>0.87148999999999999</v>
      </c>
      <c r="U114" s="5">
        <v>0.87897999999999998</v>
      </c>
      <c r="V114" s="5">
        <v>0.88771</v>
      </c>
      <c r="W114" s="5">
        <v>0.89610999999999996</v>
      </c>
      <c r="X114" s="5">
        <v>0.90629000000000004</v>
      </c>
      <c r="Y114" s="5">
        <v>0.91085000000000005</v>
      </c>
      <c r="Z114" s="5">
        <v>0.91578999999999999</v>
      </c>
      <c r="AA114" s="5">
        <v>0.92145999999999995</v>
      </c>
      <c r="AB114" s="5">
        <v>0.92817000000000005</v>
      </c>
      <c r="AC114" s="5">
        <v>0.92991999999999997</v>
      </c>
      <c r="AD114" s="5">
        <v>0.93257000000000001</v>
      </c>
      <c r="AE114" s="5">
        <v>0.94067000000000001</v>
      </c>
      <c r="AF114" s="5">
        <v>0.94550000000000001</v>
      </c>
      <c r="AG114" s="5">
        <v>0.95077</v>
      </c>
      <c r="AH114" s="5">
        <v>0.95364000000000004</v>
      </c>
      <c r="AI114" s="5">
        <v>0.95518999999999998</v>
      </c>
      <c r="AJ114" s="5">
        <v>0.95491999999999999</v>
      </c>
      <c r="AK114" s="5">
        <v>0.87534000000000001</v>
      </c>
      <c r="AM114" s="4" t="s">
        <v>59</v>
      </c>
      <c r="AN114" s="4" t="s">
        <v>60</v>
      </c>
      <c r="AO114" s="5">
        <f t="shared" si="99"/>
        <v>0.80951999999999991</v>
      </c>
      <c r="AP114" s="5">
        <f t="shared" si="100"/>
        <v>0.87636499999999995</v>
      </c>
      <c r="AQ114" s="5">
        <f t="shared" si="101"/>
        <v>0.93528636363636364</v>
      </c>
      <c r="AR114" s="6">
        <f>(AO114-AVERAGE(AO107:AO152))/_xlfn.STDEV.P(AO107:AO152)</f>
        <v>1.5115345435839269</v>
      </c>
      <c r="AS114" s="6">
        <f t="shared" ref="AS114:AT114" si="108">(AP114-AVERAGE(AP107:AP152))/_xlfn.STDEV.P(AP107:AP152)</f>
        <v>1.8314049774932637</v>
      </c>
      <c r="AT114" s="6">
        <f t="shared" si="108"/>
        <v>1.8008316575612626</v>
      </c>
    </row>
    <row r="115" spans="1:46" ht="13.5" thickBot="1">
      <c r="A115" s="4" t="s">
        <v>61</v>
      </c>
      <c r="B115" s="4" t="s">
        <v>62</v>
      </c>
      <c r="C115" s="5">
        <v>0.72945000000000004</v>
      </c>
      <c r="D115" s="5">
        <v>0.72591000000000006</v>
      </c>
      <c r="E115" s="5">
        <v>0.71557000000000004</v>
      </c>
      <c r="F115" s="5">
        <v>0.72307999999999995</v>
      </c>
      <c r="G115" s="5">
        <v>0.72392000000000001</v>
      </c>
      <c r="H115" s="5">
        <v>0.72436999999999996</v>
      </c>
      <c r="I115" s="5">
        <v>0.72216000000000002</v>
      </c>
      <c r="J115" s="5">
        <v>0.71967999999999999</v>
      </c>
      <c r="K115" s="5">
        <v>0.72352000000000005</v>
      </c>
      <c r="L115" s="5">
        <v>0.73185</v>
      </c>
      <c r="M115" s="5">
        <v>0.73538000000000003</v>
      </c>
      <c r="N115" s="5">
        <v>0.73570000000000002</v>
      </c>
      <c r="O115" s="5">
        <v>0.74028000000000005</v>
      </c>
      <c r="P115" s="5">
        <v>0.73846000000000001</v>
      </c>
      <c r="Q115" s="5">
        <v>0.74655000000000005</v>
      </c>
      <c r="R115" s="5">
        <v>0.74314000000000002</v>
      </c>
      <c r="S115" s="5">
        <v>0.74812999999999996</v>
      </c>
      <c r="T115" s="5">
        <v>0.75277000000000005</v>
      </c>
      <c r="U115" s="5">
        <v>0.76014000000000004</v>
      </c>
      <c r="V115" s="5">
        <v>0.76417999999999997</v>
      </c>
      <c r="W115" s="5">
        <v>0.76654999999999995</v>
      </c>
      <c r="X115" s="5">
        <v>0.76634000000000002</v>
      </c>
      <c r="Y115" s="5">
        <v>0.77246000000000004</v>
      </c>
      <c r="Z115" s="5">
        <v>0.78534000000000004</v>
      </c>
      <c r="AA115" s="5">
        <v>0.78998999999999997</v>
      </c>
      <c r="AB115" s="5">
        <v>0.80478000000000005</v>
      </c>
      <c r="AC115" s="5">
        <v>0.80800000000000005</v>
      </c>
      <c r="AD115" s="5">
        <v>0.8236</v>
      </c>
      <c r="AE115" s="5">
        <v>0.83186000000000004</v>
      </c>
      <c r="AF115" s="5">
        <v>0.84030000000000005</v>
      </c>
      <c r="AG115" s="5">
        <v>0.84245000000000003</v>
      </c>
      <c r="AH115" s="5">
        <v>0.84731000000000001</v>
      </c>
      <c r="AI115" s="5">
        <v>0.85680999999999996</v>
      </c>
      <c r="AJ115" s="5">
        <v>0.86363999999999996</v>
      </c>
      <c r="AK115" s="5">
        <v>0.80132999999999999</v>
      </c>
      <c r="AM115" s="4" t="s">
        <v>61</v>
      </c>
      <c r="AN115" s="4" t="s">
        <v>62</v>
      </c>
      <c r="AO115" s="5">
        <f t="shared" si="99"/>
        <v>0.72588249999999999</v>
      </c>
      <c r="AP115" s="5">
        <f t="shared" si="100"/>
        <v>0.7570283333333333</v>
      </c>
      <c r="AQ115" s="5">
        <f t="shared" si="101"/>
        <v>0.82818818181818188</v>
      </c>
      <c r="AR115" s="6">
        <f>(AO115-AVERAGE(AO107:AO152))/_xlfn.STDEV.P(AO107:AO152)</f>
        <v>0.44888808246009071</v>
      </c>
      <c r="AS115" s="6">
        <f t="shared" ref="AS115:AT115" si="109">(AP115-AVERAGE(AP107:AP152))/_xlfn.STDEV.P(AP107:AP152)</f>
        <v>0.50485284608775438</v>
      </c>
      <c r="AT115" s="6">
        <f t="shared" si="109"/>
        <v>0.61498485243742884</v>
      </c>
    </row>
    <row r="116" spans="1:46" ht="13.5" thickBot="1">
      <c r="A116" s="4" t="s">
        <v>63</v>
      </c>
      <c r="B116" s="4" t="s">
        <v>64</v>
      </c>
      <c r="C116" s="5">
        <v>0.79247999999999996</v>
      </c>
      <c r="D116" s="5">
        <v>0.78952999999999995</v>
      </c>
      <c r="E116" s="5">
        <v>0.79242000000000001</v>
      </c>
      <c r="F116" s="5">
        <v>0.79710000000000003</v>
      </c>
      <c r="G116" s="5">
        <v>0.78742999999999996</v>
      </c>
      <c r="H116" s="5">
        <v>0.79486999999999997</v>
      </c>
      <c r="I116" s="5">
        <v>0.80315000000000003</v>
      </c>
      <c r="J116" s="5">
        <v>0.80108000000000001</v>
      </c>
      <c r="K116" s="5">
        <v>0.79152</v>
      </c>
      <c r="L116" s="5">
        <v>0.78818999999999995</v>
      </c>
      <c r="M116" s="5">
        <v>0.78808</v>
      </c>
      <c r="N116" s="5">
        <v>0.78844999999999998</v>
      </c>
      <c r="O116" s="5">
        <v>0.78473000000000004</v>
      </c>
      <c r="P116" s="5">
        <v>0.78607000000000005</v>
      </c>
      <c r="Q116" s="5">
        <v>0.78227000000000002</v>
      </c>
      <c r="R116" s="5">
        <v>0.77685000000000004</v>
      </c>
      <c r="S116" s="5">
        <v>0.77778999999999998</v>
      </c>
      <c r="T116" s="5">
        <v>0.77956000000000003</v>
      </c>
      <c r="U116" s="5">
        <v>0.78149000000000002</v>
      </c>
      <c r="V116" s="5">
        <v>0.79300999999999999</v>
      </c>
      <c r="W116" s="5">
        <v>0.80345999999999995</v>
      </c>
      <c r="X116" s="5">
        <v>0.81527000000000005</v>
      </c>
      <c r="Y116" s="5">
        <v>0.82038999999999995</v>
      </c>
      <c r="Z116" s="5">
        <v>0.82628999999999997</v>
      </c>
      <c r="AA116" s="5">
        <v>0.83753</v>
      </c>
      <c r="AB116" s="5">
        <v>0.84828999999999999</v>
      </c>
      <c r="AC116" s="5">
        <v>0.85445000000000004</v>
      </c>
      <c r="AD116" s="5">
        <v>0.86453000000000002</v>
      </c>
      <c r="AE116" s="5">
        <v>0.87927</v>
      </c>
      <c r="AF116" s="5">
        <v>0.88480999999999999</v>
      </c>
      <c r="AG116" s="5">
        <v>0.89441000000000004</v>
      </c>
      <c r="AH116" s="5">
        <v>0.89837999999999996</v>
      </c>
      <c r="AI116" s="5">
        <v>0.90734999999999999</v>
      </c>
      <c r="AJ116" s="5">
        <v>0.90666999999999998</v>
      </c>
      <c r="AK116" s="5">
        <v>0.84333000000000002</v>
      </c>
      <c r="AM116" s="4" t="s">
        <v>63</v>
      </c>
      <c r="AN116" s="4" t="s">
        <v>64</v>
      </c>
      <c r="AO116" s="5">
        <f t="shared" si="99"/>
        <v>0.79285833333333322</v>
      </c>
      <c r="AP116" s="5">
        <f t="shared" si="100"/>
        <v>0.79393166666666659</v>
      </c>
      <c r="AQ116" s="5">
        <f t="shared" si="101"/>
        <v>0.87445636363636359</v>
      </c>
      <c r="AR116" s="6">
        <f>(AO116-AVERAGE(AO107:AO152))/_xlfn.STDEV.P(AO107:AO152)</f>
        <v>1.2998416890658178</v>
      </c>
      <c r="AS116" s="6">
        <f t="shared" ref="AS116:AT116" si="110">(AP116-AVERAGE(AP107:AP152))/_xlfn.STDEV.P(AP107:AP152)</f>
        <v>0.91507207590788175</v>
      </c>
      <c r="AT116" s="6">
        <f t="shared" si="110"/>
        <v>1.1272902404142844</v>
      </c>
    </row>
    <row r="117" spans="1:46" ht="13.5" thickBot="1">
      <c r="A117" s="4" t="s">
        <v>65</v>
      </c>
      <c r="B117" s="4" t="s">
        <v>66</v>
      </c>
      <c r="C117" s="5">
        <v>0.72787999999999997</v>
      </c>
      <c r="D117" s="5">
        <v>0.72724999999999995</v>
      </c>
      <c r="E117" s="5">
        <v>0.72799000000000003</v>
      </c>
      <c r="F117" s="5">
        <v>0.72982999999999998</v>
      </c>
      <c r="G117" s="5">
        <v>0.73499000000000003</v>
      </c>
      <c r="H117" s="5">
        <v>0.72901000000000005</v>
      </c>
      <c r="I117" s="5">
        <v>0.7258</v>
      </c>
      <c r="J117" s="5">
        <v>0.73528000000000004</v>
      </c>
      <c r="K117" s="5">
        <v>0.73843999999999999</v>
      </c>
      <c r="L117" s="5">
        <v>0.74719999999999998</v>
      </c>
      <c r="M117" s="5">
        <v>0.75912000000000002</v>
      </c>
      <c r="N117" s="5">
        <v>0.76420999999999994</v>
      </c>
      <c r="O117" s="5">
        <v>0.76739000000000002</v>
      </c>
      <c r="P117" s="5">
        <v>0.77007000000000003</v>
      </c>
      <c r="Q117" s="5">
        <v>0.76997000000000004</v>
      </c>
      <c r="R117" s="5">
        <v>0.77478000000000002</v>
      </c>
      <c r="S117" s="5">
        <v>0.77473000000000003</v>
      </c>
      <c r="T117" s="5">
        <v>0.77898999999999996</v>
      </c>
      <c r="U117" s="5">
        <v>0.78725000000000001</v>
      </c>
      <c r="V117" s="5">
        <v>0.78822999999999999</v>
      </c>
      <c r="W117" s="5">
        <v>0.7944</v>
      </c>
      <c r="X117" s="5">
        <v>0.80074000000000001</v>
      </c>
      <c r="Y117" s="5">
        <v>0.79783999999999999</v>
      </c>
      <c r="Z117" s="5">
        <v>0.80367999999999995</v>
      </c>
      <c r="AA117" s="5">
        <v>0.80750999999999995</v>
      </c>
      <c r="AB117" s="5">
        <v>0.81496000000000002</v>
      </c>
      <c r="AC117" s="5">
        <v>0.82726999999999995</v>
      </c>
      <c r="AD117" s="5">
        <v>0.83148</v>
      </c>
      <c r="AE117" s="5">
        <v>0.83826999999999996</v>
      </c>
      <c r="AF117" s="5">
        <v>0.85263</v>
      </c>
      <c r="AG117" s="5">
        <v>0.85440000000000005</v>
      </c>
      <c r="AH117" s="5">
        <v>0.86128000000000005</v>
      </c>
      <c r="AI117" s="5">
        <v>0.86204999999999998</v>
      </c>
      <c r="AJ117" s="5">
        <v>0.86985000000000001</v>
      </c>
      <c r="AK117" s="5">
        <v>0.80366000000000004</v>
      </c>
      <c r="AM117" s="4" t="s">
        <v>65</v>
      </c>
      <c r="AN117" s="4" t="s">
        <v>66</v>
      </c>
      <c r="AO117" s="5">
        <f t="shared" si="99"/>
        <v>0.73725000000000007</v>
      </c>
      <c r="AP117" s="5">
        <f t="shared" si="100"/>
        <v>0.7840058333333334</v>
      </c>
      <c r="AQ117" s="5">
        <f t="shared" si="101"/>
        <v>0.83848727272727286</v>
      </c>
      <c r="AR117" s="6">
        <f>(AO117-AVERAGE(AO107:AO152))/_xlfn.STDEV.P(AO107:AO152)</f>
        <v>0.59331652241615485</v>
      </c>
      <c r="AS117" s="6">
        <f t="shared" ref="AS117:AT117" si="111">(AP117-AVERAGE(AP107:AP152))/_xlfn.STDEV.P(AP107:AP152)</f>
        <v>0.80473603475560385</v>
      </c>
      <c r="AT117" s="6">
        <f t="shared" si="111"/>
        <v>0.72902174683550036</v>
      </c>
    </row>
    <row r="118" spans="1:46" ht="13.5" thickBot="1">
      <c r="A118" s="4" t="s">
        <v>67</v>
      </c>
      <c r="B118" s="4" t="s">
        <v>68</v>
      </c>
      <c r="C118" s="5">
        <v>0.74329000000000001</v>
      </c>
      <c r="D118" s="5">
        <v>0.73894000000000004</v>
      </c>
      <c r="E118" s="5">
        <v>0.73216000000000003</v>
      </c>
      <c r="F118" s="5">
        <v>0.73114999999999997</v>
      </c>
      <c r="G118" s="5">
        <v>0.73043000000000002</v>
      </c>
      <c r="H118" s="5">
        <v>0.72214999999999996</v>
      </c>
      <c r="I118" s="5">
        <v>0.71521000000000001</v>
      </c>
      <c r="J118" s="5">
        <v>0.71191000000000004</v>
      </c>
      <c r="K118" s="5">
        <v>0.70987</v>
      </c>
      <c r="L118" s="5">
        <v>0.70772999999999997</v>
      </c>
      <c r="M118" s="5">
        <v>0.70801000000000003</v>
      </c>
      <c r="N118" s="5">
        <v>0.70343999999999995</v>
      </c>
      <c r="O118" s="5">
        <v>0.69977999999999996</v>
      </c>
      <c r="P118" s="5">
        <v>0.69755999999999996</v>
      </c>
      <c r="Q118" s="5">
        <v>0.70186000000000004</v>
      </c>
      <c r="R118" s="5">
        <v>0.69771000000000005</v>
      </c>
      <c r="S118" s="5">
        <v>0.69852999999999998</v>
      </c>
      <c r="T118" s="5">
        <v>0.70098000000000005</v>
      </c>
      <c r="U118" s="5">
        <v>0.71143000000000001</v>
      </c>
      <c r="V118" s="5">
        <v>0.71960000000000002</v>
      </c>
      <c r="W118" s="5">
        <v>0.73019000000000001</v>
      </c>
      <c r="X118" s="5">
        <v>0.73897000000000002</v>
      </c>
      <c r="Y118" s="5">
        <v>0.75094000000000005</v>
      </c>
      <c r="Z118" s="5">
        <v>0.76602999999999999</v>
      </c>
      <c r="AA118" s="5">
        <v>0.77663000000000004</v>
      </c>
      <c r="AB118" s="5">
        <v>0.78793000000000002</v>
      </c>
      <c r="AC118" s="5">
        <v>0.79527000000000003</v>
      </c>
      <c r="AD118" s="5">
        <v>0.81035999999999997</v>
      </c>
      <c r="AE118" s="5">
        <v>0.82028999999999996</v>
      </c>
      <c r="AF118" s="5">
        <v>0.83528999999999998</v>
      </c>
      <c r="AG118" s="5">
        <v>0.84367000000000003</v>
      </c>
      <c r="AH118" s="5">
        <v>0.84902</v>
      </c>
      <c r="AI118" s="5">
        <v>0.85367000000000004</v>
      </c>
      <c r="AJ118" s="5">
        <v>0.85836999999999997</v>
      </c>
      <c r="AK118" s="5">
        <v>0.78779999999999994</v>
      </c>
      <c r="AM118" s="4" t="s">
        <v>67</v>
      </c>
      <c r="AN118" s="4" t="s">
        <v>68</v>
      </c>
      <c r="AO118" s="5">
        <f t="shared" si="99"/>
        <v>0.72119083333333334</v>
      </c>
      <c r="AP118" s="5">
        <f t="shared" si="100"/>
        <v>0.71779833333333343</v>
      </c>
      <c r="AQ118" s="5">
        <f t="shared" si="101"/>
        <v>0.81984545454545465</v>
      </c>
      <c r="AR118" s="6">
        <f>(AO118-AVERAGE(AO107:AO152))/_xlfn.STDEV.P(AO107:AO152)</f>
        <v>0.38927866108683129</v>
      </c>
      <c r="AS118" s="6">
        <f t="shared" ref="AS118:AT118" si="112">(AP118-AVERAGE(AP107:AP152))/_xlfn.STDEV.P(AP107:AP152)</f>
        <v>6.8770277597729246E-2</v>
      </c>
      <c r="AT118" s="6">
        <f t="shared" si="112"/>
        <v>0.52260983435188824</v>
      </c>
    </row>
    <row r="119" spans="1:46" ht="13.5" thickBot="1">
      <c r="A119" s="4" t="s">
        <v>69</v>
      </c>
      <c r="B119" s="4" t="s">
        <v>70</v>
      </c>
      <c r="C119" s="5">
        <v>0.79391999999999996</v>
      </c>
      <c r="D119" s="5">
        <v>0.79127999999999998</v>
      </c>
      <c r="E119" s="5">
        <v>0.79408999999999996</v>
      </c>
      <c r="F119" s="5">
        <v>0.78983000000000003</v>
      </c>
      <c r="G119" s="5">
        <v>0.79212000000000005</v>
      </c>
      <c r="H119" s="5">
        <v>0.79764000000000002</v>
      </c>
      <c r="I119" s="5">
        <v>0.79808999999999997</v>
      </c>
      <c r="J119" s="5">
        <v>0.79769000000000001</v>
      </c>
      <c r="K119" s="5">
        <v>0.79969000000000001</v>
      </c>
      <c r="L119" s="5">
        <v>0.79952000000000001</v>
      </c>
      <c r="M119" s="5">
        <v>0.80332999999999999</v>
      </c>
      <c r="N119" s="5">
        <v>0.79947999999999997</v>
      </c>
      <c r="O119" s="5">
        <v>0.80062</v>
      </c>
      <c r="P119" s="5">
        <v>0.80486000000000002</v>
      </c>
      <c r="Q119" s="5">
        <v>0.80262</v>
      </c>
      <c r="R119" s="5">
        <v>0.80401999999999996</v>
      </c>
      <c r="S119" s="5">
        <v>0.80823</v>
      </c>
      <c r="T119" s="5">
        <v>0.80691000000000002</v>
      </c>
      <c r="U119" s="5">
        <v>0.81033999999999995</v>
      </c>
      <c r="V119" s="5">
        <v>0.81323999999999996</v>
      </c>
      <c r="W119" s="5">
        <v>0.82020999999999999</v>
      </c>
      <c r="X119" s="5">
        <v>0.82562999999999998</v>
      </c>
      <c r="Y119" s="5">
        <v>0.82957999999999998</v>
      </c>
      <c r="Z119" s="5">
        <v>0.84004000000000001</v>
      </c>
      <c r="AA119" s="5">
        <v>0.84875999999999996</v>
      </c>
      <c r="AB119" s="5">
        <v>0.85328999999999999</v>
      </c>
      <c r="AC119" s="5">
        <v>0.86346999999999996</v>
      </c>
      <c r="AD119" s="5">
        <v>0.87446000000000002</v>
      </c>
      <c r="AE119" s="5">
        <v>0.88363999999999998</v>
      </c>
      <c r="AF119" s="5">
        <v>0.89339000000000002</v>
      </c>
      <c r="AG119" s="5">
        <v>0.89871999999999996</v>
      </c>
      <c r="AH119" s="5">
        <v>0.90612000000000004</v>
      </c>
      <c r="AI119" s="5">
        <v>0.90963000000000005</v>
      </c>
      <c r="AJ119" s="5">
        <v>0.91500999999999999</v>
      </c>
      <c r="AK119" s="5">
        <v>0.84465999999999997</v>
      </c>
      <c r="AM119" s="4" t="s">
        <v>69</v>
      </c>
      <c r="AN119" s="4" t="s">
        <v>70</v>
      </c>
      <c r="AO119" s="5">
        <f t="shared" si="99"/>
        <v>0.79639000000000004</v>
      </c>
      <c r="AP119" s="5">
        <f t="shared" si="100"/>
        <v>0.81385833333333346</v>
      </c>
      <c r="AQ119" s="5">
        <f t="shared" si="101"/>
        <v>0.88101363636363639</v>
      </c>
      <c r="AR119" s="6">
        <f>(AO119-AVERAGE(AO107:AO152))/_xlfn.STDEV.P(AO107:AO152)</f>
        <v>1.3447128662913748</v>
      </c>
      <c r="AS119" s="6">
        <f t="shared" ref="AS119:AT119" si="113">(AP119-AVERAGE(AP107:AP152))/_xlfn.STDEV.P(AP107:AP152)</f>
        <v>1.1365778618228621</v>
      </c>
      <c r="AT119" s="6">
        <f t="shared" si="113"/>
        <v>1.1998957765863467</v>
      </c>
    </row>
    <row r="120" spans="1:46" ht="13.5" thickBot="1">
      <c r="A120" s="4" t="s">
        <v>71</v>
      </c>
      <c r="B120" s="4" t="s">
        <v>72</v>
      </c>
      <c r="C120" s="5">
        <v>0.69259999999999999</v>
      </c>
      <c r="D120" s="5">
        <v>0.68920999999999999</v>
      </c>
      <c r="E120" s="5">
        <v>0.68286000000000002</v>
      </c>
      <c r="F120" s="5">
        <v>0.68206</v>
      </c>
      <c r="G120" s="5">
        <v>0.67007000000000005</v>
      </c>
      <c r="H120" s="5">
        <v>0.66190000000000004</v>
      </c>
      <c r="I120" s="5">
        <v>0.65844000000000003</v>
      </c>
      <c r="J120" s="5">
        <v>0.65336000000000005</v>
      </c>
      <c r="K120" s="5">
        <v>0.64359999999999995</v>
      </c>
      <c r="L120" s="5">
        <v>0.63563999999999998</v>
      </c>
      <c r="M120" s="5">
        <v>0.63148000000000004</v>
      </c>
      <c r="N120" s="5">
        <v>0.62822999999999996</v>
      </c>
      <c r="O120" s="5">
        <v>0.62119999999999997</v>
      </c>
      <c r="P120" s="5">
        <v>0.61773</v>
      </c>
      <c r="Q120" s="5">
        <v>0.61887000000000003</v>
      </c>
      <c r="R120" s="5">
        <v>0.61882000000000004</v>
      </c>
      <c r="S120" s="5">
        <v>0.62365000000000004</v>
      </c>
      <c r="T120" s="5">
        <v>0.61939999999999995</v>
      </c>
      <c r="U120" s="5">
        <v>0.62253000000000003</v>
      </c>
      <c r="V120" s="5">
        <v>0.62748999999999999</v>
      </c>
      <c r="W120" s="5">
        <v>0.64549000000000001</v>
      </c>
      <c r="X120" s="5">
        <v>0.65971999999999997</v>
      </c>
      <c r="Y120" s="5">
        <v>0.67210000000000003</v>
      </c>
      <c r="Z120" s="5">
        <v>0.68972999999999995</v>
      </c>
      <c r="AA120" s="5">
        <v>0.70650000000000002</v>
      </c>
      <c r="AB120" s="5">
        <v>0.72465000000000002</v>
      </c>
      <c r="AC120" s="5">
        <v>0.74151999999999996</v>
      </c>
      <c r="AD120" s="5">
        <v>0.75402999999999998</v>
      </c>
      <c r="AE120" s="5">
        <v>0.76139999999999997</v>
      </c>
      <c r="AF120" s="5">
        <v>0.77961999999999998</v>
      </c>
      <c r="AG120" s="5">
        <v>0.78530999999999995</v>
      </c>
      <c r="AH120" s="5">
        <v>0.79239000000000004</v>
      </c>
      <c r="AI120" s="5">
        <v>0.79471999999999998</v>
      </c>
      <c r="AJ120" s="5">
        <v>0.80384</v>
      </c>
      <c r="AK120" s="5">
        <v>0.74151</v>
      </c>
      <c r="AM120" s="4" t="s">
        <v>71</v>
      </c>
      <c r="AN120" s="4" t="s">
        <v>72</v>
      </c>
      <c r="AO120" s="5">
        <f t="shared" si="99"/>
        <v>0.66078749999999997</v>
      </c>
      <c r="AP120" s="5">
        <f t="shared" si="100"/>
        <v>0.63639416666666671</v>
      </c>
      <c r="AQ120" s="5">
        <f t="shared" si="101"/>
        <v>0.76231727272727279</v>
      </c>
      <c r="AR120" s="6">
        <f>(AO120-AVERAGE(AO107:AO152))/_xlfn.STDEV.P(AO107:AO152)</f>
        <v>-0.37816881650097578</v>
      </c>
      <c r="AS120" s="6">
        <f t="shared" ref="AS120:AT120" si="114">(AP120-AVERAGE(AP107:AP152))/_xlfn.STDEV.P(AP107:AP152)</f>
        <v>-0.83612235777800936</v>
      </c>
      <c r="AT120" s="6">
        <f t="shared" si="114"/>
        <v>-0.11437213355386874</v>
      </c>
    </row>
    <row r="121" spans="1:46" ht="13.5" thickBot="1">
      <c r="A121" s="4" t="s">
        <v>73</v>
      </c>
      <c r="B121" s="4" t="s">
        <v>74</v>
      </c>
      <c r="C121" s="5">
        <v>0.66220999999999997</v>
      </c>
      <c r="D121" s="5">
        <v>0.65446000000000004</v>
      </c>
      <c r="E121" s="5">
        <v>0.64790000000000003</v>
      </c>
      <c r="F121" s="5">
        <v>0.65454999999999997</v>
      </c>
      <c r="G121" s="5">
        <v>0.65263000000000004</v>
      </c>
      <c r="H121" s="5">
        <v>0.64893999999999996</v>
      </c>
      <c r="I121" s="5">
        <v>0.65078000000000003</v>
      </c>
      <c r="J121" s="5">
        <v>0.65444000000000002</v>
      </c>
      <c r="K121" s="5">
        <v>0.65627999999999997</v>
      </c>
      <c r="L121" s="5">
        <v>0.65256999999999998</v>
      </c>
      <c r="M121" s="5">
        <v>0.65946000000000005</v>
      </c>
      <c r="N121" s="5">
        <v>0.67712000000000006</v>
      </c>
      <c r="O121" s="5">
        <v>0.68123999999999996</v>
      </c>
      <c r="P121" s="5">
        <v>0.67967</v>
      </c>
      <c r="Q121" s="5">
        <v>0.67398999999999998</v>
      </c>
      <c r="R121" s="5">
        <v>0.66707000000000005</v>
      </c>
      <c r="S121" s="5">
        <v>0.66971000000000003</v>
      </c>
      <c r="T121" s="5">
        <v>0.66852</v>
      </c>
      <c r="U121" s="5">
        <v>0.66961000000000004</v>
      </c>
      <c r="V121" s="5">
        <v>0.67303999999999997</v>
      </c>
      <c r="W121" s="5">
        <v>0.68444000000000005</v>
      </c>
      <c r="X121" s="5">
        <v>0.69301000000000001</v>
      </c>
      <c r="Y121" s="5">
        <v>0.69903999999999999</v>
      </c>
      <c r="Z121" s="5">
        <v>0.69288000000000005</v>
      </c>
      <c r="AA121" s="5">
        <v>0.70194999999999996</v>
      </c>
      <c r="AB121" s="5">
        <v>0.70998000000000006</v>
      </c>
      <c r="AC121" s="5">
        <v>0.72174000000000005</v>
      </c>
      <c r="AD121" s="5">
        <v>0.73375999999999997</v>
      </c>
      <c r="AE121" s="5">
        <v>0.74402999999999997</v>
      </c>
      <c r="AF121" s="5">
        <v>0.75668999999999997</v>
      </c>
      <c r="AG121" s="5">
        <v>0.76309000000000005</v>
      </c>
      <c r="AH121" s="5">
        <v>0.77254</v>
      </c>
      <c r="AI121" s="5">
        <v>0.77227000000000001</v>
      </c>
      <c r="AJ121" s="5">
        <v>0.77778000000000003</v>
      </c>
      <c r="AK121" s="5">
        <v>0.72089999999999999</v>
      </c>
      <c r="AM121" s="4" t="s">
        <v>73</v>
      </c>
      <c r="AN121" s="4" t="s">
        <v>74</v>
      </c>
      <c r="AO121" s="5">
        <f t="shared" si="99"/>
        <v>0.655945</v>
      </c>
      <c r="AP121" s="5">
        <f t="shared" si="100"/>
        <v>0.6793516666666668</v>
      </c>
      <c r="AQ121" s="5">
        <f t="shared" si="101"/>
        <v>0.74315727272727272</v>
      </c>
      <c r="AR121" s="6">
        <f>(AO121-AVERAGE(AO107:AO152))/_xlfn.STDEV.P(AO107:AO152)</f>
        <v>-0.43969463312619955</v>
      </c>
      <c r="AS121" s="6">
        <f t="shared" ref="AS121:AT121" si="115">(AP121-AVERAGE(AP107:AP152))/_xlfn.STDEV.P(AP107:AP152)</f>
        <v>-0.35860471985013898</v>
      </c>
      <c r="AT121" s="6">
        <f t="shared" si="115"/>
        <v>-0.32652162480055841</v>
      </c>
    </row>
    <row r="122" spans="1:46" ht="13.5" thickBot="1">
      <c r="A122" s="4" t="s">
        <v>75</v>
      </c>
      <c r="B122" s="4" t="s">
        <v>76</v>
      </c>
      <c r="C122" s="5">
        <v>0.77386999999999995</v>
      </c>
      <c r="D122" s="5">
        <v>0.77453000000000005</v>
      </c>
      <c r="E122" s="5">
        <v>0.77114000000000005</v>
      </c>
      <c r="F122" s="5">
        <v>0.77261000000000002</v>
      </c>
      <c r="G122" s="5">
        <v>0.76729999999999998</v>
      </c>
      <c r="H122" s="5">
        <v>0.76419000000000004</v>
      </c>
      <c r="I122" s="5">
        <v>0.76276999999999995</v>
      </c>
      <c r="J122" s="5">
        <v>0.76202999999999999</v>
      </c>
      <c r="K122" s="5">
        <v>0.76312000000000002</v>
      </c>
      <c r="L122" s="5">
        <v>0.75827999999999995</v>
      </c>
      <c r="M122" s="5">
        <v>0.75714000000000004</v>
      </c>
      <c r="N122" s="5">
        <v>0.76197000000000004</v>
      </c>
      <c r="O122" s="5">
        <v>0.76688000000000001</v>
      </c>
      <c r="P122" s="5">
        <v>0.76673000000000002</v>
      </c>
      <c r="Q122" s="5">
        <v>0.76792000000000005</v>
      </c>
      <c r="R122" s="5">
        <v>0.77376999999999996</v>
      </c>
      <c r="S122" s="5">
        <v>0.77685000000000004</v>
      </c>
      <c r="T122" s="5">
        <v>0.78154999999999997</v>
      </c>
      <c r="U122" s="5">
        <v>0.79218</v>
      </c>
      <c r="V122" s="5">
        <v>0.79715000000000003</v>
      </c>
      <c r="W122" s="5">
        <v>0.79973000000000005</v>
      </c>
      <c r="X122" s="5">
        <v>0.80867999999999995</v>
      </c>
      <c r="Y122" s="5">
        <v>0.81879000000000002</v>
      </c>
      <c r="Z122" s="5">
        <v>0.82381000000000004</v>
      </c>
      <c r="AA122" s="5">
        <v>0.83170999999999995</v>
      </c>
      <c r="AB122" s="5">
        <v>0.84209999999999996</v>
      </c>
      <c r="AC122" s="5">
        <v>0.85404000000000002</v>
      </c>
      <c r="AD122" s="5">
        <v>0.86121999999999999</v>
      </c>
      <c r="AE122" s="5">
        <v>0.87205999999999995</v>
      </c>
      <c r="AF122" s="5">
        <v>0.87888999999999995</v>
      </c>
      <c r="AG122" s="5">
        <v>0.88512000000000002</v>
      </c>
      <c r="AH122" s="5">
        <v>0.89193999999999996</v>
      </c>
      <c r="AI122" s="5">
        <v>0.89420999999999995</v>
      </c>
      <c r="AJ122" s="5">
        <v>0.89842999999999995</v>
      </c>
      <c r="AK122" s="5">
        <v>0.82528999999999997</v>
      </c>
      <c r="AM122" s="4" t="s">
        <v>75</v>
      </c>
      <c r="AN122" s="4" t="s">
        <v>76</v>
      </c>
      <c r="AO122" s="5">
        <f t="shared" si="99"/>
        <v>0.76574583333333335</v>
      </c>
      <c r="AP122" s="5">
        <f t="shared" si="100"/>
        <v>0.78950333333333333</v>
      </c>
      <c r="AQ122" s="5">
        <f t="shared" si="101"/>
        <v>0.86681909090909093</v>
      </c>
      <c r="AR122" s="6">
        <f>(AO122-AVERAGE(AO107:AO152))/_xlfn.STDEV.P(AO107:AO152)</f>
        <v>0.95536699557043714</v>
      </c>
      <c r="AS122" s="6">
        <f t="shared" ref="AS122:AT122" si="116">(AP122-AVERAGE(AP107:AP152))/_xlfn.STDEV.P(AP107:AP152)</f>
        <v>0.86584650939934316</v>
      </c>
      <c r="AT122" s="6">
        <f t="shared" si="116"/>
        <v>1.0427263821886525</v>
      </c>
    </row>
    <row r="123" spans="1:46" ht="13.5" thickBot="1">
      <c r="A123" s="4" t="s">
        <v>77</v>
      </c>
      <c r="B123" s="4" t="s">
        <v>78</v>
      </c>
      <c r="C123" s="5">
        <v>0.73682999999999998</v>
      </c>
      <c r="D123" s="5">
        <v>0.73736000000000002</v>
      </c>
      <c r="E123" s="5">
        <v>0.73512999999999995</v>
      </c>
      <c r="F123" s="5">
        <v>0.73919999999999997</v>
      </c>
      <c r="G123" s="5">
        <v>0.73421000000000003</v>
      </c>
      <c r="H123" s="5">
        <v>0.73473999999999995</v>
      </c>
      <c r="I123" s="5">
        <v>0.73375000000000001</v>
      </c>
      <c r="J123" s="5">
        <v>0.72885</v>
      </c>
      <c r="K123" s="5">
        <v>0.72948999999999997</v>
      </c>
      <c r="L123" s="5">
        <v>0.72516000000000003</v>
      </c>
      <c r="M123" s="5">
        <v>0.72599000000000002</v>
      </c>
      <c r="N123" s="5">
        <v>0.72280999999999995</v>
      </c>
      <c r="O123" s="5">
        <v>0.71558999999999995</v>
      </c>
      <c r="P123" s="5">
        <v>0.70960999999999996</v>
      </c>
      <c r="Q123" s="5">
        <v>0.71006000000000002</v>
      </c>
      <c r="R123" s="5">
        <v>0.70913000000000004</v>
      </c>
      <c r="S123" s="5">
        <v>0.71062000000000003</v>
      </c>
      <c r="T123" s="5">
        <v>0.71004</v>
      </c>
      <c r="U123" s="5">
        <v>0.71091000000000004</v>
      </c>
      <c r="V123" s="5">
        <v>0.72199999999999998</v>
      </c>
      <c r="W123" s="5">
        <v>0.73012999999999995</v>
      </c>
      <c r="X123" s="5">
        <v>0.73929999999999996</v>
      </c>
      <c r="Y123" s="5">
        <v>0.75236000000000003</v>
      </c>
      <c r="Z123" s="5">
        <v>0.76634000000000002</v>
      </c>
      <c r="AA123" s="5">
        <v>0.78647999999999996</v>
      </c>
      <c r="AB123" s="5">
        <v>0.80252999999999997</v>
      </c>
      <c r="AC123" s="5">
        <v>0.81698000000000004</v>
      </c>
      <c r="AD123" s="5">
        <v>0.82952999999999999</v>
      </c>
      <c r="AE123" s="5">
        <v>0.84058999999999995</v>
      </c>
      <c r="AF123" s="5">
        <v>0.85435000000000005</v>
      </c>
      <c r="AG123" s="5">
        <v>0.86638999999999999</v>
      </c>
      <c r="AH123" s="5">
        <v>0.87500999999999995</v>
      </c>
      <c r="AI123" s="5">
        <v>0.87812000000000001</v>
      </c>
      <c r="AJ123" s="5">
        <v>0.88456999999999997</v>
      </c>
      <c r="AK123" s="5">
        <v>0.81615000000000004</v>
      </c>
      <c r="AM123" s="4" t="s">
        <v>77</v>
      </c>
      <c r="AN123" s="4" t="s">
        <v>78</v>
      </c>
      <c r="AO123" s="5">
        <f t="shared" si="99"/>
        <v>0.73195999999999994</v>
      </c>
      <c r="AP123" s="5">
        <f t="shared" si="100"/>
        <v>0.72384083333333338</v>
      </c>
      <c r="AQ123" s="5">
        <f t="shared" si="101"/>
        <v>0.84097272727272732</v>
      </c>
      <c r="AR123" s="6">
        <f>(AO123-AVERAGE(AO107:AO152))/_xlfn.STDEV.P(AO107:AO152)</f>
        <v>0.52610504694946547</v>
      </c>
      <c r="AS123" s="6">
        <f t="shared" ref="AS123:AT123" si="117">(AP123-AVERAGE(AP107:AP152))/_xlfn.STDEV.P(AP107:AP152)</f>
        <v>0.13593899847718283</v>
      </c>
      <c r="AT123" s="6">
        <f t="shared" si="117"/>
        <v>0.75654199304296044</v>
      </c>
    </row>
    <row r="124" spans="1:46" ht="13.5" thickBot="1">
      <c r="A124" s="4" t="s">
        <v>79</v>
      </c>
      <c r="B124" s="4" t="s">
        <v>80</v>
      </c>
      <c r="C124" s="5">
        <v>0.70569999999999999</v>
      </c>
      <c r="D124" s="5">
        <v>0.71109999999999995</v>
      </c>
      <c r="E124" s="5">
        <v>0.70936999999999995</v>
      </c>
      <c r="F124" s="5">
        <v>0.71567999999999998</v>
      </c>
      <c r="G124" s="5">
        <v>0.71455000000000002</v>
      </c>
      <c r="H124" s="5">
        <v>0.71097999999999995</v>
      </c>
      <c r="I124" s="5">
        <v>0.71086000000000005</v>
      </c>
      <c r="J124" s="5">
        <v>0.71221000000000001</v>
      </c>
      <c r="K124" s="5">
        <v>0.71282000000000001</v>
      </c>
      <c r="L124" s="5">
        <v>0.71033000000000002</v>
      </c>
      <c r="M124" s="5">
        <v>0.71650999999999998</v>
      </c>
      <c r="N124" s="5">
        <v>0.70903000000000005</v>
      </c>
      <c r="O124" s="5">
        <v>0.71379000000000004</v>
      </c>
      <c r="P124" s="5">
        <v>0.71319999999999995</v>
      </c>
      <c r="Q124" s="5">
        <v>0.71316999999999997</v>
      </c>
      <c r="R124" s="5">
        <v>0.70957999999999999</v>
      </c>
      <c r="S124" s="5">
        <v>0.70548</v>
      </c>
      <c r="T124" s="5">
        <v>0.71186000000000005</v>
      </c>
      <c r="U124" s="5">
        <v>0.72030000000000005</v>
      </c>
      <c r="V124" s="5">
        <v>0.72446999999999995</v>
      </c>
      <c r="W124" s="5">
        <v>0.72974000000000006</v>
      </c>
      <c r="X124" s="5">
        <v>0.74738000000000004</v>
      </c>
      <c r="Y124" s="5">
        <v>0.75231000000000003</v>
      </c>
      <c r="Z124" s="5">
        <v>0.76014999999999999</v>
      </c>
      <c r="AA124" s="5">
        <v>0.77225999999999995</v>
      </c>
      <c r="AB124" s="5">
        <v>0.77875000000000005</v>
      </c>
      <c r="AC124" s="5">
        <v>0.79069</v>
      </c>
      <c r="AD124" s="5">
        <v>0.80876999999999999</v>
      </c>
      <c r="AE124" s="5">
        <v>0.82816000000000001</v>
      </c>
      <c r="AF124" s="5">
        <v>0.83452000000000004</v>
      </c>
      <c r="AG124" s="5">
        <v>0.84096000000000004</v>
      </c>
      <c r="AH124" s="5">
        <v>0.84675999999999996</v>
      </c>
      <c r="AI124" s="5">
        <v>0.85426999999999997</v>
      </c>
      <c r="AJ124" s="5">
        <v>0.85563</v>
      </c>
      <c r="AK124" s="5">
        <v>0.78844999999999998</v>
      </c>
      <c r="AM124" s="4" t="s">
        <v>79</v>
      </c>
      <c r="AN124" s="4" t="s">
        <v>80</v>
      </c>
      <c r="AO124" s="5">
        <f t="shared" si="99"/>
        <v>0.71159499999999998</v>
      </c>
      <c r="AP124" s="5">
        <f t="shared" si="100"/>
        <v>0.72511916666666654</v>
      </c>
      <c r="AQ124" s="5">
        <f t="shared" si="101"/>
        <v>0.818110909090909</v>
      </c>
      <c r="AR124" s="6">
        <f>(AO124-AVERAGE(AO107:AO152))/_xlfn.STDEV.P(AO107:AO152)</f>
        <v>0.26735992447704682</v>
      </c>
      <c r="AS124" s="6">
        <f t="shared" ref="AS124:AT124" si="118">(AP124-AVERAGE(AP107:AP152))/_xlfn.STDEV.P(AP107:AP152)</f>
        <v>0.15014901334810665</v>
      </c>
      <c r="AT124" s="6">
        <f t="shared" si="118"/>
        <v>0.50340404438705966</v>
      </c>
    </row>
    <row r="125" spans="1:46" ht="13.5" thickBot="1">
      <c r="A125" s="4" t="s">
        <v>81</v>
      </c>
      <c r="B125" s="4" t="s">
        <v>82</v>
      </c>
      <c r="C125" s="5">
        <v>0.65247999999999995</v>
      </c>
      <c r="D125" s="5">
        <v>0.65602000000000005</v>
      </c>
      <c r="E125" s="5">
        <v>0.65703</v>
      </c>
      <c r="F125" s="5">
        <v>0.66347999999999996</v>
      </c>
      <c r="G125" s="5">
        <v>0.66183000000000003</v>
      </c>
      <c r="H125" s="5">
        <v>0.6552</v>
      </c>
      <c r="I125" s="5">
        <v>0.64910000000000001</v>
      </c>
      <c r="J125" s="5">
        <v>0.65164999999999995</v>
      </c>
      <c r="K125" s="5">
        <v>0.65490000000000004</v>
      </c>
      <c r="L125" s="5">
        <v>0.66122999999999998</v>
      </c>
      <c r="M125" s="5">
        <v>0.66252</v>
      </c>
      <c r="N125" s="5">
        <v>0.67176999999999998</v>
      </c>
      <c r="O125" s="5">
        <v>0.68152000000000001</v>
      </c>
      <c r="P125" s="5">
        <v>0.68615000000000004</v>
      </c>
      <c r="Q125" s="5">
        <v>0.68833</v>
      </c>
      <c r="R125" s="5">
        <v>0.69462999999999997</v>
      </c>
      <c r="S125" s="5">
        <v>0.69955000000000001</v>
      </c>
      <c r="T125" s="5">
        <v>0.71128000000000002</v>
      </c>
      <c r="U125" s="5">
        <v>0.72467999999999999</v>
      </c>
      <c r="V125" s="5">
        <v>0.73253999999999997</v>
      </c>
      <c r="W125" s="5">
        <v>0.74173999999999995</v>
      </c>
      <c r="X125" s="5">
        <v>0.74909999999999999</v>
      </c>
      <c r="Y125" s="5">
        <v>0.75551999999999997</v>
      </c>
      <c r="Z125" s="5">
        <v>0.76173000000000002</v>
      </c>
      <c r="AA125" s="5">
        <v>0.76171999999999995</v>
      </c>
      <c r="AB125" s="5">
        <v>0.76876999999999995</v>
      </c>
      <c r="AC125" s="5">
        <v>0.77795999999999998</v>
      </c>
      <c r="AD125" s="5">
        <v>0.78261999999999998</v>
      </c>
      <c r="AE125" s="5">
        <v>0.79125999999999996</v>
      </c>
      <c r="AF125" s="5">
        <v>0.80369000000000002</v>
      </c>
      <c r="AG125" s="5">
        <v>0.80866000000000005</v>
      </c>
      <c r="AH125" s="5">
        <v>0.81496000000000002</v>
      </c>
      <c r="AI125" s="5">
        <v>0.81810000000000005</v>
      </c>
      <c r="AJ125" s="5">
        <v>0.82301000000000002</v>
      </c>
      <c r="AK125" s="5">
        <v>0.76258999999999999</v>
      </c>
      <c r="AM125" s="4" t="s">
        <v>81</v>
      </c>
      <c r="AN125" s="4" t="s">
        <v>82</v>
      </c>
      <c r="AO125" s="5">
        <f t="shared" si="99"/>
        <v>0.65810083333333325</v>
      </c>
      <c r="AP125" s="5">
        <f t="shared" si="100"/>
        <v>0.71889750000000008</v>
      </c>
      <c r="AQ125" s="5">
        <f t="shared" si="101"/>
        <v>0.79212181818181804</v>
      </c>
      <c r="AR125" s="6">
        <f>(AO125-AVERAGE(AO107:AO152))/_xlfn.STDEV.P(AO107:AO152)</f>
        <v>-0.41230394518790181</v>
      </c>
      <c r="AS125" s="6">
        <f t="shared" ref="AS125:AT125" si="119">(AP125-AVERAGE(AP107:AP152))/_xlfn.STDEV.P(AP107:AP152)</f>
        <v>8.0988667177097448E-2</v>
      </c>
      <c r="AT125" s="6">
        <f t="shared" si="119"/>
        <v>0.21563930459960676</v>
      </c>
    </row>
    <row r="126" spans="1:46" ht="13.5" thickBot="1">
      <c r="A126" s="4" t="s">
        <v>83</v>
      </c>
      <c r="B126" s="4" t="s">
        <v>84</v>
      </c>
      <c r="C126" s="5">
        <v>0.71802999999999995</v>
      </c>
      <c r="D126" s="5">
        <v>0.72202</v>
      </c>
      <c r="E126" s="5">
        <v>0.71609</v>
      </c>
      <c r="F126" s="5">
        <v>0.71972999999999998</v>
      </c>
      <c r="G126" s="5">
        <v>0.72345999999999999</v>
      </c>
      <c r="H126" s="5">
        <v>0.72275</v>
      </c>
      <c r="I126" s="5">
        <v>0.72572000000000003</v>
      </c>
      <c r="J126" s="5">
        <v>0.73673</v>
      </c>
      <c r="K126" s="5">
        <v>0.74373</v>
      </c>
      <c r="L126" s="5">
        <v>0.75261</v>
      </c>
      <c r="M126" s="5">
        <v>0.75665000000000004</v>
      </c>
      <c r="N126" s="5">
        <v>0.76141000000000003</v>
      </c>
      <c r="O126" s="5">
        <v>0.76141000000000003</v>
      </c>
      <c r="P126" s="5">
        <v>0.75870000000000004</v>
      </c>
      <c r="Q126" s="5">
        <v>0.76315999999999995</v>
      </c>
      <c r="R126" s="5">
        <v>0.76676</v>
      </c>
      <c r="S126" s="5">
        <v>0.76044</v>
      </c>
      <c r="T126" s="5">
        <v>0.75568000000000002</v>
      </c>
      <c r="U126" s="5">
        <v>0.76388999999999996</v>
      </c>
      <c r="V126" s="5">
        <v>0.75507999999999997</v>
      </c>
      <c r="W126" s="5">
        <v>0.75649999999999995</v>
      </c>
      <c r="X126" s="5">
        <v>0.76066999999999996</v>
      </c>
      <c r="Y126" s="5">
        <v>0.76351000000000002</v>
      </c>
      <c r="Z126" s="5">
        <v>0.76136000000000004</v>
      </c>
      <c r="AA126" s="5">
        <v>0.77315</v>
      </c>
      <c r="AB126" s="5">
        <v>0.78081999999999996</v>
      </c>
      <c r="AC126" s="5">
        <v>0.78783999999999998</v>
      </c>
      <c r="AD126" s="5">
        <v>0.78654999999999997</v>
      </c>
      <c r="AE126" s="5">
        <v>0.80178000000000005</v>
      </c>
      <c r="AF126" s="5">
        <v>0.81428</v>
      </c>
      <c r="AG126" s="5">
        <v>0.81220000000000003</v>
      </c>
      <c r="AH126" s="5">
        <v>0.82411999999999996</v>
      </c>
      <c r="AI126" s="5">
        <v>0.82262000000000002</v>
      </c>
      <c r="AJ126" s="5">
        <v>0.83016000000000001</v>
      </c>
      <c r="AK126" s="5">
        <v>0.77690000000000003</v>
      </c>
      <c r="AM126" s="4" t="s">
        <v>83</v>
      </c>
      <c r="AN126" s="4" t="s">
        <v>84</v>
      </c>
      <c r="AO126" s="5">
        <f t="shared" si="99"/>
        <v>0.73324416666666659</v>
      </c>
      <c r="AP126" s="5">
        <f t="shared" si="100"/>
        <v>0.7605966666666667</v>
      </c>
      <c r="AQ126" s="5">
        <f t="shared" si="101"/>
        <v>0.80094727272727262</v>
      </c>
      <c r="AR126" s="6">
        <f>(AO126-AVERAGE(AO107:AO152))/_xlfn.STDEV.P(AO107:AO152)</f>
        <v>0.54242087613884216</v>
      </c>
      <c r="AS126" s="6">
        <f t="shared" ref="AS126:AT126" si="120">(AP126-AVERAGE(AP107:AP152))/_xlfn.STDEV.P(AP107:AP152)</f>
        <v>0.5445186111968191</v>
      </c>
      <c r="AT126" s="6">
        <f t="shared" si="120"/>
        <v>0.31335933026969903</v>
      </c>
    </row>
    <row r="127" spans="1:46" ht="13.5" thickBot="1">
      <c r="A127" s="4" t="s">
        <v>85</v>
      </c>
      <c r="B127" s="4" t="s">
        <v>86</v>
      </c>
      <c r="C127" s="5">
        <v>0.66424000000000005</v>
      </c>
      <c r="D127" s="5">
        <v>0.66249999999999998</v>
      </c>
      <c r="E127" s="5">
        <v>0.66034000000000004</v>
      </c>
      <c r="F127" s="5">
        <v>0.66691999999999996</v>
      </c>
      <c r="G127" s="5">
        <v>0.67434000000000005</v>
      </c>
      <c r="H127" s="5">
        <v>0.68120000000000003</v>
      </c>
      <c r="I127" s="5">
        <v>0.68771000000000004</v>
      </c>
      <c r="J127" s="5">
        <v>0.69596000000000002</v>
      </c>
      <c r="K127" s="5">
        <v>0.70616999999999996</v>
      </c>
      <c r="L127" s="5">
        <v>0.71682000000000001</v>
      </c>
      <c r="M127" s="5">
        <v>0.73167000000000004</v>
      </c>
      <c r="N127" s="5">
        <v>0.73943000000000003</v>
      </c>
      <c r="O127" s="5">
        <v>0.75449999999999995</v>
      </c>
      <c r="P127" s="5">
        <v>0.76236000000000004</v>
      </c>
      <c r="Q127" s="5">
        <v>0.77209000000000005</v>
      </c>
      <c r="R127" s="5">
        <v>0.78059999999999996</v>
      </c>
      <c r="S127" s="5">
        <v>0.78825999999999996</v>
      </c>
      <c r="T127" s="5">
        <v>0.78774999999999995</v>
      </c>
      <c r="U127" s="5">
        <v>0.79720000000000002</v>
      </c>
      <c r="V127" s="5">
        <v>0.80018</v>
      </c>
      <c r="W127" s="5">
        <v>0.80498999999999998</v>
      </c>
      <c r="X127" s="5">
        <v>0.81116999999999995</v>
      </c>
      <c r="Y127" s="5">
        <v>0.81018000000000001</v>
      </c>
      <c r="Z127" s="5">
        <v>0.81650999999999996</v>
      </c>
      <c r="AA127" s="5">
        <v>0.81798999999999999</v>
      </c>
      <c r="AB127" s="5">
        <v>0.81544000000000005</v>
      </c>
      <c r="AC127" s="5">
        <v>0.81852999999999998</v>
      </c>
      <c r="AD127" s="5">
        <v>0.81769999999999998</v>
      </c>
      <c r="AE127" s="5">
        <v>0.81672</v>
      </c>
      <c r="AF127" s="5">
        <v>0.82221999999999995</v>
      </c>
      <c r="AG127" s="5">
        <v>0.82382999999999995</v>
      </c>
      <c r="AH127" s="5">
        <v>0.82982</v>
      </c>
      <c r="AI127" s="5">
        <v>0.83059000000000005</v>
      </c>
      <c r="AJ127" s="5">
        <v>0.83021999999999996</v>
      </c>
      <c r="AK127" s="5">
        <v>0.76837999999999995</v>
      </c>
      <c r="AM127" s="4" t="s">
        <v>85</v>
      </c>
      <c r="AN127" s="4" t="s">
        <v>86</v>
      </c>
      <c r="AO127" s="5">
        <f t="shared" si="99"/>
        <v>0.69060833333333338</v>
      </c>
      <c r="AP127" s="5">
        <f t="shared" si="100"/>
        <v>0.79048249999999998</v>
      </c>
      <c r="AQ127" s="5">
        <f t="shared" si="101"/>
        <v>0.81740363636363644</v>
      </c>
      <c r="AR127" s="6">
        <f>(AO127-AVERAGE(AO107:AO152))/_xlfn.STDEV.P(AO107:AO152)</f>
        <v>7.1628897719498599E-4</v>
      </c>
      <c r="AS127" s="6">
        <f t="shared" ref="AS127:AT127" si="121">(AP127-AVERAGE(AP107:AP152))/_xlfn.STDEV.P(AP107:AP152)</f>
        <v>0.8767309732020403</v>
      </c>
      <c r="AT127" s="6">
        <f t="shared" si="121"/>
        <v>0.49557275267184397</v>
      </c>
    </row>
    <row r="128" spans="1:46" ht="13.5" thickBot="1">
      <c r="A128" s="4" t="s">
        <v>87</v>
      </c>
      <c r="B128" s="4" t="s">
        <v>88</v>
      </c>
      <c r="C128" s="5">
        <v>0.68393999999999999</v>
      </c>
      <c r="D128" s="5">
        <v>0.69435999999999998</v>
      </c>
      <c r="E128" s="5">
        <v>0.69869000000000003</v>
      </c>
      <c r="F128" s="5">
        <v>0.70398000000000005</v>
      </c>
      <c r="G128" s="5">
        <v>0.70943999999999996</v>
      </c>
      <c r="H128" s="5">
        <v>0.70837000000000006</v>
      </c>
      <c r="I128" s="5">
        <v>0.70872999999999997</v>
      </c>
      <c r="J128" s="5">
        <v>0.72967000000000004</v>
      </c>
      <c r="K128" s="5">
        <v>0.74317999999999995</v>
      </c>
      <c r="L128" s="5">
        <v>0.74812999999999996</v>
      </c>
      <c r="M128" s="5">
        <v>0.75251999999999997</v>
      </c>
      <c r="N128" s="5">
        <v>0.75938000000000005</v>
      </c>
      <c r="O128" s="5">
        <v>0.77078000000000002</v>
      </c>
      <c r="P128" s="5">
        <v>0.77137999999999995</v>
      </c>
      <c r="Q128" s="5">
        <v>0.77331000000000005</v>
      </c>
      <c r="R128" s="5">
        <v>0.78339999999999999</v>
      </c>
      <c r="S128" s="5">
        <v>0.77963000000000005</v>
      </c>
      <c r="T128" s="5">
        <v>0.77841000000000005</v>
      </c>
      <c r="U128" s="5">
        <v>0.78298000000000001</v>
      </c>
      <c r="V128" s="5">
        <v>0.76910999999999996</v>
      </c>
      <c r="W128" s="5">
        <v>0.77142999999999995</v>
      </c>
      <c r="X128" s="5">
        <v>0.77524999999999999</v>
      </c>
      <c r="Y128" s="5">
        <v>0.77898999999999996</v>
      </c>
      <c r="Z128" s="5">
        <v>0.77939000000000003</v>
      </c>
      <c r="AA128" s="5">
        <v>0.77795999999999998</v>
      </c>
      <c r="AB128" s="5">
        <v>0.78308</v>
      </c>
      <c r="AC128" s="5">
        <v>0.78788999999999998</v>
      </c>
      <c r="AD128" s="5">
        <v>0.78661999999999999</v>
      </c>
      <c r="AE128" s="5">
        <v>0.79901</v>
      </c>
      <c r="AF128" s="5">
        <v>0.80750999999999995</v>
      </c>
      <c r="AG128" s="5">
        <v>0.80657000000000001</v>
      </c>
      <c r="AH128" s="5">
        <v>0.81981999999999999</v>
      </c>
      <c r="AI128" s="5">
        <v>0.82313999999999998</v>
      </c>
      <c r="AJ128" s="5">
        <v>0.82391000000000003</v>
      </c>
      <c r="AK128" s="5">
        <v>0.76036000000000004</v>
      </c>
      <c r="AM128" s="4" t="s">
        <v>87</v>
      </c>
      <c r="AN128" s="4" t="s">
        <v>88</v>
      </c>
      <c r="AO128" s="5">
        <f t="shared" si="99"/>
        <v>0.72003249999999996</v>
      </c>
      <c r="AP128" s="5">
        <f t="shared" si="100"/>
        <v>0.77617166666666648</v>
      </c>
      <c r="AQ128" s="5">
        <f t="shared" si="101"/>
        <v>0.79780636363636359</v>
      </c>
      <c r="AR128" s="6">
        <f>(AO128-AVERAGE(AO107:AO152))/_xlfn.STDEV.P(AO107:AO152)</f>
        <v>0.37456159257726934</v>
      </c>
      <c r="AS128" s="6">
        <f t="shared" ref="AS128:AT128" si="122">(AP128-AVERAGE(AP107:AP152))/_xlfn.STDEV.P(AP107:AP152)</f>
        <v>0.71765106096057307</v>
      </c>
      <c r="AT128" s="6">
        <f t="shared" si="122"/>
        <v>0.27858155022332898</v>
      </c>
    </row>
    <row r="129" spans="1:46" ht="13.5" thickBot="1">
      <c r="A129" s="4" t="s">
        <v>89</v>
      </c>
      <c r="B129" s="4" t="s">
        <v>90</v>
      </c>
      <c r="C129" s="5">
        <v>0.72541999999999995</v>
      </c>
      <c r="D129" s="5">
        <v>0.72565000000000002</v>
      </c>
      <c r="E129" s="5">
        <v>0.72714999999999996</v>
      </c>
      <c r="F129" s="5">
        <v>0.73377000000000003</v>
      </c>
      <c r="G129" s="5">
        <v>0.74387999999999999</v>
      </c>
      <c r="H129" s="5">
        <v>0.75102999999999998</v>
      </c>
      <c r="I129" s="5">
        <v>0.76358000000000004</v>
      </c>
      <c r="J129" s="5">
        <v>0.77766000000000002</v>
      </c>
      <c r="K129" s="5">
        <v>0.78381999999999996</v>
      </c>
      <c r="L129" s="5">
        <v>0.78935999999999995</v>
      </c>
      <c r="M129" s="5">
        <v>0.80145</v>
      </c>
      <c r="N129" s="5">
        <v>0.81372</v>
      </c>
      <c r="O129" s="5">
        <v>0.81669999999999998</v>
      </c>
      <c r="P129" s="5">
        <v>0.82277</v>
      </c>
      <c r="Q129" s="5">
        <v>0.82586999999999999</v>
      </c>
      <c r="R129" s="5">
        <v>0.82191000000000003</v>
      </c>
      <c r="S129" s="5">
        <v>0.82149000000000005</v>
      </c>
      <c r="T129" s="5">
        <v>0.82037000000000004</v>
      </c>
      <c r="U129" s="5">
        <v>0.82318999999999998</v>
      </c>
      <c r="V129" s="5">
        <v>0.83043999999999996</v>
      </c>
      <c r="W129" s="5">
        <v>0.83514999999999995</v>
      </c>
      <c r="X129" s="5">
        <v>0.84225000000000005</v>
      </c>
      <c r="Y129" s="5">
        <v>0.84567999999999999</v>
      </c>
      <c r="Z129" s="5">
        <v>0.84597</v>
      </c>
      <c r="AA129" s="5">
        <v>0.84789000000000003</v>
      </c>
      <c r="AB129" s="5">
        <v>0.85299999999999998</v>
      </c>
      <c r="AC129" s="5">
        <v>0.86068</v>
      </c>
      <c r="AD129" s="5">
        <v>0.87504999999999999</v>
      </c>
      <c r="AE129" s="5">
        <v>0.88066999999999995</v>
      </c>
      <c r="AF129" s="5">
        <v>0.88775999999999999</v>
      </c>
      <c r="AG129" s="5">
        <v>0.88627</v>
      </c>
      <c r="AH129" s="5">
        <v>0.88736000000000004</v>
      </c>
      <c r="AI129" s="5">
        <v>0.88893</v>
      </c>
      <c r="AJ129" s="5">
        <v>0.89312000000000002</v>
      </c>
      <c r="AK129" s="5">
        <v>0.82313000000000003</v>
      </c>
      <c r="AM129" s="4" t="s">
        <v>89</v>
      </c>
      <c r="AN129" s="4" t="s">
        <v>90</v>
      </c>
      <c r="AO129" s="5">
        <f t="shared" si="99"/>
        <v>0.7613741666666668</v>
      </c>
      <c r="AP129" s="5">
        <f t="shared" si="100"/>
        <v>0.82931583333333325</v>
      </c>
      <c r="AQ129" s="5">
        <f t="shared" si="101"/>
        <v>0.87126000000000015</v>
      </c>
      <c r="AR129" s="6">
        <f>(AO129-AVERAGE(AO107:AO152))/_xlfn.STDEV.P(AO107:AO152)</f>
        <v>0.89982329672068362</v>
      </c>
      <c r="AS129" s="6">
        <f t="shared" ref="AS129:AT129" si="123">(AP129-AVERAGE(AP107:AP152))/_xlfn.STDEV.P(AP107:AP152)</f>
        <v>1.3084041759302927</v>
      </c>
      <c r="AT129" s="6">
        <f t="shared" si="123"/>
        <v>1.09189843878099</v>
      </c>
    </row>
    <row r="130" spans="1:46" ht="13.5" thickBot="1">
      <c r="A130" s="4" t="s">
        <v>91</v>
      </c>
      <c r="B130" s="4" t="s">
        <v>92</v>
      </c>
      <c r="C130" s="5">
        <v>0.70072000000000001</v>
      </c>
      <c r="D130" s="5">
        <v>0.69957000000000003</v>
      </c>
      <c r="E130" s="5">
        <v>0.70418999999999998</v>
      </c>
      <c r="F130" s="5">
        <v>0.71618000000000004</v>
      </c>
      <c r="G130" s="5">
        <v>0.72397999999999996</v>
      </c>
      <c r="H130" s="5">
        <v>0.72319</v>
      </c>
      <c r="I130" s="5">
        <v>0.72028000000000003</v>
      </c>
      <c r="J130" s="5">
        <v>0.72802999999999995</v>
      </c>
      <c r="K130" s="5">
        <v>0.73494999999999999</v>
      </c>
      <c r="L130" s="5">
        <v>0.74341999999999997</v>
      </c>
      <c r="M130" s="5">
        <v>0.73948999999999998</v>
      </c>
      <c r="N130" s="5">
        <v>0.74497000000000002</v>
      </c>
      <c r="O130" s="5">
        <v>0.75899000000000005</v>
      </c>
      <c r="P130" s="5">
        <v>0.75363999999999998</v>
      </c>
      <c r="Q130" s="5">
        <v>0.74919999999999998</v>
      </c>
      <c r="R130" s="5">
        <v>0.73978999999999995</v>
      </c>
      <c r="S130" s="5">
        <v>0.73458000000000001</v>
      </c>
      <c r="T130" s="5">
        <v>0.72065000000000001</v>
      </c>
      <c r="U130" s="5">
        <v>0.71628000000000003</v>
      </c>
      <c r="V130" s="5">
        <v>0.71628000000000003</v>
      </c>
      <c r="W130" s="5">
        <v>0.7157</v>
      </c>
      <c r="X130" s="5">
        <v>0.71694999999999998</v>
      </c>
      <c r="Y130" s="5">
        <v>0.72521999999999998</v>
      </c>
      <c r="Z130" s="5">
        <v>0.73094999999999999</v>
      </c>
      <c r="AA130" s="5">
        <v>0.72851999999999995</v>
      </c>
      <c r="AB130" s="5">
        <v>0.74314999999999998</v>
      </c>
      <c r="AC130" s="5">
        <v>0.75287999999999999</v>
      </c>
      <c r="AD130" s="5">
        <v>0.76931000000000005</v>
      </c>
      <c r="AE130" s="5">
        <v>0.77334999999999998</v>
      </c>
      <c r="AF130" s="5">
        <v>0.79196999999999995</v>
      </c>
      <c r="AG130" s="5">
        <v>0.81362000000000001</v>
      </c>
      <c r="AH130" s="5">
        <v>0.81755999999999995</v>
      </c>
      <c r="AI130" s="5">
        <v>0.82401000000000002</v>
      </c>
      <c r="AJ130" s="5">
        <v>0.83536999999999995</v>
      </c>
      <c r="AK130" s="5">
        <v>0.76400999999999997</v>
      </c>
      <c r="AM130" s="4" t="s">
        <v>91</v>
      </c>
      <c r="AN130" s="4" t="s">
        <v>92</v>
      </c>
      <c r="AO130" s="5">
        <f t="shared" si="99"/>
        <v>0.72324749999999993</v>
      </c>
      <c r="AP130" s="5">
        <f t="shared" si="100"/>
        <v>0.73151916666666672</v>
      </c>
      <c r="AQ130" s="5">
        <f t="shared" si="101"/>
        <v>0.78306818181818194</v>
      </c>
      <c r="AR130" s="6">
        <f>(AO130-AVERAGE(AO107:AO152))/_xlfn.STDEV.P(AO107:AO152)</f>
        <v>0.41540939855560566</v>
      </c>
      <c r="AS130" s="6">
        <f t="shared" ref="AS130:AT130" si="124">(AP130-AVERAGE(AP107:AP152))/_xlfn.STDEV.P(AP107:AP152)</f>
        <v>0.2212917214372285</v>
      </c>
      <c r="AT130" s="6">
        <f t="shared" si="124"/>
        <v>0.115392731088233</v>
      </c>
    </row>
    <row r="131" spans="1:46" ht="13.5" thickBot="1">
      <c r="A131" s="4" t="s">
        <v>93</v>
      </c>
      <c r="B131" s="4" t="s">
        <v>94</v>
      </c>
      <c r="C131" s="5">
        <v>0.72601000000000004</v>
      </c>
      <c r="D131" s="5">
        <v>0.72806999999999999</v>
      </c>
      <c r="E131" s="5">
        <v>0.73048000000000002</v>
      </c>
      <c r="F131" s="5">
        <v>0.73609000000000002</v>
      </c>
      <c r="G131" s="5">
        <v>0.74316000000000004</v>
      </c>
      <c r="H131" s="5">
        <v>0.74292999999999998</v>
      </c>
      <c r="I131" s="5">
        <v>0.74541000000000002</v>
      </c>
      <c r="J131" s="5">
        <v>0.74817999999999996</v>
      </c>
      <c r="K131" s="5">
        <v>0.75049999999999994</v>
      </c>
      <c r="L131" s="5">
        <v>0.75197000000000003</v>
      </c>
      <c r="M131" s="5">
        <v>0.75490000000000002</v>
      </c>
      <c r="N131" s="5">
        <v>0.76398999999999995</v>
      </c>
      <c r="O131" s="5">
        <v>0.76670000000000005</v>
      </c>
      <c r="P131" s="5">
        <v>0.77083999999999997</v>
      </c>
      <c r="Q131" s="5">
        <v>0.77442</v>
      </c>
      <c r="R131" s="5">
        <v>0.76802000000000004</v>
      </c>
      <c r="S131" s="5">
        <v>0.75902000000000003</v>
      </c>
      <c r="T131" s="5">
        <v>0.75702000000000003</v>
      </c>
      <c r="U131" s="5">
        <v>0.76039000000000001</v>
      </c>
      <c r="V131" s="5">
        <v>0.76417000000000002</v>
      </c>
      <c r="W131" s="5">
        <v>0.76809000000000005</v>
      </c>
      <c r="X131" s="5">
        <v>0.77285999999999999</v>
      </c>
      <c r="Y131" s="5">
        <v>0.77937000000000001</v>
      </c>
      <c r="Z131" s="5">
        <v>0.78859000000000001</v>
      </c>
      <c r="AA131" s="5">
        <v>0.79222000000000004</v>
      </c>
      <c r="AB131" s="5">
        <v>0.79405999999999999</v>
      </c>
      <c r="AC131" s="5">
        <v>0.79869000000000001</v>
      </c>
      <c r="AD131" s="5">
        <v>0.81147999999999998</v>
      </c>
      <c r="AE131" s="5">
        <v>0.82674000000000003</v>
      </c>
      <c r="AF131" s="5">
        <v>0.83757000000000004</v>
      </c>
      <c r="AG131" s="5">
        <v>0.84475999999999996</v>
      </c>
      <c r="AH131" s="5">
        <v>0.84814999999999996</v>
      </c>
      <c r="AI131" s="5">
        <v>0.85043000000000002</v>
      </c>
      <c r="AJ131" s="5">
        <v>0.85492000000000001</v>
      </c>
      <c r="AK131" s="5">
        <v>0.78488999999999998</v>
      </c>
      <c r="AM131" s="4" t="s">
        <v>93</v>
      </c>
      <c r="AN131" s="4" t="s">
        <v>94</v>
      </c>
      <c r="AO131" s="5">
        <f t="shared" si="99"/>
        <v>0.74347416666666655</v>
      </c>
      <c r="AP131" s="5">
        <f t="shared" si="100"/>
        <v>0.7691241666666665</v>
      </c>
      <c r="AQ131" s="5">
        <f t="shared" si="101"/>
        <v>0.82217363636363661</v>
      </c>
      <c r="AR131" s="6">
        <f>(AO131-AVERAGE(AO107:AO152))/_xlfn.STDEV.P(AO107:AO152)</f>
        <v>0.67239694306213393</v>
      </c>
      <c r="AS131" s="6">
        <f t="shared" ref="AS131:AT131" si="125">(AP131-AVERAGE(AP107:AP152))/_xlfn.STDEV.P(AP107:AP152)</f>
        <v>0.63931071170149945</v>
      </c>
      <c r="AT131" s="6">
        <f t="shared" si="125"/>
        <v>0.54838867507511857</v>
      </c>
    </row>
    <row r="132" spans="1:46" ht="13.5" thickBot="1">
      <c r="A132" s="4" t="s">
        <v>95</v>
      </c>
      <c r="B132" s="4" t="s">
        <v>96</v>
      </c>
      <c r="C132" s="5">
        <v>0.74704000000000004</v>
      </c>
      <c r="D132" s="5">
        <v>0.74590999999999996</v>
      </c>
      <c r="E132" s="5">
        <v>0.74170999999999998</v>
      </c>
      <c r="F132" s="5">
        <v>0.74406000000000005</v>
      </c>
      <c r="G132" s="5">
        <v>0.74568999999999996</v>
      </c>
      <c r="H132" s="5">
        <v>0.74134999999999995</v>
      </c>
      <c r="I132" s="5">
        <v>0.73395999999999995</v>
      </c>
      <c r="J132" s="5">
        <v>0.73012999999999995</v>
      </c>
      <c r="K132" s="5">
        <v>0.72896000000000005</v>
      </c>
      <c r="L132" s="5">
        <v>0.72504999999999997</v>
      </c>
      <c r="M132" s="5">
        <v>0.72194999999999998</v>
      </c>
      <c r="N132" s="5">
        <v>0.72145999999999999</v>
      </c>
      <c r="O132" s="5">
        <v>0.72599000000000002</v>
      </c>
      <c r="P132" s="5">
        <v>0.72596000000000005</v>
      </c>
      <c r="Q132" s="5">
        <v>0.72809000000000001</v>
      </c>
      <c r="R132" s="5">
        <v>0.73224999999999996</v>
      </c>
      <c r="S132" s="5">
        <v>0.73655999999999999</v>
      </c>
      <c r="T132" s="5">
        <v>0.73668999999999996</v>
      </c>
      <c r="U132" s="5">
        <v>0.74292999999999998</v>
      </c>
      <c r="V132" s="5">
        <v>0.74929999999999997</v>
      </c>
      <c r="W132" s="5">
        <v>0.75565000000000004</v>
      </c>
      <c r="X132" s="5">
        <v>0.76632999999999996</v>
      </c>
      <c r="Y132" s="5">
        <v>0.77378999999999998</v>
      </c>
      <c r="Z132" s="5">
        <v>0.78108999999999995</v>
      </c>
      <c r="AA132" s="5">
        <v>0.78688999999999998</v>
      </c>
      <c r="AB132" s="5">
        <v>0.79444000000000004</v>
      </c>
      <c r="AC132" s="5">
        <v>0.80174999999999996</v>
      </c>
      <c r="AD132" s="5">
        <v>0.80788000000000004</v>
      </c>
      <c r="AE132" s="5">
        <v>0.81293000000000004</v>
      </c>
      <c r="AF132" s="5">
        <v>0.82274999999999998</v>
      </c>
      <c r="AG132" s="5">
        <v>0.83162000000000003</v>
      </c>
      <c r="AH132" s="5">
        <v>0.83735000000000004</v>
      </c>
      <c r="AI132" s="5">
        <v>0.83791000000000004</v>
      </c>
      <c r="AJ132" s="5">
        <v>0.83955999999999997</v>
      </c>
      <c r="AK132" s="5">
        <v>0.77875000000000005</v>
      </c>
      <c r="AM132" s="4" t="s">
        <v>95</v>
      </c>
      <c r="AN132" s="4" t="s">
        <v>96</v>
      </c>
      <c r="AO132" s="5">
        <f t="shared" si="99"/>
        <v>0.73560583333333318</v>
      </c>
      <c r="AP132" s="5">
        <f t="shared" si="100"/>
        <v>0.74621916666666666</v>
      </c>
      <c r="AQ132" s="5">
        <f t="shared" si="101"/>
        <v>0.81380272727272718</v>
      </c>
      <c r="AR132" s="6">
        <f>(AO132-AVERAGE(AO107:AO152))/_xlfn.STDEV.P(AO107:AO152)</f>
        <v>0.57242675538783205</v>
      </c>
      <c r="AS132" s="6">
        <f t="shared" ref="AS132:AT132" si="126">(AP132-AVERAGE(AP107:AP152))/_xlfn.STDEV.P(AP107:AP152)</f>
        <v>0.38469762907942484</v>
      </c>
      <c r="AT132" s="6">
        <f t="shared" si="126"/>
        <v>0.45570161323228359</v>
      </c>
    </row>
    <row r="133" spans="1:46" ht="13.5" thickBot="1">
      <c r="A133" s="4" t="s">
        <v>97</v>
      </c>
      <c r="B133" s="4" t="s">
        <v>98</v>
      </c>
      <c r="C133" s="5">
        <v>0.65156000000000003</v>
      </c>
      <c r="D133" s="5">
        <v>0.64658000000000004</v>
      </c>
      <c r="E133" s="5">
        <v>0.64541000000000004</v>
      </c>
      <c r="F133" s="5">
        <v>0.65186999999999995</v>
      </c>
      <c r="G133" s="5">
        <v>0.65469999999999995</v>
      </c>
      <c r="H133" s="5">
        <v>0.65876999999999997</v>
      </c>
      <c r="I133" s="5">
        <v>0.65968000000000004</v>
      </c>
      <c r="J133" s="5">
        <v>0.6603</v>
      </c>
      <c r="K133" s="5">
        <v>0.66522000000000003</v>
      </c>
      <c r="L133" s="5">
        <v>0.66298000000000001</v>
      </c>
      <c r="M133" s="5">
        <v>0.66683999999999999</v>
      </c>
      <c r="N133" s="5">
        <v>0.67383000000000004</v>
      </c>
      <c r="O133" s="5">
        <v>0.68996000000000002</v>
      </c>
      <c r="P133" s="5">
        <v>0.70152999999999999</v>
      </c>
      <c r="Q133" s="5">
        <v>0.70155000000000001</v>
      </c>
      <c r="R133" s="5">
        <v>0.70118000000000003</v>
      </c>
      <c r="S133" s="5">
        <v>0.70508999999999999</v>
      </c>
      <c r="T133" s="5">
        <v>0.69938</v>
      </c>
      <c r="U133" s="5">
        <v>0.69752000000000003</v>
      </c>
      <c r="V133" s="5">
        <v>0.69894000000000001</v>
      </c>
      <c r="W133" s="5">
        <v>0.70255999999999996</v>
      </c>
      <c r="X133" s="5">
        <v>0.71282999999999996</v>
      </c>
      <c r="Y133" s="5">
        <v>0.71277999999999997</v>
      </c>
      <c r="Z133" s="5">
        <v>0.71955000000000002</v>
      </c>
      <c r="AA133" s="5">
        <v>0.71906000000000003</v>
      </c>
      <c r="AB133" s="5">
        <v>0.72213000000000005</v>
      </c>
      <c r="AC133" s="5">
        <v>0.73146999999999995</v>
      </c>
      <c r="AD133" s="5">
        <v>0.74739999999999995</v>
      </c>
      <c r="AE133" s="5">
        <v>0.75885999999999998</v>
      </c>
      <c r="AF133" s="5">
        <v>0.77181</v>
      </c>
      <c r="AG133" s="5">
        <v>0.78739999999999999</v>
      </c>
      <c r="AH133" s="5">
        <v>0.79957</v>
      </c>
      <c r="AI133" s="5">
        <v>0.80110000000000003</v>
      </c>
      <c r="AJ133" s="5">
        <v>0.80759000000000003</v>
      </c>
      <c r="AK133" s="5">
        <v>0.75644999999999996</v>
      </c>
      <c r="AM133" s="4" t="s">
        <v>97</v>
      </c>
      <c r="AN133" s="4" t="s">
        <v>98</v>
      </c>
      <c r="AO133" s="5">
        <f t="shared" si="99"/>
        <v>0.65814499999999998</v>
      </c>
      <c r="AP133" s="5">
        <f t="shared" si="100"/>
        <v>0.70357250000000005</v>
      </c>
      <c r="AQ133" s="5">
        <f t="shared" si="101"/>
        <v>0.76389454545454538</v>
      </c>
      <c r="AR133" s="6">
        <f>(AO133-AVERAGE(AO107:AO152))/_xlfn.STDEV.P(AO107:AO152)</f>
        <v>-0.41174279077710468</v>
      </c>
      <c r="AS133" s="6">
        <f t="shared" ref="AS133:AT133" si="127">(AP133-AVERAGE(AP107:AP152))/_xlfn.STDEV.P(AP107:AP152)</f>
        <v>-8.9364770551928083E-2</v>
      </c>
      <c r="AT133" s="6">
        <f t="shared" si="127"/>
        <v>-9.6907749073275928E-2</v>
      </c>
    </row>
    <row r="134" spans="1:46" ht="13.5" thickBot="1">
      <c r="A134" s="4" t="s">
        <v>99</v>
      </c>
      <c r="B134" s="4" t="s">
        <v>100</v>
      </c>
      <c r="C134" s="5">
        <v>0.68123999999999996</v>
      </c>
      <c r="D134" s="5">
        <v>0.67891000000000001</v>
      </c>
      <c r="E134" s="5">
        <v>0.67222000000000004</v>
      </c>
      <c r="F134" s="5">
        <v>0.67008999999999996</v>
      </c>
      <c r="G134" s="5">
        <v>0.66976000000000002</v>
      </c>
      <c r="H134" s="5">
        <v>0.67459000000000002</v>
      </c>
      <c r="I134" s="5">
        <v>0.66332999999999998</v>
      </c>
      <c r="J134" s="5">
        <v>0.66325999999999996</v>
      </c>
      <c r="K134" s="5">
        <v>0.65964</v>
      </c>
      <c r="L134" s="5">
        <v>0.66296999999999995</v>
      </c>
      <c r="M134" s="5">
        <v>0.64503999999999995</v>
      </c>
      <c r="N134" s="5">
        <v>0.64415</v>
      </c>
      <c r="O134" s="5">
        <v>0.63953000000000004</v>
      </c>
      <c r="P134" s="5">
        <v>0.63939000000000001</v>
      </c>
      <c r="Q134" s="5">
        <v>0.63366999999999996</v>
      </c>
      <c r="R134" s="5">
        <v>0.63158000000000003</v>
      </c>
      <c r="S134" s="5">
        <v>0.62709999999999999</v>
      </c>
      <c r="T134" s="5">
        <v>0.61248999999999998</v>
      </c>
      <c r="U134" s="5">
        <v>0.62556</v>
      </c>
      <c r="V134" s="5">
        <v>0.62990999999999997</v>
      </c>
      <c r="W134" s="5">
        <v>0.63671999999999995</v>
      </c>
      <c r="X134" s="5">
        <v>0.64663000000000004</v>
      </c>
      <c r="Y134" s="5">
        <v>0.66500000000000004</v>
      </c>
      <c r="Z134" s="5">
        <v>0.67100000000000004</v>
      </c>
      <c r="AA134" s="5">
        <v>0.69121999999999995</v>
      </c>
      <c r="AB134" s="5">
        <v>0.70172999999999996</v>
      </c>
      <c r="AC134" s="5">
        <v>0.71855000000000002</v>
      </c>
      <c r="AD134" s="5">
        <v>0.73046999999999995</v>
      </c>
      <c r="AE134" s="5">
        <v>0.74245000000000005</v>
      </c>
      <c r="AF134" s="5">
        <v>0.75592000000000004</v>
      </c>
      <c r="AG134" s="5">
        <v>0.76124000000000003</v>
      </c>
      <c r="AH134" s="5">
        <v>0.76851999999999998</v>
      </c>
      <c r="AI134" s="5">
        <v>0.77459</v>
      </c>
      <c r="AJ134" s="5">
        <v>0.77637</v>
      </c>
      <c r="AK134" s="5">
        <v>0.72938000000000003</v>
      </c>
      <c r="AM134" s="4" t="s">
        <v>99</v>
      </c>
      <c r="AN134" s="4" t="s">
        <v>100</v>
      </c>
      <c r="AO134" s="5">
        <f t="shared" si="99"/>
        <v>0.66543333333333343</v>
      </c>
      <c r="AP134" s="5">
        <f t="shared" si="100"/>
        <v>0.63821500000000009</v>
      </c>
      <c r="AQ134" s="5">
        <f t="shared" si="101"/>
        <v>0.74094909090909089</v>
      </c>
      <c r="AR134" s="6">
        <f>(AO134-AVERAGE(AO107:AO152))/_xlfn.STDEV.P(AO107:AO152)</f>
        <v>-0.31914172517665401</v>
      </c>
      <c r="AS134" s="6">
        <f t="shared" ref="AS134:AT134" si="128">(AP134-AVERAGE(AP107:AP152))/_xlfn.STDEV.P(AP107:AP152)</f>
        <v>-0.81588188679171636</v>
      </c>
      <c r="AT134" s="6">
        <f t="shared" si="128"/>
        <v>-0.35097176307339062</v>
      </c>
    </row>
    <row r="135" spans="1:46" ht="13.5" thickBot="1">
      <c r="A135" s="4" t="s">
        <v>101</v>
      </c>
      <c r="B135" s="4" t="s">
        <v>102</v>
      </c>
      <c r="C135" s="5">
        <v>0.59184999999999999</v>
      </c>
      <c r="D135" s="5">
        <v>0.60389999999999999</v>
      </c>
      <c r="E135" s="5">
        <v>0.60814999999999997</v>
      </c>
      <c r="F135" s="5">
        <v>0.61861999999999995</v>
      </c>
      <c r="G135" s="5">
        <v>0.62058000000000002</v>
      </c>
      <c r="H135" s="5">
        <v>0.62005999999999994</v>
      </c>
      <c r="I135" s="5">
        <v>0.62458000000000002</v>
      </c>
      <c r="J135" s="5">
        <v>0.62356999999999996</v>
      </c>
      <c r="K135" s="5">
        <v>0.62683999999999995</v>
      </c>
      <c r="L135" s="5">
        <v>0.62844</v>
      </c>
      <c r="M135" s="5">
        <v>0.61673</v>
      </c>
      <c r="N135" s="5">
        <v>0.62587000000000004</v>
      </c>
      <c r="O135" s="5">
        <v>0.63210999999999995</v>
      </c>
      <c r="P135" s="5">
        <v>0.62377000000000005</v>
      </c>
      <c r="Q135" s="5">
        <v>0.62251000000000001</v>
      </c>
      <c r="R135" s="5">
        <v>0.62465000000000004</v>
      </c>
      <c r="S135" s="5">
        <v>0.61946000000000001</v>
      </c>
      <c r="T135" s="5">
        <v>0.60833999999999999</v>
      </c>
      <c r="U135" s="5">
        <v>0.60667000000000004</v>
      </c>
      <c r="V135" s="5">
        <v>0.60907999999999995</v>
      </c>
      <c r="W135" s="5">
        <v>0.60729</v>
      </c>
      <c r="X135" s="5">
        <v>0.60319999999999996</v>
      </c>
      <c r="Y135" s="5">
        <v>0.61885000000000001</v>
      </c>
      <c r="Z135" s="5">
        <v>0.62572000000000005</v>
      </c>
      <c r="AA135" s="5">
        <v>0.63622999999999996</v>
      </c>
      <c r="AB135" s="5">
        <v>0.64609000000000005</v>
      </c>
      <c r="AC135" s="5">
        <v>0.64993000000000001</v>
      </c>
      <c r="AD135" s="5">
        <v>0.66052999999999995</v>
      </c>
      <c r="AE135" s="5">
        <v>0.67762999999999995</v>
      </c>
      <c r="AF135" s="5">
        <v>0.69855</v>
      </c>
      <c r="AG135" s="5">
        <v>0.70775999999999994</v>
      </c>
      <c r="AH135" s="5">
        <v>0.71923999999999999</v>
      </c>
      <c r="AI135" s="5">
        <v>0.73023000000000005</v>
      </c>
      <c r="AJ135" s="5">
        <v>0.74463000000000001</v>
      </c>
      <c r="AK135" s="5">
        <v>0.68976999999999999</v>
      </c>
      <c r="AM135" s="4" t="s">
        <v>101</v>
      </c>
      <c r="AN135" s="4" t="s">
        <v>102</v>
      </c>
      <c r="AO135" s="5">
        <f t="shared" si="99"/>
        <v>0.61743249999999994</v>
      </c>
      <c r="AP135" s="5">
        <f t="shared" si="100"/>
        <v>0.61680416666666671</v>
      </c>
      <c r="AQ135" s="5">
        <f t="shared" si="101"/>
        <v>0.68732636363636357</v>
      </c>
      <c r="AR135" s="6">
        <f>(AO135-AVERAGE(AO107:AO152))/_xlfn.STDEV.P(AO107:AO152)</f>
        <v>-0.92901069152143911</v>
      </c>
      <c r="AS135" s="6">
        <f t="shared" ref="AS135:AT135" si="129">(AP135-AVERAGE(AP107:AP152))/_xlfn.STDEV.P(AP107:AP152)</f>
        <v>-1.0538857408195494</v>
      </c>
      <c r="AT135" s="6">
        <f t="shared" si="129"/>
        <v>-0.94471050577532456</v>
      </c>
    </row>
    <row r="136" spans="1:46" ht="13.5" thickBot="1">
      <c r="A136" s="4" t="s">
        <v>103</v>
      </c>
      <c r="B136" s="4" t="s">
        <v>104</v>
      </c>
      <c r="C136" s="5">
        <v>0.51522999999999997</v>
      </c>
      <c r="D136" s="5">
        <v>0.51671</v>
      </c>
      <c r="E136" s="5">
        <v>0.52449999999999997</v>
      </c>
      <c r="F136" s="5">
        <v>0.52780000000000005</v>
      </c>
      <c r="G136" s="5">
        <v>0.52876000000000001</v>
      </c>
      <c r="H136" s="5">
        <v>0.53856999999999999</v>
      </c>
      <c r="I136" s="5">
        <v>0.55034000000000005</v>
      </c>
      <c r="J136" s="5">
        <v>0.56145</v>
      </c>
      <c r="K136" s="5">
        <v>0.56559999999999999</v>
      </c>
      <c r="L136" s="5">
        <v>0.57067999999999997</v>
      </c>
      <c r="M136" s="5">
        <v>0.58113999999999999</v>
      </c>
      <c r="N136" s="5">
        <v>0.58684999999999998</v>
      </c>
      <c r="O136" s="5">
        <v>0.59746999999999995</v>
      </c>
      <c r="P136" s="5">
        <v>0.59923999999999999</v>
      </c>
      <c r="Q136" s="5">
        <v>0.59323999999999999</v>
      </c>
      <c r="R136" s="5">
        <v>0.59275</v>
      </c>
      <c r="S136" s="5">
        <v>0.59182000000000001</v>
      </c>
      <c r="T136" s="5">
        <v>0.58892</v>
      </c>
      <c r="U136" s="5">
        <v>0.59428000000000003</v>
      </c>
      <c r="V136" s="5">
        <v>0.58608000000000005</v>
      </c>
      <c r="W136" s="5">
        <v>0.58130999999999999</v>
      </c>
      <c r="X136" s="5">
        <v>0.59067999999999998</v>
      </c>
      <c r="Y136" s="5">
        <v>0.59658999999999995</v>
      </c>
      <c r="Z136" s="5">
        <v>0.59196000000000004</v>
      </c>
      <c r="AA136" s="5">
        <v>0.59499999999999997</v>
      </c>
      <c r="AB136" s="5">
        <v>0.59657000000000004</v>
      </c>
      <c r="AC136" s="5">
        <v>0.61192000000000002</v>
      </c>
      <c r="AD136" s="5">
        <v>0.62894000000000005</v>
      </c>
      <c r="AE136" s="5">
        <v>0.64144999999999996</v>
      </c>
      <c r="AF136" s="5">
        <v>0.65476999999999996</v>
      </c>
      <c r="AG136" s="5">
        <v>0.66993999999999998</v>
      </c>
      <c r="AH136" s="5">
        <v>0.68125000000000002</v>
      </c>
      <c r="AI136" s="5">
        <v>0.69782</v>
      </c>
      <c r="AJ136" s="5">
        <v>0.70764000000000005</v>
      </c>
      <c r="AK136" s="5">
        <v>0.66525000000000001</v>
      </c>
      <c r="AM136" s="4" t="s">
        <v>103</v>
      </c>
      <c r="AN136" s="4" t="s">
        <v>104</v>
      </c>
      <c r="AO136" s="5">
        <f t="shared" si="99"/>
        <v>0.54730250000000014</v>
      </c>
      <c r="AP136" s="5">
        <f t="shared" si="100"/>
        <v>0.59202833333333338</v>
      </c>
      <c r="AQ136" s="5">
        <f t="shared" si="101"/>
        <v>0.65005000000000013</v>
      </c>
      <c r="AR136" s="6">
        <f>(AO136-AVERAGE(AO107:AO152))/_xlfn.STDEV.P(AO107:AO152)</f>
        <v>-1.8200391933132729</v>
      </c>
      <c r="AS136" s="6">
        <f t="shared" ref="AS136:AT136" si="130">(AP136-AVERAGE(AP107:AP152))/_xlfn.STDEV.P(AP107:AP152)</f>
        <v>-1.3292950968348647</v>
      </c>
      <c r="AT136" s="6">
        <f t="shared" si="130"/>
        <v>-1.3574538033213099</v>
      </c>
    </row>
    <row r="137" spans="1:46" ht="13.5" thickBot="1">
      <c r="A137" s="4" t="s">
        <v>105</v>
      </c>
      <c r="B137" s="4" t="s">
        <v>106</v>
      </c>
      <c r="C137" s="5">
        <v>0.51402000000000003</v>
      </c>
      <c r="D137" s="5">
        <v>0.51859</v>
      </c>
      <c r="E137" s="5">
        <v>0.51768000000000003</v>
      </c>
      <c r="F137" s="5">
        <v>0.52495999999999998</v>
      </c>
      <c r="G137" s="5">
        <v>0.52592000000000005</v>
      </c>
      <c r="H137" s="5">
        <v>0.52149999999999996</v>
      </c>
      <c r="I137" s="5">
        <v>0.51870000000000005</v>
      </c>
      <c r="J137" s="5">
        <v>0.52136000000000005</v>
      </c>
      <c r="K137" s="5">
        <v>0.52780000000000005</v>
      </c>
      <c r="L137" s="5">
        <v>0.52876999999999996</v>
      </c>
      <c r="M137" s="5">
        <v>0.52363999999999999</v>
      </c>
      <c r="N137" s="5">
        <v>0.52654999999999996</v>
      </c>
      <c r="O137" s="5">
        <v>0.52663000000000004</v>
      </c>
      <c r="P137" s="5">
        <v>0.52634999999999998</v>
      </c>
      <c r="Q137" s="5">
        <v>0.52669999999999995</v>
      </c>
      <c r="R137" s="5">
        <v>0.52676000000000001</v>
      </c>
      <c r="S137" s="5">
        <v>0.52371000000000001</v>
      </c>
      <c r="T137" s="5">
        <v>0.51471</v>
      </c>
      <c r="U137" s="5">
        <v>0.51565000000000005</v>
      </c>
      <c r="V137" s="5">
        <v>0.51893999999999996</v>
      </c>
      <c r="W137" s="5">
        <v>0.51436000000000004</v>
      </c>
      <c r="X137" s="5">
        <v>0.51414000000000004</v>
      </c>
      <c r="Y137" s="5">
        <v>0.52424999999999999</v>
      </c>
      <c r="Z137" s="5">
        <v>0.52595999999999998</v>
      </c>
      <c r="AA137" s="5">
        <v>0.53854999999999997</v>
      </c>
      <c r="AB137" s="5">
        <v>0.54390000000000005</v>
      </c>
      <c r="AC137" s="5">
        <v>0.54144999999999999</v>
      </c>
      <c r="AD137" s="5">
        <v>0.55074000000000001</v>
      </c>
      <c r="AE137" s="5">
        <v>0.56103000000000003</v>
      </c>
      <c r="AF137" s="5">
        <v>0.57679999999999998</v>
      </c>
      <c r="AG137" s="5">
        <v>0.59235000000000004</v>
      </c>
      <c r="AH137" s="5">
        <v>0.59780999999999995</v>
      </c>
      <c r="AI137" s="5">
        <v>0.60963999999999996</v>
      </c>
      <c r="AJ137" s="5">
        <v>0.61607999999999996</v>
      </c>
      <c r="AK137" s="5">
        <v>0.57515000000000005</v>
      </c>
      <c r="AM137" s="4" t="s">
        <v>105</v>
      </c>
      <c r="AN137" s="4" t="s">
        <v>106</v>
      </c>
      <c r="AO137" s="5">
        <f t="shared" si="99"/>
        <v>0.52245750000000002</v>
      </c>
      <c r="AP137" s="5">
        <f t="shared" si="100"/>
        <v>0.52151333333333338</v>
      </c>
      <c r="AQ137" s="5">
        <f t="shared" si="101"/>
        <v>0.57304545454545452</v>
      </c>
      <c r="AR137" s="6">
        <f>(AO137-AVERAGE(AO107:AO152))/_xlfn.STDEV.P(AO107:AO152)</f>
        <v>-2.1357044311147599</v>
      </c>
      <c r="AS137" s="6">
        <f t="shared" ref="AS137:AT137" si="131">(AP137-AVERAGE(AP107:AP152))/_xlfn.STDEV.P(AP107:AP152)</f>
        <v>-2.1131432313511587</v>
      </c>
      <c r="AT137" s="6">
        <f t="shared" si="131"/>
        <v>-2.2100882052975304</v>
      </c>
    </row>
    <row r="138" spans="1:46" ht="13.5" thickBot="1">
      <c r="A138" s="4" t="s">
        <v>107</v>
      </c>
      <c r="B138" s="4" t="s">
        <v>108</v>
      </c>
      <c r="C138" s="5">
        <v>0.61260999999999999</v>
      </c>
      <c r="D138" s="5">
        <v>0.60860999999999998</v>
      </c>
      <c r="E138" s="5">
        <v>0.59658</v>
      </c>
      <c r="F138" s="5">
        <v>0.59123000000000003</v>
      </c>
      <c r="G138" s="5">
        <v>0.60045000000000004</v>
      </c>
      <c r="H138" s="5">
        <v>0.59428000000000003</v>
      </c>
      <c r="I138" s="5">
        <v>0.58892999999999995</v>
      </c>
      <c r="J138" s="5">
        <v>0.59638000000000002</v>
      </c>
      <c r="K138" s="5">
        <v>0.59209999999999996</v>
      </c>
      <c r="L138" s="5">
        <v>0.60382999999999998</v>
      </c>
      <c r="M138" s="5">
        <v>0.60218000000000005</v>
      </c>
      <c r="N138" s="5">
        <v>0.60223000000000004</v>
      </c>
      <c r="O138" s="5">
        <v>0.61604000000000003</v>
      </c>
      <c r="P138" s="5">
        <v>0.61916000000000004</v>
      </c>
      <c r="Q138" s="5">
        <v>0.62500999999999995</v>
      </c>
      <c r="R138" s="5">
        <v>0.63319000000000003</v>
      </c>
      <c r="S138" s="5">
        <v>0.63968999999999998</v>
      </c>
      <c r="T138" s="5">
        <v>0.64078999999999997</v>
      </c>
      <c r="U138" s="5">
        <v>0.63893999999999995</v>
      </c>
      <c r="V138" s="5">
        <v>0.63993999999999995</v>
      </c>
      <c r="W138" s="5">
        <v>0.64907999999999999</v>
      </c>
      <c r="X138" s="5">
        <v>0.65359</v>
      </c>
      <c r="Y138" s="5">
        <v>0.67091999999999996</v>
      </c>
      <c r="Z138" s="5">
        <v>0.68235000000000001</v>
      </c>
      <c r="AA138" s="5">
        <v>0.68681000000000003</v>
      </c>
      <c r="AB138" s="5">
        <v>0.69730000000000003</v>
      </c>
      <c r="AC138" s="5">
        <v>0.70938999999999997</v>
      </c>
      <c r="AD138" s="5">
        <v>0.71428999999999998</v>
      </c>
      <c r="AE138" s="5">
        <v>0.71921999999999997</v>
      </c>
      <c r="AF138" s="5">
        <v>0.73521000000000003</v>
      </c>
      <c r="AG138" s="5">
        <v>0.75543000000000005</v>
      </c>
      <c r="AH138" s="5">
        <v>0.75739000000000001</v>
      </c>
      <c r="AI138" s="5">
        <v>0.76097000000000004</v>
      </c>
      <c r="AJ138" s="5">
        <v>0.75790000000000002</v>
      </c>
      <c r="AK138" s="5">
        <v>0.67981999999999998</v>
      </c>
      <c r="AM138" s="4" t="s">
        <v>107</v>
      </c>
      <c r="AN138" s="4" t="s">
        <v>108</v>
      </c>
      <c r="AO138" s="5">
        <f t="shared" si="99"/>
        <v>0.59911750000000008</v>
      </c>
      <c r="AP138" s="5">
        <f t="shared" si="100"/>
        <v>0.64239166666666669</v>
      </c>
      <c r="AQ138" s="5">
        <f t="shared" si="101"/>
        <v>0.7248845454545455</v>
      </c>
      <c r="AR138" s="6">
        <f>(AO138-AVERAGE(AO107:AO152))/_xlfn.STDEV.P(AO107:AO152)</f>
        <v>-1.161709779077654</v>
      </c>
      <c r="AS138" s="6">
        <f t="shared" ref="AS138:AT138" si="132">(AP138-AVERAGE(AP107:AP152))/_xlfn.STDEV.P(AP107:AP152)</f>
        <v>-0.76945385906480701</v>
      </c>
      <c r="AT138" s="6">
        <f t="shared" si="132"/>
        <v>-0.52884677065643404</v>
      </c>
    </row>
    <row r="139" spans="1:46" ht="13.5" thickBot="1">
      <c r="A139" s="4" t="s">
        <v>109</v>
      </c>
      <c r="B139" s="4" t="s">
        <v>110</v>
      </c>
      <c r="C139" s="5">
        <v>0.68235999999999997</v>
      </c>
      <c r="D139" s="5">
        <v>0.68230000000000002</v>
      </c>
      <c r="E139" s="5">
        <v>0.67891000000000001</v>
      </c>
      <c r="F139" s="5">
        <v>0.67861000000000005</v>
      </c>
      <c r="G139" s="5">
        <v>0.68008000000000002</v>
      </c>
      <c r="H139" s="5">
        <v>0.68047000000000002</v>
      </c>
      <c r="I139" s="5">
        <v>0.67430000000000001</v>
      </c>
      <c r="J139" s="5">
        <v>0.67895000000000005</v>
      </c>
      <c r="K139" s="5">
        <v>0.68223999999999996</v>
      </c>
      <c r="L139" s="5">
        <v>0.68349000000000004</v>
      </c>
      <c r="M139" s="5">
        <v>0.68422000000000005</v>
      </c>
      <c r="N139" s="5">
        <v>0.68862999999999996</v>
      </c>
      <c r="O139" s="5">
        <v>0.69723000000000002</v>
      </c>
      <c r="P139" s="5">
        <v>0.69930999999999999</v>
      </c>
      <c r="Q139" s="5">
        <v>0.70282999999999995</v>
      </c>
      <c r="R139" s="5">
        <v>0.70694999999999997</v>
      </c>
      <c r="S139" s="5">
        <v>0.71419999999999995</v>
      </c>
      <c r="T139" s="5">
        <v>0.71116999999999997</v>
      </c>
      <c r="U139" s="5">
        <v>0.71631</v>
      </c>
      <c r="V139" s="5">
        <v>0.71730000000000005</v>
      </c>
      <c r="W139" s="5">
        <v>0.72019</v>
      </c>
      <c r="X139" s="5">
        <v>0.72333000000000003</v>
      </c>
      <c r="Y139" s="5">
        <v>0.72575999999999996</v>
      </c>
      <c r="Z139" s="5">
        <v>0.73197000000000001</v>
      </c>
      <c r="AA139" s="5">
        <v>0.73860999999999999</v>
      </c>
      <c r="AB139" s="5">
        <v>0.74451000000000001</v>
      </c>
      <c r="AC139" s="5">
        <v>0.75033000000000005</v>
      </c>
      <c r="AD139" s="5">
        <v>0.75590999999999997</v>
      </c>
      <c r="AE139" s="5">
        <v>0.76031000000000004</v>
      </c>
      <c r="AF139" s="5">
        <v>0.77281</v>
      </c>
      <c r="AG139" s="5">
        <v>0.78039000000000003</v>
      </c>
      <c r="AH139" s="5">
        <v>0.78456000000000004</v>
      </c>
      <c r="AI139" s="5">
        <v>0.79029000000000005</v>
      </c>
      <c r="AJ139" s="5">
        <v>0.79810000000000003</v>
      </c>
      <c r="AK139" s="5">
        <v>0.73848999999999998</v>
      </c>
      <c r="AM139" s="4" t="s">
        <v>109</v>
      </c>
      <c r="AN139" s="4" t="s">
        <v>110</v>
      </c>
      <c r="AO139" s="5">
        <f t="shared" si="99"/>
        <v>0.68121333333333334</v>
      </c>
      <c r="AP139" s="5">
        <f t="shared" si="100"/>
        <v>0.71387916666666662</v>
      </c>
      <c r="AQ139" s="5">
        <f t="shared" si="101"/>
        <v>0.76493727272727263</v>
      </c>
      <c r="AR139" s="6">
        <f>(AO139-AVERAGE(AO107:AO152))/_xlfn.STDEV.P(AO107:AO152)</f>
        <v>-0.11865078323632761</v>
      </c>
      <c r="AS139" s="6">
        <f t="shared" ref="AS139:AT139" si="133">(AP139-AVERAGE(AP107:AP152))/_xlfn.STDEV.P(AP107:AP152)</f>
        <v>2.5204632266590917E-2</v>
      </c>
      <c r="AT139" s="6">
        <f t="shared" si="133"/>
        <v>-8.5362130053540347E-2</v>
      </c>
    </row>
    <row r="140" spans="1:46" ht="13.5" thickBot="1">
      <c r="A140" s="4" t="s">
        <v>111</v>
      </c>
      <c r="B140" s="4" t="s">
        <v>112</v>
      </c>
      <c r="C140" s="5">
        <v>0.63495000000000001</v>
      </c>
      <c r="D140" s="5">
        <v>0.63641000000000003</v>
      </c>
      <c r="E140" s="5">
        <v>0.64466999999999997</v>
      </c>
      <c r="F140" s="5">
        <v>0.65744999999999998</v>
      </c>
      <c r="G140" s="5">
        <v>0.65708999999999995</v>
      </c>
      <c r="H140" s="5">
        <v>0.66183000000000003</v>
      </c>
      <c r="I140" s="5">
        <v>0.66720000000000002</v>
      </c>
      <c r="J140" s="5">
        <v>0.66417000000000004</v>
      </c>
      <c r="K140" s="5">
        <v>0.66495000000000004</v>
      </c>
      <c r="L140" s="5">
        <v>0.66508</v>
      </c>
      <c r="M140" s="5">
        <v>0.66654000000000002</v>
      </c>
      <c r="N140" s="5">
        <v>0.66249000000000002</v>
      </c>
      <c r="O140" s="5">
        <v>0.66298000000000001</v>
      </c>
      <c r="P140" s="5">
        <v>0.66579999999999995</v>
      </c>
      <c r="Q140" s="5">
        <v>0.66856000000000004</v>
      </c>
      <c r="R140" s="5">
        <v>0.66561000000000003</v>
      </c>
      <c r="S140" s="5">
        <v>0.65744000000000002</v>
      </c>
      <c r="T140" s="5">
        <v>0.63675000000000004</v>
      </c>
      <c r="U140" s="5">
        <v>0.62934000000000001</v>
      </c>
      <c r="V140" s="5">
        <v>0.61468</v>
      </c>
      <c r="W140" s="5">
        <v>0.61404999999999998</v>
      </c>
      <c r="X140" s="5">
        <v>0.60836000000000001</v>
      </c>
      <c r="Y140" s="5">
        <v>0.60543000000000002</v>
      </c>
      <c r="Z140" s="5">
        <v>0.60987000000000002</v>
      </c>
      <c r="AA140" s="5">
        <v>0.61524999999999996</v>
      </c>
      <c r="AB140" s="5">
        <v>0.61541000000000001</v>
      </c>
      <c r="AC140" s="5">
        <v>0.62336999999999998</v>
      </c>
      <c r="AD140" s="5">
        <v>0.63402000000000003</v>
      </c>
      <c r="AE140" s="5">
        <v>0.65147999999999995</v>
      </c>
      <c r="AF140" s="5">
        <v>0.67444999999999999</v>
      </c>
      <c r="AG140" s="5">
        <v>0.68794</v>
      </c>
      <c r="AH140" s="5">
        <v>0.70550000000000002</v>
      </c>
      <c r="AI140" s="5">
        <v>0.71042000000000005</v>
      </c>
      <c r="AJ140" s="5">
        <v>0.71380999999999994</v>
      </c>
      <c r="AK140" s="5">
        <v>0.66637999999999997</v>
      </c>
      <c r="AM140" s="4" t="s">
        <v>111</v>
      </c>
      <c r="AN140" s="4" t="s">
        <v>112</v>
      </c>
      <c r="AO140" s="5">
        <f t="shared" si="99"/>
        <v>0.65690250000000006</v>
      </c>
      <c r="AP140" s="5">
        <f t="shared" si="100"/>
        <v>0.6365725000000001</v>
      </c>
      <c r="AQ140" s="5">
        <f t="shared" si="101"/>
        <v>0.66345727272727273</v>
      </c>
      <c r="AR140" s="6">
        <f>(AO140-AVERAGE(AO107:AO152))/_xlfn.STDEV.P(AO107:AO152)</f>
        <v>-0.42752922901289953</v>
      </c>
      <c r="AS140" s="6">
        <f t="shared" ref="AS140:AT140" si="134">(AP140-AVERAGE(AP107:AP152))/_xlfn.STDEV.P(AP107:AP152)</f>
        <v>-0.83413999585990051</v>
      </c>
      <c r="AT140" s="6">
        <f t="shared" si="134"/>
        <v>-1.2090015022724325</v>
      </c>
    </row>
    <row r="141" spans="1:46" ht="13.5" thickBot="1">
      <c r="A141" s="4" t="s">
        <v>113</v>
      </c>
      <c r="B141" s="4" t="s">
        <v>114</v>
      </c>
      <c r="C141" s="5">
        <v>0.62895000000000001</v>
      </c>
      <c r="D141" s="5">
        <v>0.62978999999999996</v>
      </c>
      <c r="E141" s="5">
        <v>0.62858000000000003</v>
      </c>
      <c r="F141" s="5">
        <v>0.63553999999999999</v>
      </c>
      <c r="G141" s="5">
        <v>0.63653000000000004</v>
      </c>
      <c r="H141" s="5">
        <v>0.62517999999999996</v>
      </c>
      <c r="I141" s="5">
        <v>0.63044</v>
      </c>
      <c r="J141" s="5">
        <v>0.63253999999999999</v>
      </c>
      <c r="K141" s="5">
        <v>0.63154999999999994</v>
      </c>
      <c r="L141" s="5">
        <v>0.63282000000000005</v>
      </c>
      <c r="M141" s="5">
        <v>0.63558000000000003</v>
      </c>
      <c r="N141" s="5">
        <v>0.63795999999999997</v>
      </c>
      <c r="O141" s="5">
        <v>0.63839999999999997</v>
      </c>
      <c r="P141" s="5">
        <v>0.63687000000000005</v>
      </c>
      <c r="Q141" s="5">
        <v>0.63429000000000002</v>
      </c>
      <c r="R141" s="5">
        <v>0.62585999999999997</v>
      </c>
      <c r="S141" s="5">
        <v>0.62082999999999999</v>
      </c>
      <c r="T141" s="5">
        <v>0.61523000000000005</v>
      </c>
      <c r="U141" s="5">
        <v>0.60609000000000002</v>
      </c>
      <c r="V141" s="5">
        <v>0.60363</v>
      </c>
      <c r="W141" s="5">
        <v>0.59989999999999999</v>
      </c>
      <c r="X141" s="5">
        <v>0.60026999999999997</v>
      </c>
      <c r="Y141" s="5">
        <v>0.60814999999999997</v>
      </c>
      <c r="Z141" s="5">
        <v>0.62675000000000003</v>
      </c>
      <c r="AA141" s="5">
        <v>0.64332999999999996</v>
      </c>
      <c r="AB141" s="5">
        <v>0.64551999999999998</v>
      </c>
      <c r="AC141" s="5">
        <v>0.66171000000000002</v>
      </c>
      <c r="AD141" s="5">
        <v>0.67444000000000004</v>
      </c>
      <c r="AE141" s="5">
        <v>0.69462000000000002</v>
      </c>
      <c r="AF141" s="5">
        <v>0.71745000000000003</v>
      </c>
      <c r="AG141" s="5">
        <v>0.72975999999999996</v>
      </c>
      <c r="AH141" s="5">
        <v>0.74341000000000002</v>
      </c>
      <c r="AI141" s="5">
        <v>0.75312000000000001</v>
      </c>
      <c r="AJ141" s="5">
        <v>0.76193999999999995</v>
      </c>
      <c r="AK141" s="5">
        <v>0.69869000000000003</v>
      </c>
      <c r="AM141" s="4" t="s">
        <v>113</v>
      </c>
      <c r="AN141" s="4" t="s">
        <v>114</v>
      </c>
      <c r="AO141" s="5">
        <f t="shared" si="99"/>
        <v>0.63212166666666658</v>
      </c>
      <c r="AP141" s="5">
        <f t="shared" si="100"/>
        <v>0.61802250000000003</v>
      </c>
      <c r="AQ141" s="5">
        <f t="shared" si="101"/>
        <v>0.70218090909090902</v>
      </c>
      <c r="AR141" s="6">
        <f>(AO141-AVERAGE(AO107:AO152))/_xlfn.STDEV.P(AO107:AO152)</f>
        <v>-0.74237920474587138</v>
      </c>
      <c r="AS141" s="6">
        <f t="shared" ref="AS141:AT141" si="135">(AP141-AVERAGE(AP107:AP152))/_xlfn.STDEV.P(AP107:AP152)</f>
        <v>-1.0403426888369594</v>
      </c>
      <c r="AT141" s="6">
        <f t="shared" si="135"/>
        <v>-0.78023324790044801</v>
      </c>
    </row>
    <row r="142" spans="1:46" ht="13.5" thickBot="1">
      <c r="A142" s="4" t="s">
        <v>115</v>
      </c>
      <c r="B142" s="4" t="s">
        <v>116</v>
      </c>
      <c r="C142" s="5">
        <v>0.68111999999999995</v>
      </c>
      <c r="D142" s="5">
        <v>0.67678000000000005</v>
      </c>
      <c r="E142" s="5">
        <v>0.67908000000000002</v>
      </c>
      <c r="F142" s="5">
        <v>0.68345999999999996</v>
      </c>
      <c r="G142" s="5">
        <v>0.68033999999999994</v>
      </c>
      <c r="H142" s="5">
        <v>0.67993999999999999</v>
      </c>
      <c r="I142" s="5">
        <v>0.67942999999999998</v>
      </c>
      <c r="J142" s="5">
        <v>0.68842000000000003</v>
      </c>
      <c r="K142" s="5">
        <v>0.68335000000000001</v>
      </c>
      <c r="L142" s="5">
        <v>0.68376999999999999</v>
      </c>
      <c r="M142" s="5">
        <v>0.68201000000000001</v>
      </c>
      <c r="N142" s="5">
        <v>0.68184999999999996</v>
      </c>
      <c r="O142" s="5">
        <v>0.67996000000000001</v>
      </c>
      <c r="P142" s="5">
        <v>0.68218999999999996</v>
      </c>
      <c r="Q142" s="5">
        <v>0.67605000000000004</v>
      </c>
      <c r="R142" s="5">
        <v>0.67634000000000005</v>
      </c>
      <c r="S142" s="5">
        <v>0.67710999999999999</v>
      </c>
      <c r="T142" s="5">
        <v>0.67532000000000003</v>
      </c>
      <c r="U142" s="5">
        <v>0.67229000000000005</v>
      </c>
      <c r="V142" s="5">
        <v>0.66420000000000001</v>
      </c>
      <c r="W142" s="5">
        <v>0.66688999999999998</v>
      </c>
      <c r="X142" s="5">
        <v>0.66918</v>
      </c>
      <c r="Y142" s="5">
        <v>0.67183000000000004</v>
      </c>
      <c r="Z142" s="5">
        <v>0.67591000000000001</v>
      </c>
      <c r="AA142" s="5">
        <v>0.68232999999999999</v>
      </c>
      <c r="AB142" s="5">
        <v>0.69311</v>
      </c>
      <c r="AC142" s="5">
        <v>0.70469000000000004</v>
      </c>
      <c r="AD142" s="5">
        <v>0.71706000000000003</v>
      </c>
      <c r="AE142" s="5">
        <v>0.72482000000000002</v>
      </c>
      <c r="AF142" s="5">
        <v>0.74004999999999999</v>
      </c>
      <c r="AG142" s="5">
        <v>0.75665000000000004</v>
      </c>
      <c r="AH142" s="5">
        <v>0.76554</v>
      </c>
      <c r="AI142" s="5">
        <v>0.77159</v>
      </c>
      <c r="AJ142" s="5">
        <v>0.77844999999999998</v>
      </c>
      <c r="AK142" s="5">
        <v>0.72152000000000005</v>
      </c>
      <c r="AM142" s="4" t="s">
        <v>115</v>
      </c>
      <c r="AN142" s="4" t="s">
        <v>116</v>
      </c>
      <c r="AO142" s="5">
        <f t="shared" si="99"/>
        <v>0.68162916666666673</v>
      </c>
      <c r="AP142" s="5">
        <f t="shared" si="100"/>
        <v>0.67393916666666664</v>
      </c>
      <c r="AQ142" s="5">
        <f t="shared" si="101"/>
        <v>0.73234636363636374</v>
      </c>
      <c r="AR142" s="6">
        <f>(AO142-AVERAGE(AO107:AO152))/_xlfn.STDEV.P(AO107:AO152)</f>
        <v>-0.113367461519585</v>
      </c>
      <c r="AS142" s="6">
        <f t="shared" ref="AS142:AT142" si="136">(AP142-AVERAGE(AP107:AP152))/_xlfn.STDEV.P(AP107:AP152)</f>
        <v>-0.41877033040207207</v>
      </c>
      <c r="AT142" s="6">
        <f t="shared" si="136"/>
        <v>-0.44622563646812341</v>
      </c>
    </row>
    <row r="143" spans="1:46" ht="13.5" thickBot="1">
      <c r="A143" s="4" t="s">
        <v>117</v>
      </c>
      <c r="B143" s="4" t="s">
        <v>118</v>
      </c>
      <c r="C143" s="5">
        <v>0.62033000000000005</v>
      </c>
      <c r="D143" s="5">
        <v>0.62475000000000003</v>
      </c>
      <c r="E143" s="5">
        <v>0.62797999999999998</v>
      </c>
      <c r="F143" s="5">
        <v>0.63336999999999999</v>
      </c>
      <c r="G143" s="5">
        <v>0.63449999999999995</v>
      </c>
      <c r="H143" s="5">
        <v>0.63727999999999996</v>
      </c>
      <c r="I143" s="5">
        <v>0.63937999999999995</v>
      </c>
      <c r="J143" s="5">
        <v>0.63814000000000004</v>
      </c>
      <c r="K143" s="5">
        <v>0.64776999999999996</v>
      </c>
      <c r="L143" s="5">
        <v>0.65010000000000001</v>
      </c>
      <c r="M143" s="5">
        <v>0.65017000000000003</v>
      </c>
      <c r="N143" s="5">
        <v>0.65039999999999998</v>
      </c>
      <c r="O143" s="5">
        <v>0.64856999999999998</v>
      </c>
      <c r="P143" s="5">
        <v>0.64237</v>
      </c>
      <c r="Q143" s="5">
        <v>0.64049</v>
      </c>
      <c r="R143" s="5">
        <v>0.64459</v>
      </c>
      <c r="S143" s="5">
        <v>0.64451000000000003</v>
      </c>
      <c r="T143" s="5">
        <v>0.63920999999999994</v>
      </c>
      <c r="U143" s="5">
        <v>0.63721000000000005</v>
      </c>
      <c r="V143" s="5">
        <v>0.63117999999999996</v>
      </c>
      <c r="W143" s="5">
        <v>0.62570000000000003</v>
      </c>
      <c r="X143" s="5">
        <v>0.62653999999999999</v>
      </c>
      <c r="Y143" s="5">
        <v>0.62966999999999995</v>
      </c>
      <c r="Z143" s="5">
        <v>0.63024000000000002</v>
      </c>
      <c r="AA143" s="5">
        <v>0.63466999999999996</v>
      </c>
      <c r="AB143" s="5">
        <v>0.64309000000000005</v>
      </c>
      <c r="AC143" s="5">
        <v>0.64642999999999995</v>
      </c>
      <c r="AD143" s="5">
        <v>0.65200999999999998</v>
      </c>
      <c r="AE143" s="5">
        <v>0.66249000000000002</v>
      </c>
      <c r="AF143" s="5">
        <v>0.67791999999999997</v>
      </c>
      <c r="AG143" s="5">
        <v>0.68776000000000004</v>
      </c>
      <c r="AH143" s="5">
        <v>0.69998000000000005</v>
      </c>
      <c r="AI143" s="5">
        <v>0.70733000000000001</v>
      </c>
      <c r="AJ143" s="5">
        <v>0.71380999999999994</v>
      </c>
      <c r="AK143" s="5">
        <v>0.66381000000000001</v>
      </c>
      <c r="AM143" s="4" t="s">
        <v>117</v>
      </c>
      <c r="AN143" s="4" t="s">
        <v>118</v>
      </c>
      <c r="AO143" s="5">
        <f t="shared" si="99"/>
        <v>0.63784750000000001</v>
      </c>
      <c r="AP143" s="5">
        <f t="shared" si="100"/>
        <v>0.63668999999999998</v>
      </c>
      <c r="AQ143" s="5">
        <f t="shared" si="101"/>
        <v>0.67175454545454538</v>
      </c>
      <c r="AR143" s="6">
        <f>(AO143-AVERAGE(AO107:AO152))/_xlfn.STDEV.P(AO107:AO152)</f>
        <v>-0.66963029990472156</v>
      </c>
      <c r="AS143" s="6">
        <f t="shared" ref="AS143:AT143" si="137">(AP143-AVERAGE(AP107:AP152))/_xlfn.STDEV.P(AP107:AP152)</f>
        <v>-0.83283386020357808</v>
      </c>
      <c r="AT143" s="6">
        <f t="shared" si="137"/>
        <v>-1.1171297805696183</v>
      </c>
    </row>
    <row r="144" spans="1:46" ht="13.5" thickBot="1">
      <c r="A144" s="4" t="s">
        <v>119</v>
      </c>
      <c r="B144" s="4" t="s">
        <v>120</v>
      </c>
      <c r="C144" s="5">
        <v>0.66976000000000002</v>
      </c>
      <c r="D144" s="5">
        <v>0.67432000000000003</v>
      </c>
      <c r="E144" s="5">
        <v>0.67652000000000001</v>
      </c>
      <c r="F144" s="5">
        <v>0.67159999999999997</v>
      </c>
      <c r="G144" s="5">
        <v>0.67403000000000002</v>
      </c>
      <c r="H144" s="5">
        <v>0.67105999999999999</v>
      </c>
      <c r="I144" s="5">
        <v>0.66234000000000004</v>
      </c>
      <c r="J144" s="5">
        <v>0.66751000000000005</v>
      </c>
      <c r="K144" s="5">
        <v>0.66705000000000003</v>
      </c>
      <c r="L144" s="5">
        <v>0.66918999999999995</v>
      </c>
      <c r="M144" s="5">
        <v>0.68298000000000003</v>
      </c>
      <c r="N144" s="5">
        <v>0.67845999999999995</v>
      </c>
      <c r="O144" s="5">
        <v>0.68574000000000002</v>
      </c>
      <c r="P144" s="5">
        <v>0.67583000000000004</v>
      </c>
      <c r="Q144" s="5">
        <v>0.67498999999999998</v>
      </c>
      <c r="R144" s="5">
        <v>0.68537000000000003</v>
      </c>
      <c r="S144" s="5">
        <v>0.69059000000000004</v>
      </c>
      <c r="T144" s="5">
        <v>0.69316999999999995</v>
      </c>
      <c r="U144" s="5">
        <v>0.69388000000000005</v>
      </c>
      <c r="V144" s="5">
        <v>0.69457000000000002</v>
      </c>
      <c r="W144" s="5">
        <v>0.69838999999999996</v>
      </c>
      <c r="X144" s="5">
        <v>0.70469999999999999</v>
      </c>
      <c r="Y144" s="5">
        <v>0.69652000000000003</v>
      </c>
      <c r="Z144" s="5">
        <v>0.70613999999999999</v>
      </c>
      <c r="AA144" s="5">
        <v>0.71765999999999996</v>
      </c>
      <c r="AB144" s="5">
        <v>0.72996000000000005</v>
      </c>
      <c r="AC144" s="5">
        <v>0.73487000000000002</v>
      </c>
      <c r="AD144" s="5">
        <v>0.73980000000000001</v>
      </c>
      <c r="AE144" s="5">
        <v>0.74199999999999999</v>
      </c>
      <c r="AF144" s="5">
        <v>0.75261</v>
      </c>
      <c r="AG144" s="5">
        <v>0.75753999999999999</v>
      </c>
      <c r="AH144" s="5">
        <v>0.75917000000000001</v>
      </c>
      <c r="AI144" s="5">
        <v>0.76383999999999996</v>
      </c>
      <c r="AJ144" s="5">
        <v>0.76936000000000004</v>
      </c>
      <c r="AK144" s="5">
        <v>0.70621</v>
      </c>
      <c r="AM144" s="4" t="s">
        <v>119</v>
      </c>
      <c r="AN144" s="4" t="s">
        <v>120</v>
      </c>
      <c r="AO144" s="5">
        <f t="shared" si="99"/>
        <v>0.67206833333333327</v>
      </c>
      <c r="AP144" s="5">
        <f t="shared" si="100"/>
        <v>0.69165749999999993</v>
      </c>
      <c r="AQ144" s="5">
        <f t="shared" si="101"/>
        <v>0.7430018181818181</v>
      </c>
      <c r="AR144" s="6">
        <f>(AO144-AVERAGE(AO107:AO152))/_xlfn.STDEV.P(AO107:AO152)</f>
        <v>-0.23484150972836246</v>
      </c>
      <c r="AS144" s="6">
        <f t="shared" ref="AS144:AT144" si="138">(AP144-AVERAGE(AP107:AP152))/_xlfn.STDEV.P(AP107:AP152)</f>
        <v>-0.22181248412722043</v>
      </c>
      <c r="AT144" s="6">
        <f t="shared" si="138"/>
        <v>-0.32824289842948245</v>
      </c>
    </row>
    <row r="145" spans="1:46" ht="13.5" thickBot="1">
      <c r="A145" s="4" t="s">
        <v>121</v>
      </c>
      <c r="B145" s="4" t="s">
        <v>122</v>
      </c>
      <c r="C145" s="5">
        <v>0.56262999999999996</v>
      </c>
      <c r="D145" s="5">
        <v>0.55752999999999997</v>
      </c>
      <c r="E145" s="5">
        <v>0.56125000000000003</v>
      </c>
      <c r="F145" s="5">
        <v>0.57784000000000002</v>
      </c>
      <c r="G145" s="5">
        <v>0.58601999999999999</v>
      </c>
      <c r="H145" s="5">
        <v>0.59611999999999998</v>
      </c>
      <c r="I145" s="5">
        <v>0.6089</v>
      </c>
      <c r="J145" s="5">
        <v>0.60536999999999996</v>
      </c>
      <c r="K145" s="5">
        <v>0.60967000000000005</v>
      </c>
      <c r="L145" s="5">
        <v>0.60962000000000005</v>
      </c>
      <c r="M145" s="5">
        <v>0.61704000000000003</v>
      </c>
      <c r="N145" s="5">
        <v>0.62968999999999997</v>
      </c>
      <c r="O145" s="5">
        <v>0.63551999999999997</v>
      </c>
      <c r="P145" s="5">
        <v>0.64124000000000003</v>
      </c>
      <c r="Q145" s="5">
        <v>0.64417999999999997</v>
      </c>
      <c r="R145" s="5">
        <v>0.64688999999999997</v>
      </c>
      <c r="S145" s="5">
        <v>0.64390000000000003</v>
      </c>
      <c r="T145" s="5">
        <v>0.63127</v>
      </c>
      <c r="U145" s="5">
        <v>0.61163000000000001</v>
      </c>
      <c r="V145" s="5">
        <v>0.60677000000000003</v>
      </c>
      <c r="W145" s="5">
        <v>0.60009000000000001</v>
      </c>
      <c r="X145" s="5">
        <v>0.60346999999999995</v>
      </c>
      <c r="Y145" s="5">
        <v>0.60804000000000002</v>
      </c>
      <c r="Z145" s="5">
        <v>0.60260999999999998</v>
      </c>
      <c r="AA145" s="5">
        <v>0.60992000000000002</v>
      </c>
      <c r="AB145" s="5">
        <v>0.61504000000000003</v>
      </c>
      <c r="AC145" s="5">
        <v>0.62244999999999995</v>
      </c>
      <c r="AD145" s="5">
        <v>0.63043000000000005</v>
      </c>
      <c r="AE145" s="5">
        <v>0.64234000000000002</v>
      </c>
      <c r="AF145" s="5">
        <v>0.65951000000000004</v>
      </c>
      <c r="AG145" s="5">
        <v>0.6714</v>
      </c>
      <c r="AH145" s="5">
        <v>0.68296999999999997</v>
      </c>
      <c r="AI145" s="5">
        <v>0.68696000000000002</v>
      </c>
      <c r="AJ145" s="5">
        <v>0.68232000000000004</v>
      </c>
      <c r="AK145" s="5">
        <v>0.64251000000000003</v>
      </c>
      <c r="AM145" s="4" t="s">
        <v>121</v>
      </c>
      <c r="AN145" s="4" t="s">
        <v>122</v>
      </c>
      <c r="AO145" s="5">
        <f t="shared" si="99"/>
        <v>0.59347333333333341</v>
      </c>
      <c r="AP145" s="5">
        <f t="shared" si="100"/>
        <v>0.62296750000000001</v>
      </c>
      <c r="AQ145" s="5">
        <f t="shared" si="101"/>
        <v>0.64962272727272719</v>
      </c>
      <c r="AR145" s="6">
        <f>(AO145-AVERAGE(AO107:AO152))/_xlfn.STDEV.P(AO107:AO152)</f>
        <v>-1.2334210776497834</v>
      </c>
      <c r="AS145" s="6">
        <f t="shared" ref="AS145:AT145" si="139">(AP145-AVERAGE(AP107:AP152))/_xlfn.STDEV.P(AP107:AP152)</f>
        <v>-0.98537383078997565</v>
      </c>
      <c r="AT145" s="6">
        <f t="shared" si="139"/>
        <v>-1.3621847893189374</v>
      </c>
    </row>
    <row r="146" spans="1:46" ht="13.5" thickBot="1">
      <c r="A146" s="4" t="s">
        <v>123</v>
      </c>
      <c r="B146" s="4" t="s">
        <v>124</v>
      </c>
      <c r="C146" s="5">
        <v>0.59158999999999995</v>
      </c>
      <c r="D146" s="5">
        <v>0.59147000000000005</v>
      </c>
      <c r="E146" s="5">
        <v>0.59277000000000002</v>
      </c>
      <c r="F146" s="5">
        <v>0.59791000000000005</v>
      </c>
      <c r="G146" s="5">
        <v>0.59194999999999998</v>
      </c>
      <c r="H146" s="5">
        <v>0.59043000000000001</v>
      </c>
      <c r="I146" s="5">
        <v>0.58140999999999998</v>
      </c>
      <c r="J146" s="5">
        <v>0.58262999999999998</v>
      </c>
      <c r="K146" s="5">
        <v>0.58903000000000005</v>
      </c>
      <c r="L146" s="5">
        <v>0.59777000000000002</v>
      </c>
      <c r="M146" s="5">
        <v>0.59662999999999999</v>
      </c>
      <c r="N146" s="5">
        <v>0.60355999999999999</v>
      </c>
      <c r="O146" s="5">
        <v>0.60389000000000004</v>
      </c>
      <c r="P146" s="5">
        <v>0.61267000000000005</v>
      </c>
      <c r="Q146" s="5">
        <v>0.60899000000000003</v>
      </c>
      <c r="R146" s="5">
        <v>0.61458999999999997</v>
      </c>
      <c r="S146" s="5">
        <v>0.61116999999999999</v>
      </c>
      <c r="T146" s="5">
        <v>0.60189000000000004</v>
      </c>
      <c r="U146" s="5">
        <v>0.60651999999999995</v>
      </c>
      <c r="V146" s="5">
        <v>0.60482000000000002</v>
      </c>
      <c r="W146" s="5">
        <v>0.59692999999999996</v>
      </c>
      <c r="X146" s="5">
        <v>0.58769000000000005</v>
      </c>
      <c r="Y146" s="5">
        <v>0.59652000000000005</v>
      </c>
      <c r="Z146" s="5">
        <v>0.60143000000000002</v>
      </c>
      <c r="AA146" s="5">
        <v>0.60750999999999999</v>
      </c>
      <c r="AB146" s="5">
        <v>0.61087999999999998</v>
      </c>
      <c r="AC146" s="5">
        <v>0.62144999999999995</v>
      </c>
      <c r="AD146" s="5">
        <v>0.63309000000000004</v>
      </c>
      <c r="AE146" s="5">
        <v>0.65310999999999997</v>
      </c>
      <c r="AF146" s="5">
        <v>0.67276000000000002</v>
      </c>
      <c r="AG146" s="5">
        <v>0.68918999999999997</v>
      </c>
      <c r="AH146" s="5">
        <v>0.70352000000000003</v>
      </c>
      <c r="AI146" s="5">
        <v>0.71586000000000005</v>
      </c>
      <c r="AJ146" s="5">
        <v>0.72885999999999995</v>
      </c>
      <c r="AK146" s="5">
        <v>0.66803000000000001</v>
      </c>
      <c r="AM146" s="4" t="s">
        <v>123</v>
      </c>
      <c r="AN146" s="4" t="s">
        <v>124</v>
      </c>
      <c r="AO146" s="5">
        <f t="shared" si="99"/>
        <v>0.59226250000000003</v>
      </c>
      <c r="AP146" s="5">
        <f t="shared" si="100"/>
        <v>0.60392583333333338</v>
      </c>
      <c r="AQ146" s="5">
        <f t="shared" si="101"/>
        <v>0.66402363636363637</v>
      </c>
      <c r="AR146" s="6">
        <f>(AO146-AVERAGE(AO107:AO152))/_xlfn.STDEV.P(AO107:AO152)</f>
        <v>-1.2488051787608578</v>
      </c>
      <c r="AS146" s="6">
        <f t="shared" ref="AS146:AT146" si="140">(AP146-AVERAGE(AP107:AP152))/_xlfn.STDEV.P(AP107:AP152)</f>
        <v>-1.1970419141020048</v>
      </c>
      <c r="AT146" s="6">
        <f t="shared" si="140"/>
        <v>-1.2027304293436658</v>
      </c>
    </row>
    <row r="147" spans="1:46" ht="13.5" thickBot="1">
      <c r="A147" s="4" t="s">
        <v>125</v>
      </c>
      <c r="B147" s="4" t="s">
        <v>126</v>
      </c>
      <c r="C147" s="5">
        <v>0.69133999999999995</v>
      </c>
      <c r="D147" s="5">
        <v>0.69079999999999997</v>
      </c>
      <c r="E147" s="5">
        <v>0.69294999999999995</v>
      </c>
      <c r="F147" s="5">
        <v>0.69413999999999998</v>
      </c>
      <c r="G147" s="5">
        <v>0.69466000000000006</v>
      </c>
      <c r="H147" s="5">
        <v>0.69488000000000005</v>
      </c>
      <c r="I147" s="5">
        <v>0.69581000000000004</v>
      </c>
      <c r="J147" s="5">
        <v>0.69020000000000004</v>
      </c>
      <c r="K147" s="5">
        <v>0.69508000000000003</v>
      </c>
      <c r="L147" s="5">
        <v>0.69010000000000005</v>
      </c>
      <c r="M147" s="5">
        <v>0.69245000000000001</v>
      </c>
      <c r="N147" s="5">
        <v>0.69484000000000001</v>
      </c>
      <c r="O147" s="5">
        <v>0.69272999999999996</v>
      </c>
      <c r="P147" s="5">
        <v>0.69389999999999996</v>
      </c>
      <c r="Q147" s="5">
        <v>0.69279000000000002</v>
      </c>
      <c r="R147" s="5">
        <v>0.69603999999999999</v>
      </c>
      <c r="S147" s="5">
        <v>0.69613999999999998</v>
      </c>
      <c r="T147" s="5">
        <v>0.68932000000000004</v>
      </c>
      <c r="U147" s="5">
        <v>0.68859999999999999</v>
      </c>
      <c r="V147" s="5">
        <v>0.69377</v>
      </c>
      <c r="W147" s="5">
        <v>0.69543999999999995</v>
      </c>
      <c r="X147" s="5">
        <v>0.70028000000000001</v>
      </c>
      <c r="Y147" s="5">
        <v>0.70425000000000004</v>
      </c>
      <c r="Z147" s="5">
        <v>0.70508000000000004</v>
      </c>
      <c r="AA147" s="5">
        <v>0.71004</v>
      </c>
      <c r="AB147" s="5">
        <v>0.71496999999999999</v>
      </c>
      <c r="AC147" s="5">
        <v>0.72306999999999999</v>
      </c>
      <c r="AD147" s="5">
        <v>0.72831999999999997</v>
      </c>
      <c r="AE147" s="5">
        <v>0.73641999999999996</v>
      </c>
      <c r="AF147" s="5">
        <v>0.74851000000000001</v>
      </c>
      <c r="AG147" s="5">
        <v>0.75649999999999995</v>
      </c>
      <c r="AH147" s="5">
        <v>0.75988999999999995</v>
      </c>
      <c r="AI147" s="5">
        <v>0.76234000000000002</v>
      </c>
      <c r="AJ147" s="5">
        <v>0.76712000000000002</v>
      </c>
      <c r="AK147" s="5">
        <v>0.70755000000000001</v>
      </c>
      <c r="AM147" s="4" t="s">
        <v>125</v>
      </c>
      <c r="AN147" s="4" t="s">
        <v>126</v>
      </c>
      <c r="AO147" s="5">
        <f t="shared" si="99"/>
        <v>0.69310416666666663</v>
      </c>
      <c r="AP147" s="5">
        <f t="shared" si="100"/>
        <v>0.69569500000000006</v>
      </c>
      <c r="AQ147" s="5">
        <f t="shared" si="101"/>
        <v>0.73770272727272723</v>
      </c>
      <c r="AR147" s="6">
        <f>(AO147-AVERAGE(AO107:AO152))/_xlfn.STDEV.P(AO107:AO152)</f>
        <v>3.242680709671663E-2</v>
      </c>
      <c r="AS147" s="6">
        <f t="shared" ref="AS147:AT147" si="141">(AP147-AVERAGE(AP107:AP152))/_xlfn.STDEV.P(AP107:AP152)</f>
        <v>-0.17693143976630932</v>
      </c>
      <c r="AT147" s="6">
        <f t="shared" si="141"/>
        <v>-0.38691719072768604</v>
      </c>
    </row>
    <row r="148" spans="1:46" ht="13.5" thickBot="1">
      <c r="A148" s="4" t="s">
        <v>127</v>
      </c>
      <c r="B148" s="4" t="s">
        <v>128</v>
      </c>
      <c r="C148" s="5">
        <v>0.61789000000000005</v>
      </c>
      <c r="D148" s="5">
        <v>0.62358000000000002</v>
      </c>
      <c r="E148" s="5">
        <v>0.62348000000000003</v>
      </c>
      <c r="F148" s="5">
        <v>0.62446999999999997</v>
      </c>
      <c r="G148" s="5">
        <v>0.62509000000000003</v>
      </c>
      <c r="H148" s="5">
        <v>0.62797999999999998</v>
      </c>
      <c r="I148" s="5">
        <v>0.63071999999999995</v>
      </c>
      <c r="J148" s="5">
        <v>0.62385000000000002</v>
      </c>
      <c r="K148" s="5">
        <v>0.62668999999999997</v>
      </c>
      <c r="L148" s="5">
        <v>0.63019000000000003</v>
      </c>
      <c r="M148" s="5">
        <v>0.62946999999999997</v>
      </c>
      <c r="N148" s="5">
        <v>0.63097999999999999</v>
      </c>
      <c r="O148" s="5">
        <v>0.63387000000000004</v>
      </c>
      <c r="P148" s="5">
        <v>0.63014999999999999</v>
      </c>
      <c r="Q148" s="5">
        <v>0.62831000000000004</v>
      </c>
      <c r="R148" s="5">
        <v>0.63314000000000004</v>
      </c>
      <c r="S148" s="5">
        <v>0.63492999999999999</v>
      </c>
      <c r="T148" s="5">
        <v>0.62053999999999998</v>
      </c>
      <c r="U148" s="5">
        <v>0.61834999999999996</v>
      </c>
      <c r="V148" s="5">
        <v>0.62309000000000003</v>
      </c>
      <c r="W148" s="5">
        <v>0.61777000000000004</v>
      </c>
      <c r="X148" s="5">
        <v>0.62114000000000003</v>
      </c>
      <c r="Y148" s="5">
        <v>0.63117999999999996</v>
      </c>
      <c r="Z148" s="5">
        <v>0.63383999999999996</v>
      </c>
      <c r="AA148" s="5">
        <v>0.63509000000000004</v>
      </c>
      <c r="AB148" s="5">
        <v>0.64410999999999996</v>
      </c>
      <c r="AC148" s="5">
        <v>0.65100999999999998</v>
      </c>
      <c r="AD148" s="5">
        <v>0.66469999999999996</v>
      </c>
      <c r="AE148" s="5">
        <v>0.66968000000000005</v>
      </c>
      <c r="AF148" s="5">
        <v>0.68874000000000002</v>
      </c>
      <c r="AG148" s="5">
        <v>0.70299999999999996</v>
      </c>
      <c r="AH148" s="5">
        <v>0.70420000000000005</v>
      </c>
      <c r="AI148" s="5">
        <v>0.71426000000000001</v>
      </c>
      <c r="AJ148" s="5">
        <v>0.71560999999999997</v>
      </c>
      <c r="AK148" s="5">
        <v>0.65671999999999997</v>
      </c>
      <c r="AM148" s="4" t="s">
        <v>127</v>
      </c>
      <c r="AN148" s="4" t="s">
        <v>128</v>
      </c>
      <c r="AO148" s="5">
        <f t="shared" si="99"/>
        <v>0.62619916666666664</v>
      </c>
      <c r="AP148" s="5">
        <f t="shared" si="100"/>
        <v>0.62719250000000004</v>
      </c>
      <c r="AQ148" s="5">
        <f t="shared" si="101"/>
        <v>0.67701090909090911</v>
      </c>
      <c r="AR148" s="6">
        <f>(AO148-AVERAGE(AO107:AO152))/_xlfn.STDEV.P(AO107:AO152)</f>
        <v>-0.81762683488792331</v>
      </c>
      <c r="AS148" s="6">
        <f t="shared" ref="AS148:AT148" si="142">(AP148-AVERAGE(AP107:AP152))/_xlfn.STDEV.P(AP107:AP152)</f>
        <v>-0.93840852740301728</v>
      </c>
      <c r="AT148" s="6">
        <f t="shared" si="142"/>
        <v>-1.0589285868711757</v>
      </c>
    </row>
    <row r="149" spans="1:46" ht="13.5" thickBot="1">
      <c r="A149" s="4" t="s">
        <v>129</v>
      </c>
      <c r="B149" s="4" t="s">
        <v>130</v>
      </c>
      <c r="C149" s="5">
        <v>0.53680000000000005</v>
      </c>
      <c r="D149" s="5">
        <v>0.53305000000000002</v>
      </c>
      <c r="E149" s="5">
        <v>0.51648000000000005</v>
      </c>
      <c r="F149" s="5">
        <v>0.52525999999999995</v>
      </c>
      <c r="G149" s="5">
        <v>0.52439000000000002</v>
      </c>
      <c r="H149" s="5">
        <v>0.53122999999999998</v>
      </c>
      <c r="I149" s="5">
        <v>0.53796999999999995</v>
      </c>
      <c r="J149" s="5">
        <v>0.53136000000000005</v>
      </c>
      <c r="K149" s="5">
        <v>0.53334000000000004</v>
      </c>
      <c r="L149" s="5">
        <v>0.53786999999999996</v>
      </c>
      <c r="M149" s="5">
        <v>0.54674999999999996</v>
      </c>
      <c r="N149" s="5">
        <v>0.54476999999999998</v>
      </c>
      <c r="O149" s="5">
        <v>0.54152</v>
      </c>
      <c r="P149" s="5">
        <v>0.54552999999999996</v>
      </c>
      <c r="Q149" s="5">
        <v>0.55257999999999996</v>
      </c>
      <c r="R149" s="5">
        <v>0.55547000000000002</v>
      </c>
      <c r="S149" s="5">
        <v>0.54605999999999999</v>
      </c>
      <c r="T149" s="5">
        <v>0.53913</v>
      </c>
      <c r="U149" s="5">
        <v>0.53010000000000002</v>
      </c>
      <c r="V149" s="5">
        <v>0.52886999999999995</v>
      </c>
      <c r="W149" s="5">
        <v>0.53217999999999999</v>
      </c>
      <c r="X149" s="5">
        <v>0.53913999999999995</v>
      </c>
      <c r="Y149" s="5">
        <v>0.54307000000000005</v>
      </c>
      <c r="Z149" s="5">
        <v>0.55091000000000001</v>
      </c>
      <c r="AA149" s="5">
        <v>0.56359000000000004</v>
      </c>
      <c r="AB149" s="5">
        <v>0.57564000000000004</v>
      </c>
      <c r="AC149" s="5">
        <v>0.58853999999999995</v>
      </c>
      <c r="AD149" s="5">
        <v>0.59758999999999995</v>
      </c>
      <c r="AE149" s="5">
        <v>0.61539999999999995</v>
      </c>
      <c r="AF149" s="5">
        <v>0.63537999999999994</v>
      </c>
      <c r="AG149" s="5">
        <v>0.64846999999999999</v>
      </c>
      <c r="AH149" s="5">
        <v>0.66276999999999997</v>
      </c>
      <c r="AI149" s="5">
        <v>0.66871999999999998</v>
      </c>
      <c r="AJ149" s="5">
        <v>0.66766999999999999</v>
      </c>
      <c r="AK149" s="5">
        <v>0.61585000000000001</v>
      </c>
      <c r="AM149" s="4" t="s">
        <v>129</v>
      </c>
      <c r="AN149" s="4" t="s">
        <v>130</v>
      </c>
      <c r="AO149" s="5">
        <f t="shared" si="99"/>
        <v>0.53327249999999993</v>
      </c>
      <c r="AP149" s="5">
        <f t="shared" si="100"/>
        <v>0.54204666666666668</v>
      </c>
      <c r="AQ149" s="5">
        <f t="shared" si="101"/>
        <v>0.62178363636363643</v>
      </c>
      <c r="AR149" s="6">
        <f>(AO149-AVERAGE(AO107:AO152))/_xlfn.STDEV.P(AO107:AO152)</f>
        <v>-1.9982957152031866</v>
      </c>
      <c r="AS149" s="6">
        <f t="shared" ref="AS149:AT149" si="143">(AP149-AVERAGE(AP107:AP152))/_xlfn.STDEV.P(AP107:AP152)</f>
        <v>-1.8848937095652334</v>
      </c>
      <c r="AT149" s="6">
        <f t="shared" si="143"/>
        <v>-1.6704336918833385</v>
      </c>
    </row>
    <row r="150" spans="1:46" ht="13.5" thickBot="1">
      <c r="A150" s="4" t="s">
        <v>131</v>
      </c>
      <c r="B150" s="4" t="s">
        <v>132</v>
      </c>
      <c r="C150" s="5">
        <v>0.66879</v>
      </c>
      <c r="D150" s="5">
        <v>0.66298000000000001</v>
      </c>
      <c r="E150" s="5">
        <v>0.65493999999999997</v>
      </c>
      <c r="F150" s="5">
        <v>0.65968000000000004</v>
      </c>
      <c r="G150" s="5">
        <v>0.65732000000000002</v>
      </c>
      <c r="H150" s="5">
        <v>0.64744000000000002</v>
      </c>
      <c r="I150" s="5">
        <v>0.63680999999999999</v>
      </c>
      <c r="J150" s="5">
        <v>0.62529000000000001</v>
      </c>
      <c r="K150" s="5">
        <v>0.62317999999999996</v>
      </c>
      <c r="L150" s="5">
        <v>0.62246999999999997</v>
      </c>
      <c r="M150" s="5">
        <v>0.62166999999999994</v>
      </c>
      <c r="N150" s="5">
        <v>0.62780000000000002</v>
      </c>
      <c r="O150" s="5">
        <v>0.62175000000000002</v>
      </c>
      <c r="P150" s="5">
        <v>0.61846000000000001</v>
      </c>
      <c r="Q150" s="5">
        <v>0.62355000000000005</v>
      </c>
      <c r="R150" s="5">
        <v>0.62627999999999995</v>
      </c>
      <c r="S150" s="5">
        <v>0.62585000000000002</v>
      </c>
      <c r="T150" s="5">
        <v>0.62938000000000005</v>
      </c>
      <c r="U150" s="5">
        <v>0.63222999999999996</v>
      </c>
      <c r="V150" s="5">
        <v>0.63705000000000001</v>
      </c>
      <c r="W150" s="5">
        <v>0.63234000000000001</v>
      </c>
      <c r="X150" s="5">
        <v>0.63005</v>
      </c>
      <c r="Y150" s="5">
        <v>0.63834000000000002</v>
      </c>
      <c r="Z150" s="5">
        <v>0.63727</v>
      </c>
      <c r="AA150" s="5">
        <v>0.63687000000000005</v>
      </c>
      <c r="AB150" s="5">
        <v>0.64607999999999999</v>
      </c>
      <c r="AC150" s="5">
        <v>0.64775000000000005</v>
      </c>
      <c r="AD150" s="5">
        <v>0.65029999999999999</v>
      </c>
      <c r="AE150" s="5">
        <v>0.65242</v>
      </c>
      <c r="AF150" s="5">
        <v>0.66468000000000005</v>
      </c>
      <c r="AG150" s="5">
        <v>0.66710999999999998</v>
      </c>
      <c r="AH150" s="5">
        <v>0.67388999999999999</v>
      </c>
      <c r="AI150" s="5">
        <v>0.67306999999999995</v>
      </c>
      <c r="AJ150" s="5">
        <v>0.67705000000000004</v>
      </c>
      <c r="AK150" s="5">
        <v>0.62836000000000003</v>
      </c>
      <c r="AM150" s="4" t="s">
        <v>131</v>
      </c>
      <c r="AN150" s="4" t="s">
        <v>132</v>
      </c>
      <c r="AO150" s="5">
        <f t="shared" si="99"/>
        <v>0.64236416666666651</v>
      </c>
      <c r="AP150" s="5">
        <f t="shared" si="100"/>
        <v>0.62937916666666671</v>
      </c>
      <c r="AQ150" s="5">
        <f t="shared" si="101"/>
        <v>0.65614363636363637</v>
      </c>
      <c r="AR150" s="6">
        <f>(AO150-AVERAGE(AO107:AO152))/_xlfn.STDEV.P(AO107:AO152)</f>
        <v>-0.61224432053650568</v>
      </c>
      <c r="AS150" s="6">
        <f t="shared" ref="AS150:AT150" si="144">(AP150-AVERAGE(AP107:AP152))/_xlfn.STDEV.P(AP107:AP152)</f>
        <v>-0.91410143547256795</v>
      </c>
      <c r="AT150" s="6">
        <f t="shared" si="144"/>
        <v>-1.2899818902530555</v>
      </c>
    </row>
    <row r="151" spans="1:46" ht="13.5" thickBot="1">
      <c r="A151" s="4" t="s">
        <v>133</v>
      </c>
      <c r="B151" s="4" t="s">
        <v>134</v>
      </c>
      <c r="C151" s="5">
        <v>0.55184999999999995</v>
      </c>
      <c r="D151" s="5">
        <v>0.54644000000000004</v>
      </c>
      <c r="E151" s="5">
        <v>0.54073000000000004</v>
      </c>
      <c r="F151" s="5">
        <v>0.55064000000000002</v>
      </c>
      <c r="G151" s="5">
        <v>0.54500000000000004</v>
      </c>
      <c r="H151" s="5">
        <v>0.52954999999999997</v>
      </c>
      <c r="I151" s="5">
        <v>0.52669999999999995</v>
      </c>
      <c r="J151" s="5">
        <v>0.53174999999999994</v>
      </c>
      <c r="K151" s="5">
        <v>0.53083000000000002</v>
      </c>
      <c r="L151" s="5">
        <v>0.52778999999999998</v>
      </c>
      <c r="M151" s="5">
        <v>0.53503000000000001</v>
      </c>
      <c r="N151" s="5">
        <v>0.54357999999999995</v>
      </c>
      <c r="O151" s="5">
        <v>0.54859000000000002</v>
      </c>
      <c r="P151" s="5">
        <v>0.55132999999999999</v>
      </c>
      <c r="Q151" s="5">
        <v>0.56157999999999997</v>
      </c>
      <c r="R151" s="5">
        <v>0.56337000000000004</v>
      </c>
      <c r="S151" s="5">
        <v>0.56623000000000001</v>
      </c>
      <c r="T151" s="5">
        <v>0.5655</v>
      </c>
      <c r="U151" s="5">
        <v>0.56747999999999998</v>
      </c>
      <c r="V151" s="5">
        <v>0.55359999999999998</v>
      </c>
      <c r="W151" s="5">
        <v>0.54991000000000001</v>
      </c>
      <c r="X151" s="5">
        <v>0.55206999999999995</v>
      </c>
      <c r="Y151" s="5">
        <v>0.55708999999999997</v>
      </c>
      <c r="Z151" s="5">
        <v>0.55732000000000004</v>
      </c>
      <c r="AA151" s="5">
        <v>0.56430000000000002</v>
      </c>
      <c r="AB151" s="5">
        <v>0.57098000000000004</v>
      </c>
      <c r="AC151" s="5">
        <v>0.57601999999999998</v>
      </c>
      <c r="AD151" s="5">
        <v>0.58318000000000003</v>
      </c>
      <c r="AE151" s="5">
        <v>0.58577999999999997</v>
      </c>
      <c r="AF151" s="5">
        <v>0.60624999999999996</v>
      </c>
      <c r="AG151" s="5">
        <v>0.61843000000000004</v>
      </c>
      <c r="AH151" s="5">
        <v>0.63607000000000002</v>
      </c>
      <c r="AI151" s="5">
        <v>0.65136000000000005</v>
      </c>
      <c r="AJ151" s="5">
        <v>0.66488999999999998</v>
      </c>
      <c r="AK151" s="5">
        <v>0.62378</v>
      </c>
      <c r="AM151" s="4" t="s">
        <v>133</v>
      </c>
      <c r="AN151" s="4" t="s">
        <v>134</v>
      </c>
      <c r="AO151" s="5">
        <f t="shared" si="99"/>
        <v>0.5383241666666666</v>
      </c>
      <c r="AP151" s="5">
        <f t="shared" si="100"/>
        <v>0.55783916666666655</v>
      </c>
      <c r="AQ151" s="5">
        <f t="shared" si="101"/>
        <v>0.60736727272727276</v>
      </c>
      <c r="AR151" s="6">
        <f>(AO151-AVERAGE(AO107:AO152))/_xlfn.STDEV.P(AO107:AO152)</f>
        <v>-1.9341123559909841</v>
      </c>
      <c r="AS151" s="6">
        <f t="shared" ref="AS151:AT151" si="145">(AP151-AVERAGE(AP107:AP152))/_xlfn.STDEV.P(AP107:AP152)</f>
        <v>-1.7093435193312621</v>
      </c>
      <c r="AT151" s="6">
        <f t="shared" si="145"/>
        <v>-1.8300591726287363</v>
      </c>
    </row>
    <row r="152" spans="1:46" ht="13.5" thickBot="1">
      <c r="A152" s="4" t="s">
        <v>135</v>
      </c>
      <c r="B152" s="4" t="s">
        <v>136</v>
      </c>
      <c r="C152" s="5">
        <v>0.63058999999999998</v>
      </c>
      <c r="D152" s="5">
        <v>0.62097999999999998</v>
      </c>
      <c r="E152" s="5">
        <v>0.62266999999999995</v>
      </c>
      <c r="F152" s="5">
        <v>0.63685999999999998</v>
      </c>
      <c r="G152" s="5">
        <v>0.63466</v>
      </c>
      <c r="H152" s="5">
        <v>0.63402000000000003</v>
      </c>
      <c r="I152" s="5">
        <v>0.62502999999999997</v>
      </c>
      <c r="J152" s="5">
        <v>0.62228000000000006</v>
      </c>
      <c r="K152" s="5">
        <v>0.61334</v>
      </c>
      <c r="L152" s="5">
        <v>0.61665999999999999</v>
      </c>
      <c r="M152" s="5">
        <v>0.62304000000000004</v>
      </c>
      <c r="N152" s="5">
        <v>0.63080999999999998</v>
      </c>
      <c r="O152" s="5">
        <v>0.63185000000000002</v>
      </c>
      <c r="P152" s="5">
        <v>0.63405</v>
      </c>
      <c r="Q152" s="5">
        <v>0.63627</v>
      </c>
      <c r="R152" s="5">
        <v>0.62334999999999996</v>
      </c>
      <c r="S152" s="5">
        <v>0.62556</v>
      </c>
      <c r="T152" s="5">
        <v>0.61685999999999996</v>
      </c>
      <c r="U152" s="5">
        <v>0.62214000000000003</v>
      </c>
      <c r="V152" s="5">
        <v>0.62117999999999995</v>
      </c>
      <c r="W152" s="5">
        <v>0.62826000000000004</v>
      </c>
      <c r="X152" s="5">
        <v>0.62782000000000004</v>
      </c>
      <c r="Y152" s="5">
        <v>0.62861</v>
      </c>
      <c r="Z152" s="5">
        <v>0.62556999999999996</v>
      </c>
      <c r="AA152" s="5">
        <v>0.62877000000000005</v>
      </c>
      <c r="AB152" s="5">
        <v>0.63780000000000003</v>
      </c>
      <c r="AC152" s="5">
        <v>0.64444999999999997</v>
      </c>
      <c r="AD152" s="5">
        <v>0.65659999999999996</v>
      </c>
      <c r="AE152" s="5">
        <v>0.65956999999999999</v>
      </c>
      <c r="AF152" s="5">
        <v>0.67862999999999996</v>
      </c>
      <c r="AG152" s="5">
        <v>0.69450000000000001</v>
      </c>
      <c r="AH152" s="5">
        <v>0.71187</v>
      </c>
      <c r="AI152" s="5">
        <v>0.72185999999999995</v>
      </c>
      <c r="AJ152" s="5">
        <v>0.73790999999999995</v>
      </c>
      <c r="AK152" s="5">
        <v>0.68940000000000001</v>
      </c>
      <c r="AM152" s="4" t="s">
        <v>135</v>
      </c>
      <c r="AN152" s="4" t="s">
        <v>136</v>
      </c>
      <c r="AO152" s="5">
        <f t="shared" si="99"/>
        <v>0.62591166666666664</v>
      </c>
      <c r="AP152" s="5">
        <f t="shared" si="100"/>
        <v>0.62679333333333331</v>
      </c>
      <c r="AQ152" s="5">
        <f t="shared" si="101"/>
        <v>0.67830545454545466</v>
      </c>
      <c r="AR152" s="6">
        <f>(AO152-AVERAGE(AO107:AO152))/_xlfn.STDEV.P(AO107:AO152)</f>
        <v>-0.82127963246763458</v>
      </c>
      <c r="AS152" s="6">
        <f t="shared" ref="AS152:AT152" si="146">(AP152-AVERAGE(AP107:AP152))/_xlfn.STDEV.P(AP107:AP152)</f>
        <v>-0.94284568328513885</v>
      </c>
      <c r="AT152" s="6">
        <f t="shared" si="146"/>
        <v>-1.0445947058911365</v>
      </c>
    </row>
    <row r="153" spans="1:46" ht="13.5" thickBot="1">
      <c r="A153" s="268" t="s">
        <v>166</v>
      </c>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M153"/>
      <c r="AN153"/>
    </row>
    <row r="154" spans="1:46" ht="13.5" thickBot="1">
      <c r="A154" s="267"/>
      <c r="B154" s="267"/>
      <c r="C154" s="4" t="s">
        <v>10</v>
      </c>
      <c r="D154" s="4" t="s">
        <v>11</v>
      </c>
      <c r="E154" s="4" t="s">
        <v>12</v>
      </c>
      <c r="F154" s="4" t="s">
        <v>13</v>
      </c>
      <c r="G154" s="4" t="s">
        <v>14</v>
      </c>
      <c r="H154" s="4" t="s">
        <v>15</v>
      </c>
      <c r="I154" s="4" t="s">
        <v>16</v>
      </c>
      <c r="J154" s="4" t="s">
        <v>17</v>
      </c>
      <c r="K154" s="4" t="s">
        <v>18</v>
      </c>
      <c r="L154" s="4" t="s">
        <v>19</v>
      </c>
      <c r="M154" s="4" t="s">
        <v>20</v>
      </c>
      <c r="N154" s="4" t="s">
        <v>21</v>
      </c>
      <c r="O154" s="4" t="s">
        <v>22</v>
      </c>
      <c r="P154" s="4" t="s">
        <v>23</v>
      </c>
      <c r="Q154" s="4" t="s">
        <v>24</v>
      </c>
      <c r="R154" s="4" t="s">
        <v>25</v>
      </c>
      <c r="S154" s="4" t="s">
        <v>26</v>
      </c>
      <c r="T154" s="4" t="s">
        <v>27</v>
      </c>
      <c r="U154" s="4" t="s">
        <v>28</v>
      </c>
      <c r="V154" s="4" t="s">
        <v>29</v>
      </c>
      <c r="W154" s="4" t="s">
        <v>30</v>
      </c>
      <c r="X154" s="4" t="s">
        <v>31</v>
      </c>
      <c r="Y154" s="4" t="s">
        <v>32</v>
      </c>
      <c r="Z154" s="4" t="s">
        <v>33</v>
      </c>
      <c r="AA154" s="4" t="s">
        <v>34</v>
      </c>
      <c r="AB154" s="4" t="s">
        <v>35</v>
      </c>
      <c r="AC154" s="4" t="s">
        <v>36</v>
      </c>
      <c r="AD154" s="4" t="s">
        <v>37</v>
      </c>
      <c r="AE154" s="4" t="s">
        <v>38</v>
      </c>
      <c r="AF154" s="4" t="s">
        <v>39</v>
      </c>
      <c r="AG154" s="4" t="s">
        <v>40</v>
      </c>
      <c r="AH154" s="4" t="s">
        <v>41</v>
      </c>
      <c r="AI154" s="4" t="s">
        <v>42</v>
      </c>
      <c r="AJ154" s="4" t="s">
        <v>43</v>
      </c>
      <c r="AK154" s="4" t="s">
        <v>44</v>
      </c>
      <c r="AM154" s="267"/>
      <c r="AN154" s="267"/>
      <c r="AO154" s="4">
        <v>2016</v>
      </c>
      <c r="AP154" s="4">
        <v>2017</v>
      </c>
      <c r="AQ154" s="4">
        <v>2018</v>
      </c>
      <c r="AR154" s="4">
        <v>2016</v>
      </c>
      <c r="AS154" s="4">
        <v>2017</v>
      </c>
      <c r="AT154" s="4">
        <v>2018</v>
      </c>
    </row>
    <row r="155" spans="1:46" ht="13.5" thickBot="1">
      <c r="A155" s="4" t="s">
        <v>45</v>
      </c>
      <c r="B155" s="4" t="s">
        <v>46</v>
      </c>
      <c r="C155" s="5">
        <v>0.70547000000000004</v>
      </c>
      <c r="D155" s="5">
        <v>0.70725000000000005</v>
      </c>
      <c r="E155" s="5">
        <v>0.70418000000000003</v>
      </c>
      <c r="F155" s="5">
        <v>0.70879999999999999</v>
      </c>
      <c r="G155" s="5">
        <v>0.70874999999999999</v>
      </c>
      <c r="H155" s="5">
        <v>0.70896000000000003</v>
      </c>
      <c r="I155" s="5">
        <v>0.70487999999999995</v>
      </c>
      <c r="J155" s="5">
        <v>0.70759000000000005</v>
      </c>
      <c r="K155" s="5">
        <v>0.70569999999999999</v>
      </c>
      <c r="L155" s="5">
        <v>0.70399</v>
      </c>
      <c r="M155" s="5">
        <v>0.70840999999999998</v>
      </c>
      <c r="N155" s="5">
        <v>0.70818999999999999</v>
      </c>
      <c r="O155" s="5">
        <v>0.70889999999999997</v>
      </c>
      <c r="P155" s="5">
        <v>0.70650000000000002</v>
      </c>
      <c r="Q155" s="5">
        <v>0.70901000000000003</v>
      </c>
      <c r="R155" s="5">
        <v>0.70459000000000005</v>
      </c>
      <c r="S155" s="5">
        <v>0.69926999999999995</v>
      </c>
      <c r="T155" s="5">
        <v>0.68913000000000002</v>
      </c>
      <c r="U155" s="5">
        <v>0.68600000000000005</v>
      </c>
      <c r="V155" s="5">
        <v>0.68842000000000003</v>
      </c>
      <c r="W155" s="5">
        <v>0.69154000000000004</v>
      </c>
      <c r="X155" s="5">
        <v>0.69733000000000001</v>
      </c>
      <c r="Y155" s="5">
        <v>0.69655</v>
      </c>
      <c r="Z155" s="5">
        <v>0.69855999999999996</v>
      </c>
      <c r="AA155" s="5">
        <v>0.70389000000000002</v>
      </c>
      <c r="AB155" s="5">
        <v>0.71106000000000003</v>
      </c>
      <c r="AC155" s="5">
        <v>0.71870999999999996</v>
      </c>
      <c r="AD155" s="5">
        <v>0.72846999999999995</v>
      </c>
      <c r="AE155" s="5">
        <v>0.74243999999999999</v>
      </c>
      <c r="AF155" s="5">
        <v>0.75973999999999997</v>
      </c>
      <c r="AG155" s="5">
        <v>0.76771</v>
      </c>
      <c r="AH155" s="5">
        <v>0.77232000000000001</v>
      </c>
      <c r="AI155" s="5">
        <v>0.77322999999999997</v>
      </c>
      <c r="AJ155" s="5">
        <v>0.77725999999999995</v>
      </c>
      <c r="AK155" s="5">
        <v>0.71765000000000001</v>
      </c>
      <c r="AM155" s="4" t="s">
        <v>45</v>
      </c>
      <c r="AN155" s="4" t="s">
        <v>46</v>
      </c>
      <c r="AO155" s="5">
        <f>AVERAGE(C155:N155)</f>
        <v>0.70684749999999996</v>
      </c>
      <c r="AP155" s="5">
        <f>AVERAGE(O155:Z155)</f>
        <v>0.69798333333333329</v>
      </c>
      <c r="AQ155" s="5">
        <f>AVERAGE(AA155:AK155)</f>
        <v>0.74295272727272732</v>
      </c>
      <c r="AR155" s="6">
        <f>(AO155-AVERAGE(AO155:AO200))/_xlfn.STDEV.P(AO155:AO200)</f>
        <v>1.6635176821361817</v>
      </c>
      <c r="AS155" s="6">
        <f t="shared" ref="AS155:AT155" si="147">(AP155-AVERAGE(AP155:AP200))/_xlfn.STDEV.P(AP155:AP200)</f>
        <v>1.0498140137017609</v>
      </c>
      <c r="AT155" s="6">
        <f t="shared" si="147"/>
        <v>0.82867761780188431</v>
      </c>
    </row>
    <row r="156" spans="1:46" ht="13.5" thickBot="1">
      <c r="A156" s="4" t="s">
        <v>47</v>
      </c>
      <c r="B156" s="4" t="s">
        <v>48</v>
      </c>
      <c r="C156" s="5">
        <v>0.70823000000000003</v>
      </c>
      <c r="D156" s="5">
        <v>0.71043999999999996</v>
      </c>
      <c r="E156" s="5">
        <v>0.70052999999999999</v>
      </c>
      <c r="F156" s="5">
        <v>0.69804999999999995</v>
      </c>
      <c r="G156" s="5">
        <v>0.69374000000000002</v>
      </c>
      <c r="H156" s="5">
        <v>0.69833999999999996</v>
      </c>
      <c r="I156" s="5">
        <v>0.70238</v>
      </c>
      <c r="J156" s="5">
        <v>0.71048999999999995</v>
      </c>
      <c r="K156" s="5">
        <v>0.70364000000000004</v>
      </c>
      <c r="L156" s="5">
        <v>0.69769000000000003</v>
      </c>
      <c r="M156" s="5">
        <v>0.70345999999999997</v>
      </c>
      <c r="N156" s="5">
        <v>0.70252000000000003</v>
      </c>
      <c r="O156" s="5">
        <v>0.70857999999999999</v>
      </c>
      <c r="P156" s="5">
        <v>0.71726000000000001</v>
      </c>
      <c r="Q156" s="5">
        <v>0.72987000000000002</v>
      </c>
      <c r="R156" s="5">
        <v>0.72824999999999995</v>
      </c>
      <c r="S156" s="5">
        <v>0.73214000000000001</v>
      </c>
      <c r="T156" s="5">
        <v>0.72923000000000004</v>
      </c>
      <c r="U156" s="5">
        <v>0.72460999999999998</v>
      </c>
      <c r="V156" s="5">
        <v>0.72887000000000002</v>
      </c>
      <c r="W156" s="5">
        <v>0.73031000000000001</v>
      </c>
      <c r="X156" s="5">
        <v>0.73877999999999999</v>
      </c>
      <c r="Y156" s="5">
        <v>0.74685999999999997</v>
      </c>
      <c r="Z156" s="5">
        <v>0.76317999999999997</v>
      </c>
      <c r="AA156" s="5">
        <v>0.76915999999999995</v>
      </c>
      <c r="AB156" s="5">
        <v>0.76646000000000003</v>
      </c>
      <c r="AC156" s="5">
        <v>0.76453000000000004</v>
      </c>
      <c r="AD156" s="5">
        <v>0.76893</v>
      </c>
      <c r="AE156" s="5">
        <v>0.76543000000000005</v>
      </c>
      <c r="AF156" s="5">
        <v>0.78715000000000002</v>
      </c>
      <c r="AG156" s="5">
        <v>0.79093999999999998</v>
      </c>
      <c r="AH156" s="5">
        <v>0.78947999999999996</v>
      </c>
      <c r="AI156" s="5">
        <v>0.80679999999999996</v>
      </c>
      <c r="AJ156" s="5">
        <v>0.81535999999999997</v>
      </c>
      <c r="AK156" s="5">
        <v>0.75004999999999999</v>
      </c>
      <c r="AM156" s="4" t="s">
        <v>47</v>
      </c>
      <c r="AN156" s="4" t="s">
        <v>48</v>
      </c>
      <c r="AO156" s="5">
        <f t="shared" ref="AO156:AO200" si="148">AVERAGE(C156:N156)</f>
        <v>0.70245916666666652</v>
      </c>
      <c r="AP156" s="5">
        <f t="shared" ref="AP156:AP200" si="149">AVERAGE(O156:Z156)</f>
        <v>0.73149500000000012</v>
      </c>
      <c r="AQ156" s="5">
        <f t="shared" ref="AQ156:AQ200" si="150">AVERAGE(AA156:AK156)</f>
        <v>0.77948090909090917</v>
      </c>
      <c r="AR156" s="6">
        <f>(AO156-AVERAGE(AO155:AO200))/_xlfn.STDEV.P(AO155:AO200)</f>
        <v>1.6016168633207699</v>
      </c>
      <c r="AS156" s="6">
        <f t="shared" ref="AS156:AT156" si="151">(AP156-AVERAGE(AP155:AP200))/_xlfn.STDEV.P(AP155:AP200)</f>
        <v>1.4621354147258878</v>
      </c>
      <c r="AT156" s="6">
        <f t="shared" si="151"/>
        <v>1.2293034800678089</v>
      </c>
    </row>
    <row r="157" spans="1:46" ht="13.5" thickBot="1">
      <c r="A157" s="4" t="s">
        <v>49</v>
      </c>
      <c r="B157" s="4" t="s">
        <v>50</v>
      </c>
      <c r="C157" s="5">
        <v>0.69413000000000002</v>
      </c>
      <c r="D157" s="5">
        <v>0.6946</v>
      </c>
      <c r="E157" s="5">
        <v>0.69508000000000003</v>
      </c>
      <c r="F157" s="5">
        <v>0.70006999999999997</v>
      </c>
      <c r="G157" s="5">
        <v>0.69918999999999998</v>
      </c>
      <c r="H157" s="5">
        <v>0.69477999999999995</v>
      </c>
      <c r="I157" s="5">
        <v>0.70157000000000003</v>
      </c>
      <c r="J157" s="5">
        <v>0.70465999999999995</v>
      </c>
      <c r="K157" s="5">
        <v>0.70909999999999995</v>
      </c>
      <c r="L157" s="5">
        <v>0.72099000000000002</v>
      </c>
      <c r="M157" s="5">
        <v>0.72082999999999997</v>
      </c>
      <c r="N157" s="5">
        <v>0.71891000000000005</v>
      </c>
      <c r="O157" s="5">
        <v>0.72402</v>
      </c>
      <c r="P157" s="5">
        <v>0.72541999999999995</v>
      </c>
      <c r="Q157" s="5">
        <v>0.72423999999999999</v>
      </c>
      <c r="R157" s="5">
        <v>0.72713000000000005</v>
      </c>
      <c r="S157" s="5">
        <v>0.73384000000000005</v>
      </c>
      <c r="T157" s="5">
        <v>0.73914999999999997</v>
      </c>
      <c r="U157" s="5">
        <v>0.73434999999999995</v>
      </c>
      <c r="V157" s="5">
        <v>0.73309000000000002</v>
      </c>
      <c r="W157" s="5">
        <v>0.73219999999999996</v>
      </c>
      <c r="X157" s="5">
        <v>0.72970000000000002</v>
      </c>
      <c r="Y157" s="5">
        <v>0.73782999999999999</v>
      </c>
      <c r="Z157" s="5">
        <v>0.73931000000000002</v>
      </c>
      <c r="AA157" s="5">
        <v>0.74060999999999999</v>
      </c>
      <c r="AB157" s="5">
        <v>0.75016000000000005</v>
      </c>
      <c r="AC157" s="5">
        <v>0.75861999999999996</v>
      </c>
      <c r="AD157" s="5">
        <v>0.76798</v>
      </c>
      <c r="AE157" s="5">
        <v>0.77722999999999998</v>
      </c>
      <c r="AF157" s="5">
        <v>0.79093999999999998</v>
      </c>
      <c r="AG157" s="5">
        <v>0.79932999999999998</v>
      </c>
      <c r="AH157" s="5">
        <v>0.80696999999999997</v>
      </c>
      <c r="AI157" s="5">
        <v>0.81598000000000004</v>
      </c>
      <c r="AJ157" s="5">
        <v>0.82859000000000005</v>
      </c>
      <c r="AK157" s="5">
        <v>0.77188000000000001</v>
      </c>
      <c r="AM157" s="4" t="s">
        <v>49</v>
      </c>
      <c r="AN157" s="4" t="s">
        <v>50</v>
      </c>
      <c r="AO157" s="5">
        <f t="shared" si="148"/>
        <v>0.70449250000000008</v>
      </c>
      <c r="AP157" s="5">
        <f t="shared" si="149"/>
        <v>0.73168999999999995</v>
      </c>
      <c r="AQ157" s="5">
        <f t="shared" si="150"/>
        <v>0.7825718181818182</v>
      </c>
      <c r="AR157" s="6">
        <f>(AO157-AVERAGE(AO155:AO200))/_xlfn.STDEV.P(AO155:AO200)</f>
        <v>1.6302985947886046</v>
      </c>
      <c r="AS157" s="6">
        <f t="shared" ref="AS157:AT157" si="152">(AP157-AVERAGE(AP155:AP200))/_xlfn.STDEV.P(AP155:AP200)</f>
        <v>1.4645346589651966</v>
      </c>
      <c r="AT157" s="6">
        <f t="shared" si="152"/>
        <v>1.2632032817577648</v>
      </c>
    </row>
    <row r="158" spans="1:46" ht="13.5" thickBot="1">
      <c r="A158" s="4" t="s">
        <v>51</v>
      </c>
      <c r="B158" s="4" t="s">
        <v>52</v>
      </c>
      <c r="C158" s="5">
        <v>0.63690000000000002</v>
      </c>
      <c r="D158" s="5">
        <v>0.63212999999999997</v>
      </c>
      <c r="E158" s="5">
        <v>0.63344999999999996</v>
      </c>
      <c r="F158" s="5">
        <v>0.63341000000000003</v>
      </c>
      <c r="G158" s="5">
        <v>0.62831999999999999</v>
      </c>
      <c r="H158" s="5">
        <v>0.62466999999999995</v>
      </c>
      <c r="I158" s="5">
        <v>0.61861999999999995</v>
      </c>
      <c r="J158" s="5">
        <v>0.61817999999999995</v>
      </c>
      <c r="K158" s="5">
        <v>0.61989000000000005</v>
      </c>
      <c r="L158" s="5">
        <v>0.62394000000000005</v>
      </c>
      <c r="M158" s="5">
        <v>0.62358000000000002</v>
      </c>
      <c r="N158" s="5">
        <v>0.62805999999999995</v>
      </c>
      <c r="O158" s="5">
        <v>0.62268999999999997</v>
      </c>
      <c r="P158" s="5">
        <v>0.61656</v>
      </c>
      <c r="Q158" s="5">
        <v>0.61709999999999998</v>
      </c>
      <c r="R158" s="5">
        <v>0.61629</v>
      </c>
      <c r="S158" s="5">
        <v>0.61741000000000001</v>
      </c>
      <c r="T158" s="5">
        <v>0.62877000000000005</v>
      </c>
      <c r="U158" s="5">
        <v>0.63688999999999996</v>
      </c>
      <c r="V158" s="5">
        <v>0.64793999999999996</v>
      </c>
      <c r="W158" s="5">
        <v>0.65308999999999995</v>
      </c>
      <c r="X158" s="5">
        <v>0.65266000000000002</v>
      </c>
      <c r="Y158" s="5">
        <v>0.65205999999999997</v>
      </c>
      <c r="Z158" s="5">
        <v>0.65546000000000004</v>
      </c>
      <c r="AA158" s="5">
        <v>0.67274999999999996</v>
      </c>
      <c r="AB158" s="5">
        <v>0.69145000000000001</v>
      </c>
      <c r="AC158" s="5">
        <v>0.70511000000000001</v>
      </c>
      <c r="AD158" s="5">
        <v>0.72487000000000001</v>
      </c>
      <c r="AE158" s="5">
        <v>0.73707</v>
      </c>
      <c r="AF158" s="5">
        <v>0.74336999999999998</v>
      </c>
      <c r="AG158" s="5">
        <v>0.76044999999999996</v>
      </c>
      <c r="AH158" s="5">
        <v>0.76085000000000003</v>
      </c>
      <c r="AI158" s="5">
        <v>0.76641999999999999</v>
      </c>
      <c r="AJ158" s="5">
        <v>0.77968000000000004</v>
      </c>
      <c r="AK158" s="5">
        <v>0.72614999999999996</v>
      </c>
      <c r="AM158" s="4" t="s">
        <v>51</v>
      </c>
      <c r="AN158" s="4" t="s">
        <v>52</v>
      </c>
      <c r="AO158" s="5">
        <f t="shared" si="148"/>
        <v>0.62676249999999989</v>
      </c>
      <c r="AP158" s="5">
        <f t="shared" si="149"/>
        <v>0.63474333333333333</v>
      </c>
      <c r="AQ158" s="5">
        <f t="shared" si="150"/>
        <v>0.73346999999999984</v>
      </c>
      <c r="AR158" s="6">
        <f>(AO158-AVERAGE(AO155:AO200))/_xlfn.STDEV.P(AO155:AO200)</f>
        <v>0.53385712577489275</v>
      </c>
      <c r="AS158" s="6">
        <f t="shared" ref="AS158:AT158" si="153">(AP158-AVERAGE(AP155:AP200))/_xlfn.STDEV.P(AP155:AP200)</f>
        <v>0.27172065116834532</v>
      </c>
      <c r="AT158" s="6">
        <f t="shared" si="153"/>
        <v>0.72467502032307718</v>
      </c>
    </row>
    <row r="159" spans="1:46" ht="13.5" thickBot="1">
      <c r="A159" s="4" t="s">
        <v>53</v>
      </c>
      <c r="B159" s="4" t="s">
        <v>54</v>
      </c>
      <c r="C159" s="5">
        <v>0.69777999999999996</v>
      </c>
      <c r="D159" s="5">
        <v>0.70376000000000005</v>
      </c>
      <c r="E159" s="5">
        <v>0.70196000000000003</v>
      </c>
      <c r="F159" s="5">
        <v>0.71258999999999995</v>
      </c>
      <c r="G159" s="5">
        <v>0.70474000000000003</v>
      </c>
      <c r="H159" s="5">
        <v>0.70764000000000005</v>
      </c>
      <c r="I159" s="5">
        <v>0.70987999999999996</v>
      </c>
      <c r="J159" s="5">
        <v>0.71828000000000003</v>
      </c>
      <c r="K159" s="5">
        <v>0.71919999999999995</v>
      </c>
      <c r="L159" s="5">
        <v>0.72538999999999998</v>
      </c>
      <c r="M159" s="5">
        <v>0.72774000000000005</v>
      </c>
      <c r="N159" s="5">
        <v>0.73401000000000005</v>
      </c>
      <c r="O159" s="5">
        <v>0.74026999999999998</v>
      </c>
      <c r="P159" s="5">
        <v>0.73238000000000003</v>
      </c>
      <c r="Q159" s="5">
        <v>0.7389</v>
      </c>
      <c r="R159" s="5">
        <v>0.74909999999999999</v>
      </c>
      <c r="S159" s="5">
        <v>0.75707000000000002</v>
      </c>
      <c r="T159" s="5">
        <v>0.75463000000000002</v>
      </c>
      <c r="U159" s="5">
        <v>0.77110000000000001</v>
      </c>
      <c r="V159" s="5">
        <v>0.77227000000000001</v>
      </c>
      <c r="W159" s="5">
        <v>0.77853000000000006</v>
      </c>
      <c r="X159" s="5">
        <v>0.78047</v>
      </c>
      <c r="Y159" s="5">
        <v>0.78595999999999999</v>
      </c>
      <c r="Z159" s="5">
        <v>0.80447999999999997</v>
      </c>
      <c r="AA159" s="5">
        <v>0.81481000000000003</v>
      </c>
      <c r="AB159" s="5">
        <v>0.82335999999999998</v>
      </c>
      <c r="AC159" s="5">
        <v>0.83198000000000005</v>
      </c>
      <c r="AD159" s="5">
        <v>0.83757000000000004</v>
      </c>
      <c r="AE159" s="5">
        <v>0.84680999999999995</v>
      </c>
      <c r="AF159" s="5">
        <v>0.85477000000000003</v>
      </c>
      <c r="AG159" s="5">
        <v>0.85651999999999995</v>
      </c>
      <c r="AH159" s="5">
        <v>0.86170999999999998</v>
      </c>
      <c r="AI159" s="5">
        <v>0.86973999999999996</v>
      </c>
      <c r="AJ159" s="5">
        <v>0.88217000000000001</v>
      </c>
      <c r="AK159" s="5">
        <v>0.80867</v>
      </c>
      <c r="AM159" s="4" t="s">
        <v>53</v>
      </c>
      <c r="AN159" s="4" t="s">
        <v>54</v>
      </c>
      <c r="AO159" s="5">
        <f t="shared" si="148"/>
        <v>0.71358083333333333</v>
      </c>
      <c r="AP159" s="5">
        <f t="shared" si="149"/>
        <v>0.76376333333333324</v>
      </c>
      <c r="AQ159" s="5">
        <f t="shared" si="150"/>
        <v>0.84437363636363638</v>
      </c>
      <c r="AR159" s="6">
        <f>(AO159-AVERAGE(AO155:AO200))/_xlfn.STDEV.P(AO155:AO200)</f>
        <v>1.7584965306034273</v>
      </c>
      <c r="AS159" s="6">
        <f t="shared" ref="AS159:AT159" si="154">(AP159-AVERAGE(AP155:AP200))/_xlfn.STDEV.P(AP155:AP200)</f>
        <v>1.8591590704292762</v>
      </c>
      <c r="AT159" s="6">
        <f t="shared" si="154"/>
        <v>1.9410198460185366</v>
      </c>
    </row>
    <row r="160" spans="1:46" ht="13.5" thickBot="1">
      <c r="A160" s="4" t="s">
        <v>55</v>
      </c>
      <c r="B160" s="4" t="s">
        <v>56</v>
      </c>
      <c r="C160" s="5">
        <v>0.68598999999999999</v>
      </c>
      <c r="D160" s="5">
        <v>0.68064999999999998</v>
      </c>
      <c r="E160" s="5">
        <v>0.67908000000000002</v>
      </c>
      <c r="F160" s="5">
        <v>0.67818999999999996</v>
      </c>
      <c r="G160" s="5">
        <v>0.66922999999999999</v>
      </c>
      <c r="H160" s="5">
        <v>0.65907000000000004</v>
      </c>
      <c r="I160" s="5">
        <v>0.65737000000000001</v>
      </c>
      <c r="J160" s="5">
        <v>0.64842</v>
      </c>
      <c r="K160" s="5">
        <v>0.65042999999999995</v>
      </c>
      <c r="L160" s="5">
        <v>0.66669</v>
      </c>
      <c r="M160" s="5">
        <v>0.66983000000000004</v>
      </c>
      <c r="N160" s="5">
        <v>0.68894999999999995</v>
      </c>
      <c r="O160" s="5">
        <v>0.70650999999999997</v>
      </c>
      <c r="P160" s="5">
        <v>0.72365000000000002</v>
      </c>
      <c r="Q160" s="5">
        <v>0.72889999999999999</v>
      </c>
      <c r="R160" s="5">
        <v>0.74395</v>
      </c>
      <c r="S160" s="5">
        <v>0.76053999999999999</v>
      </c>
      <c r="T160" s="5">
        <v>0.78036000000000005</v>
      </c>
      <c r="U160" s="5">
        <v>0.78490000000000004</v>
      </c>
      <c r="V160" s="5">
        <v>0.79779999999999995</v>
      </c>
      <c r="W160" s="5">
        <v>0.81233</v>
      </c>
      <c r="X160" s="5">
        <v>0.81620000000000004</v>
      </c>
      <c r="Y160" s="5">
        <v>0.81915000000000004</v>
      </c>
      <c r="Z160" s="5">
        <v>0.82164999999999999</v>
      </c>
      <c r="AA160" s="5">
        <v>0.82511999999999996</v>
      </c>
      <c r="AB160" s="5">
        <v>0.82052000000000003</v>
      </c>
      <c r="AC160" s="5">
        <v>0.83170999999999995</v>
      </c>
      <c r="AD160" s="5">
        <v>0.82960999999999996</v>
      </c>
      <c r="AE160" s="5">
        <v>0.84357000000000004</v>
      </c>
      <c r="AF160" s="5">
        <v>0.84657000000000004</v>
      </c>
      <c r="AG160" s="5">
        <v>0.85938000000000003</v>
      </c>
      <c r="AH160" s="5">
        <v>0.86480999999999997</v>
      </c>
      <c r="AI160" s="5">
        <v>0.86451999999999996</v>
      </c>
      <c r="AJ160" s="5">
        <v>0.86922999999999995</v>
      </c>
      <c r="AK160" s="5">
        <v>0.80274000000000001</v>
      </c>
      <c r="AM160" s="4" t="s">
        <v>55</v>
      </c>
      <c r="AN160" s="4" t="s">
        <v>56</v>
      </c>
      <c r="AO160" s="5">
        <f t="shared" si="148"/>
        <v>0.6694916666666666</v>
      </c>
      <c r="AP160" s="5">
        <f t="shared" si="149"/>
        <v>0.77466166666666669</v>
      </c>
      <c r="AQ160" s="5">
        <f t="shared" si="150"/>
        <v>0.84161636363636372</v>
      </c>
      <c r="AR160" s="6">
        <f>(AO160-AVERAGE(AO155:AO200))/_xlfn.STDEV.P(AO155:AO200)</f>
        <v>1.1365849048786063</v>
      </c>
      <c r="AS160" s="6">
        <f t="shared" ref="AS160:AT160" si="155">(AP160-AVERAGE(AP155:AP200))/_xlfn.STDEV.P(AP155:AP200)</f>
        <v>1.9932501651374268</v>
      </c>
      <c r="AT160" s="6">
        <f t="shared" si="155"/>
        <v>1.9107792288051142</v>
      </c>
    </row>
    <row r="161" spans="1:46" ht="13.5" thickBot="1">
      <c r="A161" s="4" t="s">
        <v>57</v>
      </c>
      <c r="B161" s="4" t="s">
        <v>58</v>
      </c>
      <c r="C161" s="5">
        <v>0.61395</v>
      </c>
      <c r="D161" s="5">
        <v>0.60028999999999999</v>
      </c>
      <c r="E161" s="5">
        <v>0.59623000000000004</v>
      </c>
      <c r="F161" s="5">
        <v>0.60711000000000004</v>
      </c>
      <c r="G161" s="5">
        <v>0.60016999999999998</v>
      </c>
      <c r="H161" s="5">
        <v>0.60368999999999995</v>
      </c>
      <c r="I161" s="5">
        <v>0.60258</v>
      </c>
      <c r="J161" s="5">
        <v>0.61667000000000005</v>
      </c>
      <c r="K161" s="5">
        <v>0.62146999999999997</v>
      </c>
      <c r="L161" s="5">
        <v>0.62690999999999997</v>
      </c>
      <c r="M161" s="5">
        <v>0.61714000000000002</v>
      </c>
      <c r="N161" s="5">
        <v>0.61695999999999995</v>
      </c>
      <c r="O161" s="5">
        <v>0.62190000000000001</v>
      </c>
      <c r="P161" s="5">
        <v>0.63719999999999999</v>
      </c>
      <c r="Q161" s="5">
        <v>0.64015999999999995</v>
      </c>
      <c r="R161" s="5">
        <v>0.63773999999999997</v>
      </c>
      <c r="S161" s="5">
        <v>0.65164999999999995</v>
      </c>
      <c r="T161" s="5">
        <v>0.65000999999999998</v>
      </c>
      <c r="U161" s="5">
        <v>0.65785000000000005</v>
      </c>
      <c r="V161" s="5">
        <v>0.66076999999999997</v>
      </c>
      <c r="W161" s="5">
        <v>0.66849000000000003</v>
      </c>
      <c r="X161" s="5">
        <v>0.67122999999999999</v>
      </c>
      <c r="Y161" s="5">
        <v>0.68855999999999995</v>
      </c>
      <c r="Z161" s="5">
        <v>0.70737000000000005</v>
      </c>
      <c r="AA161" s="5">
        <v>0.71018000000000003</v>
      </c>
      <c r="AB161" s="5">
        <v>0.72621000000000002</v>
      </c>
      <c r="AC161" s="5">
        <v>0.73555000000000004</v>
      </c>
      <c r="AD161" s="5">
        <v>0.73697999999999997</v>
      </c>
      <c r="AE161" s="5">
        <v>0.74395</v>
      </c>
      <c r="AF161" s="5">
        <v>0.75090999999999997</v>
      </c>
      <c r="AG161" s="5">
        <v>0.76019999999999999</v>
      </c>
      <c r="AH161" s="5">
        <v>0.76224999999999998</v>
      </c>
      <c r="AI161" s="5">
        <v>0.76182000000000005</v>
      </c>
      <c r="AJ161" s="5">
        <v>0.77402000000000004</v>
      </c>
      <c r="AK161" s="5">
        <v>0.70687999999999995</v>
      </c>
      <c r="AM161" s="4" t="s">
        <v>57</v>
      </c>
      <c r="AN161" s="4" t="s">
        <v>58</v>
      </c>
      <c r="AO161" s="5">
        <f t="shared" si="148"/>
        <v>0.6102641666666665</v>
      </c>
      <c r="AP161" s="5">
        <f t="shared" si="149"/>
        <v>0.65774416666666669</v>
      </c>
      <c r="AQ161" s="5">
        <f t="shared" si="150"/>
        <v>0.74263181818181823</v>
      </c>
      <c r="AR161" s="6">
        <f>(AO161-AVERAGE(AO155:AO200))/_xlfn.STDEV.P(AO155:AO200)</f>
        <v>0.30113543741418369</v>
      </c>
      <c r="AS161" s="6">
        <f t="shared" ref="AS161:AT161" si="156">(AP161-AVERAGE(AP155:AP200))/_xlfn.STDEV.P(AP155:AP200)</f>
        <v>0.55471868642141353</v>
      </c>
      <c r="AT161" s="6">
        <f t="shared" si="156"/>
        <v>0.82515802074407407</v>
      </c>
    </row>
    <row r="162" spans="1:46" ht="13.5" thickBot="1">
      <c r="A162" s="4" t="s">
        <v>59</v>
      </c>
      <c r="B162" s="4" t="s">
        <v>60</v>
      </c>
      <c r="C162" s="5">
        <v>0.70454000000000006</v>
      </c>
      <c r="D162" s="5">
        <v>0.70733999999999997</v>
      </c>
      <c r="E162" s="5">
        <v>0.70159000000000005</v>
      </c>
      <c r="F162" s="5">
        <v>0.70374999999999999</v>
      </c>
      <c r="G162" s="5">
        <v>0.70637000000000005</v>
      </c>
      <c r="H162" s="5">
        <v>0.70411999999999997</v>
      </c>
      <c r="I162" s="5">
        <v>0.69333</v>
      </c>
      <c r="J162" s="5">
        <v>0.68364000000000003</v>
      </c>
      <c r="K162" s="5">
        <v>0.69425000000000003</v>
      </c>
      <c r="L162" s="5">
        <v>0.69379999999999997</v>
      </c>
      <c r="M162" s="5">
        <v>0.68650999999999995</v>
      </c>
      <c r="N162" s="5">
        <v>0.68713999999999997</v>
      </c>
      <c r="O162" s="5">
        <v>0.69701999999999997</v>
      </c>
      <c r="P162" s="5">
        <v>0.70681000000000005</v>
      </c>
      <c r="Q162" s="5">
        <v>0.71464000000000005</v>
      </c>
      <c r="R162" s="5">
        <v>0.72623000000000004</v>
      </c>
      <c r="S162" s="5">
        <v>0.73687999999999998</v>
      </c>
      <c r="T162" s="5">
        <v>0.74568999999999996</v>
      </c>
      <c r="U162" s="5">
        <v>0.76726000000000005</v>
      </c>
      <c r="V162" s="5">
        <v>0.77951000000000004</v>
      </c>
      <c r="W162" s="5">
        <v>0.79662999999999995</v>
      </c>
      <c r="X162" s="5">
        <v>0.81081000000000003</v>
      </c>
      <c r="Y162" s="5">
        <v>0.83016000000000001</v>
      </c>
      <c r="Z162" s="5">
        <v>0.84748999999999997</v>
      </c>
      <c r="AA162" s="5">
        <v>0.85907</v>
      </c>
      <c r="AB162" s="5">
        <v>0.86029999999999995</v>
      </c>
      <c r="AC162" s="5">
        <v>0.86575000000000002</v>
      </c>
      <c r="AD162" s="5">
        <v>0.87095</v>
      </c>
      <c r="AE162" s="5">
        <v>0.87275999999999998</v>
      </c>
      <c r="AF162" s="5">
        <v>0.88475000000000004</v>
      </c>
      <c r="AG162" s="5">
        <v>0.89287000000000005</v>
      </c>
      <c r="AH162" s="5">
        <v>0.90159</v>
      </c>
      <c r="AI162" s="5">
        <v>0.90266999999999997</v>
      </c>
      <c r="AJ162" s="5">
        <v>0.90683999999999998</v>
      </c>
      <c r="AK162" s="5">
        <v>0.82726</v>
      </c>
      <c r="AM162" s="4" t="s">
        <v>59</v>
      </c>
      <c r="AN162" s="4" t="s">
        <v>60</v>
      </c>
      <c r="AO162" s="5">
        <f t="shared" si="148"/>
        <v>0.69719833333333325</v>
      </c>
      <c r="AP162" s="5">
        <f t="shared" si="149"/>
        <v>0.76326083333333339</v>
      </c>
      <c r="AQ162" s="5">
        <f t="shared" si="150"/>
        <v>0.87680090909090924</v>
      </c>
      <c r="AR162" s="6">
        <f>(AO162-AVERAGE(AO155:AO200))/_xlfn.STDEV.P(AO155:AO200)</f>
        <v>1.5274087605517461</v>
      </c>
      <c r="AS162" s="6">
        <f t="shared" ref="AS162:AT162" si="157">(AP162-AVERAGE(AP155:AP200))/_xlfn.STDEV.P(AP155:AP200)</f>
        <v>1.8529764025818232</v>
      </c>
      <c r="AT162" s="6">
        <f t="shared" si="157"/>
        <v>2.2966686478658169</v>
      </c>
    </row>
    <row r="163" spans="1:46" ht="13.5" thickBot="1">
      <c r="A163" s="4" t="s">
        <v>61</v>
      </c>
      <c r="B163" s="4" t="s">
        <v>62</v>
      </c>
      <c r="C163" s="5">
        <v>0.58155999999999997</v>
      </c>
      <c r="D163" s="5">
        <v>0.58348</v>
      </c>
      <c r="E163" s="5">
        <v>0.57399999999999995</v>
      </c>
      <c r="F163" s="5">
        <v>0.57299</v>
      </c>
      <c r="G163" s="5">
        <v>0.5625</v>
      </c>
      <c r="H163" s="5">
        <v>0.55920000000000003</v>
      </c>
      <c r="I163" s="5">
        <v>0.56152000000000002</v>
      </c>
      <c r="J163" s="5">
        <v>0.56259999999999999</v>
      </c>
      <c r="K163" s="5">
        <v>0.57752999999999999</v>
      </c>
      <c r="L163" s="5">
        <v>0.58408000000000004</v>
      </c>
      <c r="M163" s="5">
        <v>0.58714</v>
      </c>
      <c r="N163" s="5">
        <v>0.6048</v>
      </c>
      <c r="O163" s="5">
        <v>0.61785999999999996</v>
      </c>
      <c r="P163" s="5">
        <v>0.61697000000000002</v>
      </c>
      <c r="Q163" s="5">
        <v>0.62178</v>
      </c>
      <c r="R163" s="5">
        <v>0.62109999999999999</v>
      </c>
      <c r="S163" s="5">
        <v>0.63471999999999995</v>
      </c>
      <c r="T163" s="5">
        <v>0.63375000000000004</v>
      </c>
      <c r="U163" s="5">
        <v>0.64463000000000004</v>
      </c>
      <c r="V163" s="5">
        <v>0.64715999999999996</v>
      </c>
      <c r="W163" s="5">
        <v>0.64973999999999998</v>
      </c>
      <c r="X163" s="5">
        <v>0.64600000000000002</v>
      </c>
      <c r="Y163" s="5">
        <v>0.64898</v>
      </c>
      <c r="Z163" s="5">
        <v>0.63526000000000005</v>
      </c>
      <c r="AA163" s="5">
        <v>0.63807999999999998</v>
      </c>
      <c r="AB163" s="5">
        <v>0.64280999999999999</v>
      </c>
      <c r="AC163" s="5">
        <v>0.65386</v>
      </c>
      <c r="AD163" s="5">
        <v>0.66373000000000004</v>
      </c>
      <c r="AE163" s="5">
        <v>0.67020999999999997</v>
      </c>
      <c r="AF163" s="5">
        <v>0.69474000000000002</v>
      </c>
      <c r="AG163" s="5">
        <v>0.69625999999999999</v>
      </c>
      <c r="AH163" s="5">
        <v>0.70423999999999998</v>
      </c>
      <c r="AI163" s="5">
        <v>0.70504999999999995</v>
      </c>
      <c r="AJ163" s="5">
        <v>0.71875999999999995</v>
      </c>
      <c r="AK163" s="5">
        <v>0.68742999999999999</v>
      </c>
      <c r="AM163" s="4" t="s">
        <v>61</v>
      </c>
      <c r="AN163" s="4" t="s">
        <v>62</v>
      </c>
      <c r="AO163" s="5">
        <f t="shared" si="148"/>
        <v>0.57594999999999996</v>
      </c>
      <c r="AP163" s="5">
        <f t="shared" si="149"/>
        <v>0.63482916666666656</v>
      </c>
      <c r="AQ163" s="5">
        <f t="shared" si="150"/>
        <v>0.67956090909090905</v>
      </c>
      <c r="AR163" s="6">
        <f>(AO163-AVERAGE(AO155:AO200))/_xlfn.STDEV.P(AO155:AO200)</f>
        <v>-0.18289229072142815</v>
      </c>
      <c r="AS163" s="6">
        <f t="shared" ref="AS163:AT163" si="158">(AP163-AVERAGE(AP155:AP200))/_xlfn.STDEV.P(AP155:AP200)</f>
        <v>0.27277672876086118</v>
      </c>
      <c r="AT163" s="6">
        <f t="shared" si="158"/>
        <v>0.13342259673060161</v>
      </c>
    </row>
    <row r="164" spans="1:46" ht="13.5" thickBot="1">
      <c r="A164" s="4" t="s">
        <v>63</v>
      </c>
      <c r="B164" s="4" t="s">
        <v>64</v>
      </c>
      <c r="C164" s="5">
        <v>0.70942000000000005</v>
      </c>
      <c r="D164" s="5">
        <v>0.70918000000000003</v>
      </c>
      <c r="E164" s="5">
        <v>0.70721000000000001</v>
      </c>
      <c r="F164" s="5">
        <v>0.70465999999999995</v>
      </c>
      <c r="G164" s="5">
        <v>0.69016999999999995</v>
      </c>
      <c r="H164" s="5">
        <v>0.68594999999999995</v>
      </c>
      <c r="I164" s="5">
        <v>0.67686000000000002</v>
      </c>
      <c r="J164" s="5">
        <v>0.67854000000000003</v>
      </c>
      <c r="K164" s="5">
        <v>0.68084</v>
      </c>
      <c r="L164" s="5">
        <v>0.67666999999999999</v>
      </c>
      <c r="M164" s="5">
        <v>0.67018</v>
      </c>
      <c r="N164" s="5">
        <v>0.67325000000000002</v>
      </c>
      <c r="O164" s="5">
        <v>0.67054000000000002</v>
      </c>
      <c r="P164" s="5">
        <v>0.67008999999999996</v>
      </c>
      <c r="Q164" s="5">
        <v>0.67564999999999997</v>
      </c>
      <c r="R164" s="5">
        <v>0.67979000000000001</v>
      </c>
      <c r="S164" s="5">
        <v>0.68706</v>
      </c>
      <c r="T164" s="5">
        <v>0.69081000000000004</v>
      </c>
      <c r="U164" s="5">
        <v>0.69591999999999998</v>
      </c>
      <c r="V164" s="5">
        <v>0.69642999999999999</v>
      </c>
      <c r="W164" s="5">
        <v>0.69064999999999999</v>
      </c>
      <c r="X164" s="5">
        <v>0.69889000000000001</v>
      </c>
      <c r="Y164" s="5">
        <v>0.69679999999999997</v>
      </c>
      <c r="Z164" s="5">
        <v>0.69262000000000001</v>
      </c>
      <c r="AA164" s="5">
        <v>0.69981000000000004</v>
      </c>
      <c r="AB164" s="5">
        <v>0.70977999999999997</v>
      </c>
      <c r="AC164" s="5">
        <v>0.71375999999999995</v>
      </c>
      <c r="AD164" s="5">
        <v>0.72382000000000002</v>
      </c>
      <c r="AE164" s="5">
        <v>0.73402999999999996</v>
      </c>
      <c r="AF164" s="5">
        <v>0.75175000000000003</v>
      </c>
      <c r="AG164" s="5">
        <v>0.75597999999999999</v>
      </c>
      <c r="AH164" s="5">
        <v>0.76548000000000005</v>
      </c>
      <c r="AI164" s="5">
        <v>0.78722999999999999</v>
      </c>
      <c r="AJ164" s="5">
        <v>0.78924000000000005</v>
      </c>
      <c r="AK164" s="5">
        <v>0.74507999999999996</v>
      </c>
      <c r="AM164" s="4" t="s">
        <v>63</v>
      </c>
      <c r="AN164" s="4" t="s">
        <v>64</v>
      </c>
      <c r="AO164" s="5">
        <f t="shared" si="148"/>
        <v>0.68857749999999995</v>
      </c>
      <c r="AP164" s="5">
        <f t="shared" si="149"/>
        <v>0.68710416666666674</v>
      </c>
      <c r="AQ164" s="5">
        <f t="shared" si="150"/>
        <v>0.7432690909090911</v>
      </c>
      <c r="AR164" s="6">
        <f>(AO164-AVERAGE(AO155:AO200))/_xlfn.STDEV.P(AO155:AO200)</f>
        <v>1.4058052720129284</v>
      </c>
      <c r="AS164" s="6">
        <f t="shared" ref="AS164:AT164" si="159">(AP164-AVERAGE(AP155:AP200))/_xlfn.STDEV.P(AP155:AP200)</f>
        <v>0.91595874214534034</v>
      </c>
      <c r="AT164" s="6">
        <f t="shared" si="159"/>
        <v>0.83214736221015206</v>
      </c>
    </row>
    <row r="165" spans="1:46" ht="13.5" thickBot="1">
      <c r="A165" s="4" t="s">
        <v>65</v>
      </c>
      <c r="B165" s="4" t="s">
        <v>66</v>
      </c>
      <c r="C165" s="5">
        <v>0.57670999999999994</v>
      </c>
      <c r="D165" s="5">
        <v>0.57101000000000002</v>
      </c>
      <c r="E165" s="5">
        <v>0.57015000000000005</v>
      </c>
      <c r="F165" s="5">
        <v>0.57584000000000002</v>
      </c>
      <c r="G165" s="5">
        <v>0.57428999999999997</v>
      </c>
      <c r="H165" s="5">
        <v>0.57313000000000003</v>
      </c>
      <c r="I165" s="5">
        <v>0.56974000000000002</v>
      </c>
      <c r="J165" s="5">
        <v>0.58357999999999999</v>
      </c>
      <c r="K165" s="5">
        <v>0.59511000000000003</v>
      </c>
      <c r="L165" s="5">
        <v>0.60224999999999995</v>
      </c>
      <c r="M165" s="5">
        <v>0.61931000000000003</v>
      </c>
      <c r="N165" s="5">
        <v>0.63004000000000004</v>
      </c>
      <c r="O165" s="5">
        <v>0.64629000000000003</v>
      </c>
      <c r="P165" s="5">
        <v>0.65039000000000002</v>
      </c>
      <c r="Q165" s="5">
        <v>0.66052999999999995</v>
      </c>
      <c r="R165" s="5">
        <v>0.65486</v>
      </c>
      <c r="S165" s="5">
        <v>0.65995000000000004</v>
      </c>
      <c r="T165" s="5">
        <v>0.66625999999999996</v>
      </c>
      <c r="U165" s="5">
        <v>0.67818999999999996</v>
      </c>
      <c r="V165" s="5">
        <v>0.68184</v>
      </c>
      <c r="W165" s="5">
        <v>0.68805000000000005</v>
      </c>
      <c r="X165" s="5">
        <v>0.68981000000000003</v>
      </c>
      <c r="Y165" s="5">
        <v>0.68879999999999997</v>
      </c>
      <c r="Z165" s="5">
        <v>0.69120000000000004</v>
      </c>
      <c r="AA165" s="5">
        <v>0.69545000000000001</v>
      </c>
      <c r="AB165" s="5">
        <v>0.70035000000000003</v>
      </c>
      <c r="AC165" s="5">
        <v>0.70662999999999998</v>
      </c>
      <c r="AD165" s="5">
        <v>0.71160000000000001</v>
      </c>
      <c r="AE165" s="5">
        <v>0.71706999999999999</v>
      </c>
      <c r="AF165" s="5">
        <v>0.73214999999999997</v>
      </c>
      <c r="AG165" s="5">
        <v>0.74143000000000003</v>
      </c>
      <c r="AH165" s="5">
        <v>0.73853999999999997</v>
      </c>
      <c r="AI165" s="5">
        <v>0.74373999999999996</v>
      </c>
      <c r="AJ165" s="5">
        <v>0.75163000000000002</v>
      </c>
      <c r="AK165" s="5">
        <v>0.69160999999999995</v>
      </c>
      <c r="AM165" s="4" t="s">
        <v>65</v>
      </c>
      <c r="AN165" s="4" t="s">
        <v>66</v>
      </c>
      <c r="AO165" s="5">
        <f t="shared" si="148"/>
        <v>0.58676333333333341</v>
      </c>
      <c r="AP165" s="5">
        <f t="shared" si="149"/>
        <v>0.67134749999999999</v>
      </c>
      <c r="AQ165" s="5">
        <f t="shared" si="150"/>
        <v>0.72092727272727275</v>
      </c>
      <c r="AR165" s="6">
        <f>(AO165-AVERAGE(AO155:AO200))/_xlfn.STDEV.P(AO155:AO200)</f>
        <v>-3.0361902390860302E-2</v>
      </c>
      <c r="AS165" s="6">
        <f t="shared" ref="AS165:AT165" si="160">(AP165-AVERAGE(AP155:AP200))/_xlfn.STDEV.P(AP155:AP200)</f>
        <v>0.72209160506461734</v>
      </c>
      <c r="AT165" s="6">
        <f t="shared" si="160"/>
        <v>0.58711161917121746</v>
      </c>
    </row>
    <row r="166" spans="1:46" ht="13.5" thickBot="1">
      <c r="A166" s="4" t="s">
        <v>67</v>
      </c>
      <c r="B166" s="4" t="s">
        <v>68</v>
      </c>
      <c r="C166" s="5">
        <v>0.57162999999999997</v>
      </c>
      <c r="D166" s="5">
        <v>0.56784999999999997</v>
      </c>
      <c r="E166" s="5">
        <v>0.55410999999999999</v>
      </c>
      <c r="F166" s="5">
        <v>0.55303999999999998</v>
      </c>
      <c r="G166" s="5">
        <v>0.55222000000000004</v>
      </c>
      <c r="H166" s="5">
        <v>0.55901000000000001</v>
      </c>
      <c r="I166" s="5">
        <v>0.55857000000000001</v>
      </c>
      <c r="J166" s="5">
        <v>0.56037000000000003</v>
      </c>
      <c r="K166" s="5">
        <v>0.55637000000000003</v>
      </c>
      <c r="L166" s="5">
        <v>0.56245000000000001</v>
      </c>
      <c r="M166" s="5">
        <v>0.55927000000000004</v>
      </c>
      <c r="N166" s="5">
        <v>0.55647999999999997</v>
      </c>
      <c r="O166" s="5">
        <v>0.55957000000000001</v>
      </c>
      <c r="P166" s="5">
        <v>0.55354999999999999</v>
      </c>
      <c r="Q166" s="5">
        <v>0.56013999999999997</v>
      </c>
      <c r="R166" s="5">
        <v>0.55735999999999997</v>
      </c>
      <c r="S166" s="5">
        <v>0.55827000000000004</v>
      </c>
      <c r="T166" s="5">
        <v>0.55689</v>
      </c>
      <c r="U166" s="5">
        <v>0.56066000000000005</v>
      </c>
      <c r="V166" s="5">
        <v>0.56999999999999995</v>
      </c>
      <c r="W166" s="5">
        <v>0.58133000000000001</v>
      </c>
      <c r="X166" s="5">
        <v>0.59470000000000001</v>
      </c>
      <c r="Y166" s="5">
        <v>0.60318000000000005</v>
      </c>
      <c r="Z166" s="5">
        <v>0.62075000000000002</v>
      </c>
      <c r="AA166" s="5">
        <v>0.64200000000000002</v>
      </c>
      <c r="AB166" s="5">
        <v>0.65266000000000002</v>
      </c>
      <c r="AC166" s="5">
        <v>0.66286999999999996</v>
      </c>
      <c r="AD166" s="5">
        <v>0.68028999999999995</v>
      </c>
      <c r="AE166" s="5">
        <v>0.69523000000000001</v>
      </c>
      <c r="AF166" s="5">
        <v>0.70411000000000001</v>
      </c>
      <c r="AG166" s="5">
        <v>0.72340000000000004</v>
      </c>
      <c r="AH166" s="5">
        <v>0.72811999999999999</v>
      </c>
      <c r="AI166" s="5">
        <v>0.73648999999999998</v>
      </c>
      <c r="AJ166" s="5">
        <v>0.74065999999999999</v>
      </c>
      <c r="AK166" s="5">
        <v>0.68003999999999998</v>
      </c>
      <c r="AM166" s="4" t="s">
        <v>67</v>
      </c>
      <c r="AN166" s="4" t="s">
        <v>68</v>
      </c>
      <c r="AO166" s="5">
        <f t="shared" si="148"/>
        <v>0.55928083333333334</v>
      </c>
      <c r="AP166" s="5">
        <f t="shared" si="149"/>
        <v>0.57303333333333339</v>
      </c>
      <c r="AQ166" s="5">
        <f t="shared" si="150"/>
        <v>0.69507909090909081</v>
      </c>
      <c r="AR166" s="6">
        <f>(AO166-AVERAGE(AO155:AO200))/_xlfn.STDEV.P(AO155:AO200)</f>
        <v>-0.41802371471775274</v>
      </c>
      <c r="AS166" s="6">
        <f t="shared" ref="AS166:AT166" si="161">(AP166-AVERAGE(AP155:AP200))/_xlfn.STDEV.P(AP155:AP200)</f>
        <v>-0.48754787194893884</v>
      </c>
      <c r="AT166" s="6">
        <f t="shared" si="161"/>
        <v>0.30361954227400034</v>
      </c>
    </row>
    <row r="167" spans="1:46" ht="13.5" thickBot="1">
      <c r="A167" s="4" t="s">
        <v>69</v>
      </c>
      <c r="B167" s="4" t="s">
        <v>70</v>
      </c>
      <c r="C167" s="5">
        <v>0.64629999999999999</v>
      </c>
      <c r="D167" s="5">
        <v>0.64881999999999995</v>
      </c>
      <c r="E167" s="5">
        <v>0.65386999999999995</v>
      </c>
      <c r="F167" s="5">
        <v>0.65437000000000001</v>
      </c>
      <c r="G167" s="5">
        <v>0.66318999999999995</v>
      </c>
      <c r="H167" s="5">
        <v>0.66254000000000002</v>
      </c>
      <c r="I167" s="5">
        <v>0.67567999999999995</v>
      </c>
      <c r="J167" s="5">
        <v>0.67661000000000004</v>
      </c>
      <c r="K167" s="5">
        <v>0.68183000000000005</v>
      </c>
      <c r="L167" s="5">
        <v>0.68793000000000004</v>
      </c>
      <c r="M167" s="5">
        <v>0.68676999999999999</v>
      </c>
      <c r="N167" s="5">
        <v>0.69504999999999995</v>
      </c>
      <c r="O167" s="5">
        <v>0.70167000000000002</v>
      </c>
      <c r="P167" s="5">
        <v>0.70164000000000004</v>
      </c>
      <c r="Q167" s="5">
        <v>0.69767999999999997</v>
      </c>
      <c r="R167" s="5">
        <v>0.70603000000000005</v>
      </c>
      <c r="S167" s="5">
        <v>0.70809</v>
      </c>
      <c r="T167" s="5">
        <v>0.71145999999999998</v>
      </c>
      <c r="U167" s="5">
        <v>0.71026999999999996</v>
      </c>
      <c r="V167" s="5">
        <v>0.71462999999999999</v>
      </c>
      <c r="W167" s="5">
        <v>0.72307999999999995</v>
      </c>
      <c r="X167" s="5">
        <v>0.72562000000000004</v>
      </c>
      <c r="Y167" s="5">
        <v>0.73448999999999998</v>
      </c>
      <c r="Z167" s="5">
        <v>0.74341999999999997</v>
      </c>
      <c r="AA167" s="5">
        <v>0.75134000000000001</v>
      </c>
      <c r="AB167" s="5">
        <v>0.76451999999999998</v>
      </c>
      <c r="AC167" s="5">
        <v>0.77537999999999996</v>
      </c>
      <c r="AD167" s="5">
        <v>0.78408999999999995</v>
      </c>
      <c r="AE167" s="5">
        <v>0.79501999999999995</v>
      </c>
      <c r="AF167" s="5">
        <v>0.80289999999999995</v>
      </c>
      <c r="AG167" s="5">
        <v>0.80820999999999998</v>
      </c>
      <c r="AH167" s="5">
        <v>0.81577999999999995</v>
      </c>
      <c r="AI167" s="5">
        <v>0.81925000000000003</v>
      </c>
      <c r="AJ167" s="5">
        <v>0.82657000000000003</v>
      </c>
      <c r="AK167" s="5">
        <v>0.76563999999999999</v>
      </c>
      <c r="AM167" s="4" t="s">
        <v>69</v>
      </c>
      <c r="AN167" s="4" t="s">
        <v>70</v>
      </c>
      <c r="AO167" s="5">
        <f t="shared" si="148"/>
        <v>0.6694133333333333</v>
      </c>
      <c r="AP167" s="5">
        <f t="shared" si="149"/>
        <v>0.71484000000000003</v>
      </c>
      <c r="AQ167" s="5">
        <f t="shared" si="150"/>
        <v>0.79170000000000007</v>
      </c>
      <c r="AR167" s="6">
        <f>(AO167-AVERAGE(AO155:AO200))/_xlfn.STDEV.P(AO155:AO200)</f>
        <v>1.1354799529286168</v>
      </c>
      <c r="AS167" s="6">
        <f t="shared" ref="AS167:AT167" si="162">(AP167-AVERAGE(AP155:AP200))/_xlfn.STDEV.P(AP155:AP200)</f>
        <v>1.2572153490555191</v>
      </c>
      <c r="AT167" s="6">
        <f t="shared" si="162"/>
        <v>1.3633173725721341</v>
      </c>
    </row>
    <row r="168" spans="1:46" ht="13.5" thickBot="1">
      <c r="A168" s="4" t="s">
        <v>71</v>
      </c>
      <c r="B168" s="4" t="s">
        <v>72</v>
      </c>
      <c r="C168" s="5">
        <v>0.58211999999999997</v>
      </c>
      <c r="D168" s="5">
        <v>0.57799</v>
      </c>
      <c r="E168" s="5">
        <v>0.57574000000000003</v>
      </c>
      <c r="F168" s="5">
        <v>0.58167999999999997</v>
      </c>
      <c r="G168" s="5">
        <v>0.56849000000000005</v>
      </c>
      <c r="H168" s="5">
        <v>0.55905000000000005</v>
      </c>
      <c r="I168" s="5">
        <v>0.55279</v>
      </c>
      <c r="J168" s="5">
        <v>0.54956000000000005</v>
      </c>
      <c r="K168" s="5">
        <v>0.54285000000000005</v>
      </c>
      <c r="L168" s="5">
        <v>0.54888000000000003</v>
      </c>
      <c r="M168" s="5">
        <v>0.54473000000000005</v>
      </c>
      <c r="N168" s="5">
        <v>0.54701</v>
      </c>
      <c r="O168" s="5">
        <v>0.54244999999999999</v>
      </c>
      <c r="P168" s="5">
        <v>0.53781999999999996</v>
      </c>
      <c r="Q168" s="5">
        <v>0.53688999999999998</v>
      </c>
      <c r="R168" s="5">
        <v>0.53190000000000004</v>
      </c>
      <c r="S168" s="5">
        <v>0.53559000000000001</v>
      </c>
      <c r="T168" s="5">
        <v>0.53044999999999998</v>
      </c>
      <c r="U168" s="5">
        <v>0.53700999999999999</v>
      </c>
      <c r="V168" s="5">
        <v>0.54418</v>
      </c>
      <c r="W168" s="5">
        <v>0.54222999999999999</v>
      </c>
      <c r="X168" s="5">
        <v>0.53308</v>
      </c>
      <c r="Y168" s="5">
        <v>0.53934000000000004</v>
      </c>
      <c r="Z168" s="5">
        <v>0.55388999999999999</v>
      </c>
      <c r="AA168" s="5">
        <v>0.56166000000000005</v>
      </c>
      <c r="AB168" s="5">
        <v>0.56601000000000001</v>
      </c>
      <c r="AC168" s="5">
        <v>0.57806999999999997</v>
      </c>
      <c r="AD168" s="5">
        <v>0.59760000000000002</v>
      </c>
      <c r="AE168" s="5">
        <v>0.60604999999999998</v>
      </c>
      <c r="AF168" s="5">
        <v>0.62848000000000004</v>
      </c>
      <c r="AG168" s="5">
        <v>0.63870000000000005</v>
      </c>
      <c r="AH168" s="5">
        <v>0.65217999999999998</v>
      </c>
      <c r="AI168" s="5">
        <v>0.67215000000000003</v>
      </c>
      <c r="AJ168" s="5">
        <v>0.69345000000000001</v>
      </c>
      <c r="AK168" s="5">
        <v>0.63512999999999997</v>
      </c>
      <c r="AM168" s="4" t="s">
        <v>71</v>
      </c>
      <c r="AN168" s="4" t="s">
        <v>72</v>
      </c>
      <c r="AO168" s="5">
        <f t="shared" si="148"/>
        <v>0.56090750000000011</v>
      </c>
      <c r="AP168" s="5">
        <f t="shared" si="149"/>
        <v>0.53873583333333341</v>
      </c>
      <c r="AQ168" s="5">
        <f t="shared" si="150"/>
        <v>0.62086181818181818</v>
      </c>
      <c r="AR168" s="6">
        <f>(AO168-AVERAGE(AO155:AO200))/_xlfn.STDEV.P(AO155:AO200)</f>
        <v>-0.39507832954348598</v>
      </c>
      <c r="AS168" s="6">
        <f t="shared" ref="AS168:AT168" si="163">(AP168-AVERAGE(AP155:AP200))/_xlfn.STDEV.P(AP155:AP200)</f>
        <v>-0.90953802219387592</v>
      </c>
      <c r="AT168" s="6">
        <f t="shared" si="163"/>
        <v>-0.5103645489513986</v>
      </c>
    </row>
    <row r="169" spans="1:46" ht="13.5" thickBot="1">
      <c r="A169" s="4" t="s">
        <v>73</v>
      </c>
      <c r="B169" s="4" t="s">
        <v>74</v>
      </c>
      <c r="C169" s="5">
        <v>0.56486000000000003</v>
      </c>
      <c r="D169" s="5">
        <v>0.55367999999999995</v>
      </c>
      <c r="E169" s="5">
        <v>0.55384</v>
      </c>
      <c r="F169" s="5">
        <v>0.56142999999999998</v>
      </c>
      <c r="G169" s="5">
        <v>0.55952999999999997</v>
      </c>
      <c r="H169" s="5">
        <v>0.55993999999999999</v>
      </c>
      <c r="I169" s="5">
        <v>0.56557999999999997</v>
      </c>
      <c r="J169" s="5">
        <v>0.55752000000000002</v>
      </c>
      <c r="K169" s="5">
        <v>0.55688000000000004</v>
      </c>
      <c r="L169" s="5">
        <v>0.56781000000000004</v>
      </c>
      <c r="M169" s="5">
        <v>0.56362000000000001</v>
      </c>
      <c r="N169" s="5">
        <v>0.56635999999999997</v>
      </c>
      <c r="O169" s="5">
        <v>0.57769999999999999</v>
      </c>
      <c r="P169" s="5">
        <v>0.57842000000000005</v>
      </c>
      <c r="Q169" s="5">
        <v>0.57203000000000004</v>
      </c>
      <c r="R169" s="5">
        <v>0.56928999999999996</v>
      </c>
      <c r="S169" s="5">
        <v>0.57252000000000003</v>
      </c>
      <c r="T169" s="5">
        <v>0.56860999999999995</v>
      </c>
      <c r="U169" s="5">
        <v>0.56676000000000004</v>
      </c>
      <c r="V169" s="5">
        <v>0.57404999999999995</v>
      </c>
      <c r="W169" s="5">
        <v>0.58218999999999999</v>
      </c>
      <c r="X169" s="5">
        <v>0.58174999999999999</v>
      </c>
      <c r="Y169" s="5">
        <v>0.58633000000000002</v>
      </c>
      <c r="Z169" s="5">
        <v>0.58633000000000002</v>
      </c>
      <c r="AA169" s="5">
        <v>0.59718000000000004</v>
      </c>
      <c r="AB169" s="5">
        <v>0.59816999999999998</v>
      </c>
      <c r="AC169" s="5">
        <v>0.61236999999999997</v>
      </c>
      <c r="AD169" s="5">
        <v>0.62356</v>
      </c>
      <c r="AE169" s="5">
        <v>0.63378000000000001</v>
      </c>
      <c r="AF169" s="5">
        <v>0.63883999999999996</v>
      </c>
      <c r="AG169" s="5">
        <v>0.63961000000000001</v>
      </c>
      <c r="AH169" s="5">
        <v>0.63746999999999998</v>
      </c>
      <c r="AI169" s="5">
        <v>0.63885000000000003</v>
      </c>
      <c r="AJ169" s="5">
        <v>0.63405</v>
      </c>
      <c r="AK169" s="5">
        <v>0.58404999999999996</v>
      </c>
      <c r="AM169" s="4" t="s">
        <v>73</v>
      </c>
      <c r="AN169" s="4" t="s">
        <v>74</v>
      </c>
      <c r="AO169" s="5">
        <f t="shared" si="148"/>
        <v>0.56092083333333331</v>
      </c>
      <c r="AP169" s="5">
        <f t="shared" si="149"/>
        <v>0.57633166666666658</v>
      </c>
      <c r="AQ169" s="5">
        <f t="shared" si="150"/>
        <v>0.62163000000000002</v>
      </c>
      <c r="AR169" s="6">
        <f>(AO169-AVERAGE(AO155:AO200))/_xlfn.STDEV.P(AO155:AO200)</f>
        <v>-0.39489025261583</v>
      </c>
      <c r="AS169" s="6">
        <f t="shared" ref="AS169:AT169" si="164">(AP169-AVERAGE(AP155:AP200))/_xlfn.STDEV.P(AP155:AP200)</f>
        <v>-0.44696578349085431</v>
      </c>
      <c r="AT169" s="6">
        <f t="shared" si="164"/>
        <v>-0.5019394511784534</v>
      </c>
    </row>
    <row r="170" spans="1:46" ht="13.5" thickBot="1">
      <c r="A170" s="4" t="s">
        <v>75</v>
      </c>
      <c r="B170" s="4" t="s">
        <v>76</v>
      </c>
      <c r="C170" s="5">
        <v>0.65625999999999995</v>
      </c>
      <c r="D170" s="5">
        <v>0.65830999999999995</v>
      </c>
      <c r="E170" s="5">
        <v>0.66449999999999998</v>
      </c>
      <c r="F170" s="5">
        <v>0.66864999999999997</v>
      </c>
      <c r="G170" s="5">
        <v>0.66925999999999997</v>
      </c>
      <c r="H170" s="5">
        <v>0.67142000000000002</v>
      </c>
      <c r="I170" s="5">
        <v>0.66398000000000001</v>
      </c>
      <c r="J170" s="5">
        <v>0.65900999999999998</v>
      </c>
      <c r="K170" s="5">
        <v>0.65959000000000001</v>
      </c>
      <c r="L170" s="5">
        <v>0.65310999999999997</v>
      </c>
      <c r="M170" s="5">
        <v>0.65513999999999994</v>
      </c>
      <c r="N170" s="5">
        <v>0.66283999999999998</v>
      </c>
      <c r="O170" s="5">
        <v>0.67218</v>
      </c>
      <c r="P170" s="5">
        <v>0.67610000000000003</v>
      </c>
      <c r="Q170" s="5">
        <v>0.68044000000000004</v>
      </c>
      <c r="R170" s="5">
        <v>0.67795000000000005</v>
      </c>
      <c r="S170" s="5">
        <v>0.68252999999999997</v>
      </c>
      <c r="T170" s="5">
        <v>0.67905000000000004</v>
      </c>
      <c r="U170" s="5">
        <v>0.69037000000000004</v>
      </c>
      <c r="V170" s="5">
        <v>0.69440999999999997</v>
      </c>
      <c r="W170" s="5">
        <v>0.69899999999999995</v>
      </c>
      <c r="X170" s="5">
        <v>0.70481000000000005</v>
      </c>
      <c r="Y170" s="5">
        <v>0.70635999999999999</v>
      </c>
      <c r="Z170" s="5">
        <v>0.70553999999999994</v>
      </c>
      <c r="AA170" s="5">
        <v>0.71497999999999995</v>
      </c>
      <c r="AB170" s="5">
        <v>0.72345000000000004</v>
      </c>
      <c r="AC170" s="5">
        <v>0.73150999999999999</v>
      </c>
      <c r="AD170" s="5">
        <v>0.74355000000000004</v>
      </c>
      <c r="AE170" s="5">
        <v>0.75197999999999998</v>
      </c>
      <c r="AF170" s="5">
        <v>0.76249999999999996</v>
      </c>
      <c r="AG170" s="5">
        <v>0.76802000000000004</v>
      </c>
      <c r="AH170" s="5">
        <v>0.77508999999999995</v>
      </c>
      <c r="AI170" s="5">
        <v>0.78478999999999999</v>
      </c>
      <c r="AJ170" s="5">
        <v>0.79617000000000004</v>
      </c>
      <c r="AK170" s="5">
        <v>0.74580000000000002</v>
      </c>
      <c r="AM170" s="4" t="s">
        <v>75</v>
      </c>
      <c r="AN170" s="4" t="s">
        <v>76</v>
      </c>
      <c r="AO170" s="5">
        <f t="shared" si="148"/>
        <v>0.66183916666666665</v>
      </c>
      <c r="AP170" s="5">
        <f t="shared" si="149"/>
        <v>0.68906166666666657</v>
      </c>
      <c r="AQ170" s="5">
        <f t="shared" si="150"/>
        <v>0.75434909090909097</v>
      </c>
      <c r="AR170" s="6">
        <f>(AO170-AVERAGE(AO155:AO200))/_xlfn.STDEV.P(AO155:AO200)</f>
        <v>1.0286405032109445</v>
      </c>
      <c r="AS170" s="6">
        <f t="shared" ref="AS170:AT170" si="165">(AP170-AVERAGE(AP155:AP200))/_xlfn.STDEV.P(AP155:AP200)</f>
        <v>0.94004346316303544</v>
      </c>
      <c r="AT170" s="6">
        <f t="shared" si="165"/>
        <v>0.95366818073873583</v>
      </c>
    </row>
    <row r="171" spans="1:46" ht="13.5" thickBot="1">
      <c r="A171" s="4" t="s">
        <v>77</v>
      </c>
      <c r="B171" s="4" t="s">
        <v>78</v>
      </c>
      <c r="C171" s="5">
        <v>0.62707000000000002</v>
      </c>
      <c r="D171" s="5">
        <v>0.62680000000000002</v>
      </c>
      <c r="E171" s="5">
        <v>0.61702000000000001</v>
      </c>
      <c r="F171" s="5">
        <v>0.62365999999999999</v>
      </c>
      <c r="G171" s="5">
        <v>0.62209999999999999</v>
      </c>
      <c r="H171" s="5">
        <v>0.61587000000000003</v>
      </c>
      <c r="I171" s="5">
        <v>0.61197999999999997</v>
      </c>
      <c r="J171" s="5">
        <v>0.61104000000000003</v>
      </c>
      <c r="K171" s="5">
        <v>0.61423000000000005</v>
      </c>
      <c r="L171" s="5">
        <v>0.61080999999999996</v>
      </c>
      <c r="M171" s="5">
        <v>0.60729999999999995</v>
      </c>
      <c r="N171" s="5">
        <v>0.59848000000000001</v>
      </c>
      <c r="O171" s="5">
        <v>0.59103000000000006</v>
      </c>
      <c r="P171" s="5">
        <v>0.58375999999999995</v>
      </c>
      <c r="Q171" s="5">
        <v>0.5827</v>
      </c>
      <c r="R171" s="5">
        <v>0.58218000000000003</v>
      </c>
      <c r="S171" s="5">
        <v>0.58008000000000004</v>
      </c>
      <c r="T171" s="5">
        <v>0.58443000000000001</v>
      </c>
      <c r="U171" s="5">
        <v>0.58692</v>
      </c>
      <c r="V171" s="5">
        <v>0.58574999999999999</v>
      </c>
      <c r="W171" s="5">
        <v>0.59175999999999995</v>
      </c>
      <c r="X171" s="5">
        <v>0.60518000000000005</v>
      </c>
      <c r="Y171" s="5">
        <v>0.61633000000000004</v>
      </c>
      <c r="Z171" s="5">
        <v>0.64093999999999995</v>
      </c>
      <c r="AA171" s="5">
        <v>0.66281000000000001</v>
      </c>
      <c r="AB171" s="5">
        <v>0.68059000000000003</v>
      </c>
      <c r="AC171" s="5">
        <v>0.69642999999999999</v>
      </c>
      <c r="AD171" s="5">
        <v>0.71074000000000004</v>
      </c>
      <c r="AE171" s="5">
        <v>0.72818000000000005</v>
      </c>
      <c r="AF171" s="5">
        <v>0.73567000000000005</v>
      </c>
      <c r="AG171" s="5">
        <v>0.74378</v>
      </c>
      <c r="AH171" s="5">
        <v>0.75827999999999995</v>
      </c>
      <c r="AI171" s="5">
        <v>0.76588999999999996</v>
      </c>
      <c r="AJ171" s="5">
        <v>0.77092000000000005</v>
      </c>
      <c r="AK171" s="5">
        <v>0.70750999999999997</v>
      </c>
      <c r="AM171" s="4" t="s">
        <v>77</v>
      </c>
      <c r="AN171" s="4" t="s">
        <v>78</v>
      </c>
      <c r="AO171" s="5">
        <f t="shared" si="148"/>
        <v>0.61553000000000002</v>
      </c>
      <c r="AP171" s="5">
        <f t="shared" si="149"/>
        <v>0.59425499999999987</v>
      </c>
      <c r="AQ171" s="5">
        <f t="shared" si="150"/>
        <v>0.72370909090909086</v>
      </c>
      <c r="AR171" s="6">
        <f>(AO171-AVERAGE(AO155:AO200))/_xlfn.STDEV.P(AO155:AO200)</f>
        <v>0.37541406903108282</v>
      </c>
      <c r="AS171" s="6">
        <f t="shared" ref="AS171:AT171" si="166">(AP171-AVERAGE(AP155:AP200))/_xlfn.STDEV.P(AP155:AP200)</f>
        <v>-0.22644037708445711</v>
      </c>
      <c r="AT171" s="6">
        <f t="shared" si="166"/>
        <v>0.6176214406921775</v>
      </c>
    </row>
    <row r="172" spans="1:46" ht="13.5" thickBot="1">
      <c r="A172" s="4" t="s">
        <v>79</v>
      </c>
      <c r="B172" s="4" t="s">
        <v>80</v>
      </c>
      <c r="C172" s="5">
        <v>0.59652000000000005</v>
      </c>
      <c r="D172" s="5">
        <v>0.60714999999999997</v>
      </c>
      <c r="E172" s="5">
        <v>0.61260000000000003</v>
      </c>
      <c r="F172" s="5">
        <v>0.61578999999999995</v>
      </c>
      <c r="G172" s="5">
        <v>0.61790999999999996</v>
      </c>
      <c r="H172" s="5">
        <v>0.60651999999999995</v>
      </c>
      <c r="I172" s="5">
        <v>0.59379999999999999</v>
      </c>
      <c r="J172" s="5">
        <v>0.58623000000000003</v>
      </c>
      <c r="K172" s="5">
        <v>0.58362999999999998</v>
      </c>
      <c r="L172" s="5">
        <v>0.57511000000000001</v>
      </c>
      <c r="M172" s="5">
        <v>0.59309000000000001</v>
      </c>
      <c r="N172" s="5">
        <v>0.58989999999999998</v>
      </c>
      <c r="O172" s="5">
        <v>0.59155999999999997</v>
      </c>
      <c r="P172" s="5">
        <v>0.58867999999999998</v>
      </c>
      <c r="Q172" s="5">
        <v>0.59006999999999998</v>
      </c>
      <c r="R172" s="5">
        <v>0.58426</v>
      </c>
      <c r="S172" s="5">
        <v>0.57835999999999999</v>
      </c>
      <c r="T172" s="5">
        <v>0.57745000000000002</v>
      </c>
      <c r="U172" s="5">
        <v>0.58635999999999999</v>
      </c>
      <c r="V172" s="5">
        <v>0.60609999999999997</v>
      </c>
      <c r="W172" s="5">
        <v>0.60992999999999997</v>
      </c>
      <c r="X172" s="5">
        <v>0.62414999999999998</v>
      </c>
      <c r="Y172" s="5">
        <v>0.61612999999999996</v>
      </c>
      <c r="Z172" s="5">
        <v>0.63082000000000005</v>
      </c>
      <c r="AA172" s="5">
        <v>0.63454999999999995</v>
      </c>
      <c r="AB172" s="5">
        <v>0.64058000000000004</v>
      </c>
      <c r="AC172" s="5">
        <v>0.64459</v>
      </c>
      <c r="AD172" s="5">
        <v>0.65293000000000001</v>
      </c>
      <c r="AE172" s="5">
        <v>0.66564000000000001</v>
      </c>
      <c r="AF172" s="5">
        <v>0.68664000000000003</v>
      </c>
      <c r="AG172" s="5">
        <v>0.71367999999999998</v>
      </c>
      <c r="AH172" s="5">
        <v>0.71477000000000002</v>
      </c>
      <c r="AI172" s="5">
        <v>0.71989000000000003</v>
      </c>
      <c r="AJ172" s="5">
        <v>0.73067000000000004</v>
      </c>
      <c r="AK172" s="5">
        <v>0.67817000000000005</v>
      </c>
      <c r="AM172" s="4" t="s">
        <v>79</v>
      </c>
      <c r="AN172" s="4" t="s">
        <v>80</v>
      </c>
      <c r="AO172" s="5">
        <f t="shared" si="148"/>
        <v>0.59818749999999998</v>
      </c>
      <c r="AP172" s="5">
        <f t="shared" si="149"/>
        <v>0.59865583333333328</v>
      </c>
      <c r="AQ172" s="5">
        <f t="shared" si="150"/>
        <v>0.68019181818181818</v>
      </c>
      <c r="AR172" s="6">
        <f>(AO172-AVERAGE(AO155:AO200))/_xlfn.STDEV.P(AO155:AO200)</f>
        <v>0.13078476018803256</v>
      </c>
      <c r="AS172" s="6">
        <f t="shared" ref="AS172:AT172" si="167">(AP172-AVERAGE(AP155:AP200))/_xlfn.STDEV.P(AP155:AP200)</f>
        <v>-0.17229333081180476</v>
      </c>
      <c r="AT172" s="6">
        <f t="shared" si="167"/>
        <v>0.14034214448731663</v>
      </c>
    </row>
    <row r="173" spans="1:46" ht="13.5" thickBot="1">
      <c r="A173" s="4" t="s">
        <v>81</v>
      </c>
      <c r="B173" s="4" t="s">
        <v>82</v>
      </c>
      <c r="C173" s="5">
        <v>0.58979999999999999</v>
      </c>
      <c r="D173" s="5">
        <v>0.58911000000000002</v>
      </c>
      <c r="E173" s="5">
        <v>0.57769000000000004</v>
      </c>
      <c r="F173" s="5">
        <v>0.58557000000000003</v>
      </c>
      <c r="G173" s="5">
        <v>0.57149000000000005</v>
      </c>
      <c r="H173" s="5">
        <v>0.57162000000000002</v>
      </c>
      <c r="I173" s="5">
        <v>0.57933999999999997</v>
      </c>
      <c r="J173" s="5">
        <v>0.57494000000000001</v>
      </c>
      <c r="K173" s="5">
        <v>0.57740000000000002</v>
      </c>
      <c r="L173" s="5">
        <v>0.57115000000000005</v>
      </c>
      <c r="M173" s="5">
        <v>0.57601000000000002</v>
      </c>
      <c r="N173" s="5">
        <v>0.57872000000000001</v>
      </c>
      <c r="O173" s="5">
        <v>0.58267999999999998</v>
      </c>
      <c r="P173" s="5">
        <v>0.57591999999999999</v>
      </c>
      <c r="Q173" s="5">
        <v>0.58426</v>
      </c>
      <c r="R173" s="5">
        <v>0.59009999999999996</v>
      </c>
      <c r="S173" s="5">
        <v>0.60002999999999995</v>
      </c>
      <c r="T173" s="5">
        <v>0.59853000000000001</v>
      </c>
      <c r="U173" s="5">
        <v>0.59963</v>
      </c>
      <c r="V173" s="5">
        <v>0.59350999999999998</v>
      </c>
      <c r="W173" s="5">
        <v>0.59772999999999998</v>
      </c>
      <c r="X173" s="5">
        <v>0.60224999999999995</v>
      </c>
      <c r="Y173" s="5">
        <v>0.60807999999999995</v>
      </c>
      <c r="Z173" s="5">
        <v>0.62822</v>
      </c>
      <c r="AA173" s="5">
        <v>0.62819000000000003</v>
      </c>
      <c r="AB173" s="5">
        <v>0.63627999999999996</v>
      </c>
      <c r="AC173" s="5">
        <v>0.63641000000000003</v>
      </c>
      <c r="AD173" s="5">
        <v>0.63997999999999999</v>
      </c>
      <c r="AE173" s="5">
        <v>0.64117999999999997</v>
      </c>
      <c r="AF173" s="5">
        <v>0.66151000000000004</v>
      </c>
      <c r="AG173" s="5">
        <v>0.66818999999999995</v>
      </c>
      <c r="AH173" s="5">
        <v>0.68069000000000002</v>
      </c>
      <c r="AI173" s="5">
        <v>0.68547999999999998</v>
      </c>
      <c r="AJ173" s="5">
        <v>0.69450999999999996</v>
      </c>
      <c r="AK173" s="5">
        <v>0.64027000000000001</v>
      </c>
      <c r="AM173" s="4" t="s">
        <v>81</v>
      </c>
      <c r="AN173" s="4" t="s">
        <v>82</v>
      </c>
      <c r="AO173" s="5">
        <f t="shared" si="148"/>
        <v>0.57857000000000003</v>
      </c>
      <c r="AP173" s="5">
        <f t="shared" si="149"/>
        <v>0.59674499999999997</v>
      </c>
      <c r="AQ173" s="5">
        <f t="shared" si="150"/>
        <v>0.65569909090909095</v>
      </c>
      <c r="AR173" s="6">
        <f>(AO173-AVERAGE(AO155:AO200))/_xlfn.STDEV.P(AO155:AO200)</f>
        <v>-0.14593517443664764</v>
      </c>
      <c r="AS173" s="6">
        <f t="shared" ref="AS173:AT173" si="168">(AP173-AVERAGE(AP155:AP200))/_xlfn.STDEV.P(AP155:AP200)</f>
        <v>-0.19580387372094846</v>
      </c>
      <c r="AT173" s="6">
        <f t="shared" si="168"/>
        <v>-0.12828387231586175</v>
      </c>
    </row>
    <row r="174" spans="1:46" ht="13.5" thickBot="1">
      <c r="A174" s="4" t="s">
        <v>83</v>
      </c>
      <c r="B174" s="4" t="s">
        <v>84</v>
      </c>
      <c r="C174" s="5">
        <v>0.57189000000000001</v>
      </c>
      <c r="D174" s="5">
        <v>0.58060999999999996</v>
      </c>
      <c r="E174" s="5">
        <v>0.57779999999999998</v>
      </c>
      <c r="F174" s="5">
        <v>0.58782000000000001</v>
      </c>
      <c r="G174" s="5">
        <v>0.60311999999999999</v>
      </c>
      <c r="H174" s="5">
        <v>0.61431999999999998</v>
      </c>
      <c r="I174" s="5">
        <v>0.61933000000000005</v>
      </c>
      <c r="J174" s="5">
        <v>0.61316999999999999</v>
      </c>
      <c r="K174" s="5">
        <v>0.61873</v>
      </c>
      <c r="L174" s="5">
        <v>0.63680000000000003</v>
      </c>
      <c r="M174" s="5">
        <v>0.63700999999999997</v>
      </c>
      <c r="N174" s="5">
        <v>0.64963000000000004</v>
      </c>
      <c r="O174" s="5">
        <v>0.65286</v>
      </c>
      <c r="P174" s="5">
        <v>0.65737999999999996</v>
      </c>
      <c r="Q174" s="5">
        <v>0.67723</v>
      </c>
      <c r="R174" s="5">
        <v>0.67601</v>
      </c>
      <c r="S174" s="5">
        <v>0.67135999999999996</v>
      </c>
      <c r="T174" s="5">
        <v>0.65554000000000001</v>
      </c>
      <c r="U174" s="5">
        <v>0.66424000000000005</v>
      </c>
      <c r="V174" s="5">
        <v>0.66054000000000002</v>
      </c>
      <c r="W174" s="5">
        <v>0.65656999999999999</v>
      </c>
      <c r="X174" s="5">
        <v>0.65049999999999997</v>
      </c>
      <c r="Y174" s="5">
        <v>0.65281999999999996</v>
      </c>
      <c r="Z174" s="5">
        <v>0.64366000000000001</v>
      </c>
      <c r="AA174" s="5">
        <v>0.64749000000000001</v>
      </c>
      <c r="AB174" s="5">
        <v>0.65044999999999997</v>
      </c>
      <c r="AC174" s="5">
        <v>0.64731000000000005</v>
      </c>
      <c r="AD174" s="5">
        <v>0.65371999999999997</v>
      </c>
      <c r="AE174" s="5">
        <v>0.65873999999999999</v>
      </c>
      <c r="AF174" s="5">
        <v>0.67122999999999999</v>
      </c>
      <c r="AG174" s="5">
        <v>0.67003999999999997</v>
      </c>
      <c r="AH174" s="5">
        <v>0.67532999999999999</v>
      </c>
      <c r="AI174" s="5">
        <v>0.68156000000000005</v>
      </c>
      <c r="AJ174" s="5">
        <v>0.69191999999999998</v>
      </c>
      <c r="AK174" s="5">
        <v>0.63893</v>
      </c>
      <c r="AM174" s="4" t="s">
        <v>83</v>
      </c>
      <c r="AN174" s="4" t="s">
        <v>84</v>
      </c>
      <c r="AO174" s="5">
        <f t="shared" si="148"/>
        <v>0.60918583333333332</v>
      </c>
      <c r="AP174" s="5">
        <f t="shared" si="149"/>
        <v>0.6598925000000001</v>
      </c>
      <c r="AQ174" s="5">
        <f t="shared" si="150"/>
        <v>0.66242909090909086</v>
      </c>
      <c r="AR174" s="6">
        <f>(AO174-AVERAGE(AO155:AO200))/_xlfn.STDEV.P(AO155:AO200)</f>
        <v>0.28592471588985224</v>
      </c>
      <c r="AS174" s="6">
        <f t="shared" ref="AS174:AT174" si="169">(AP174-AVERAGE(AP155:AP200))/_xlfn.STDEV.P(AP155:AP200)</f>
        <v>0.58115138577587311</v>
      </c>
      <c r="AT174" s="6">
        <f t="shared" si="169"/>
        <v>-5.4472039400936915E-2</v>
      </c>
    </row>
    <row r="175" spans="1:46" ht="13.5" thickBot="1">
      <c r="A175" s="4" t="s">
        <v>85</v>
      </c>
      <c r="B175" s="4" t="s">
        <v>86</v>
      </c>
      <c r="C175" s="5">
        <v>0.59053999999999995</v>
      </c>
      <c r="D175" s="5">
        <v>0.58862000000000003</v>
      </c>
      <c r="E175" s="5">
        <v>0.57992999999999995</v>
      </c>
      <c r="F175" s="5">
        <v>0.58048</v>
      </c>
      <c r="G175" s="5">
        <v>0.58513000000000004</v>
      </c>
      <c r="H175" s="5">
        <v>0.59369000000000005</v>
      </c>
      <c r="I175" s="5">
        <v>0.59743999999999997</v>
      </c>
      <c r="J175" s="5">
        <v>0.60313000000000005</v>
      </c>
      <c r="K175" s="5">
        <v>0.62785999999999997</v>
      </c>
      <c r="L175" s="5">
        <v>0.64075000000000004</v>
      </c>
      <c r="M175" s="5">
        <v>0.65325</v>
      </c>
      <c r="N175" s="5">
        <v>0.66069999999999995</v>
      </c>
      <c r="O175" s="5">
        <v>0.66761000000000004</v>
      </c>
      <c r="P175" s="5">
        <v>0.67317000000000005</v>
      </c>
      <c r="Q175" s="5">
        <v>0.67957999999999996</v>
      </c>
      <c r="R175" s="5">
        <v>0.67847999999999997</v>
      </c>
      <c r="S175" s="5">
        <v>0.68045</v>
      </c>
      <c r="T175" s="5">
        <v>0.69196999999999997</v>
      </c>
      <c r="U175" s="5">
        <v>0.69718000000000002</v>
      </c>
      <c r="V175" s="5">
        <v>0.69369999999999998</v>
      </c>
      <c r="W175" s="5">
        <v>0.69389999999999996</v>
      </c>
      <c r="X175" s="5">
        <v>0.69045999999999996</v>
      </c>
      <c r="Y175" s="5">
        <v>0.69191000000000003</v>
      </c>
      <c r="Z175" s="5">
        <v>0.69981000000000004</v>
      </c>
      <c r="AA175" s="5">
        <v>0.70574999999999999</v>
      </c>
      <c r="AB175" s="5">
        <v>0.71738999999999997</v>
      </c>
      <c r="AC175" s="5">
        <v>0.71409</v>
      </c>
      <c r="AD175" s="5">
        <v>0.72572000000000003</v>
      </c>
      <c r="AE175" s="5">
        <v>0.73629</v>
      </c>
      <c r="AF175" s="5">
        <v>0.73675000000000002</v>
      </c>
      <c r="AG175" s="5">
        <v>0.73380999999999996</v>
      </c>
      <c r="AH175" s="5">
        <v>0.72611999999999999</v>
      </c>
      <c r="AI175" s="5">
        <v>0.72679000000000005</v>
      </c>
      <c r="AJ175" s="5">
        <v>0.72731999999999997</v>
      </c>
      <c r="AK175" s="5">
        <v>0.66191</v>
      </c>
      <c r="AM175" s="4" t="s">
        <v>85</v>
      </c>
      <c r="AN175" s="4" t="s">
        <v>86</v>
      </c>
      <c r="AO175" s="5">
        <f t="shared" si="148"/>
        <v>0.60846</v>
      </c>
      <c r="AP175" s="5">
        <f t="shared" si="149"/>
        <v>0.68651833333333334</v>
      </c>
      <c r="AQ175" s="5">
        <f t="shared" si="150"/>
        <v>0.71926727272727264</v>
      </c>
      <c r="AR175" s="6">
        <f>(AO175-AVERAGE(AO155:AO200))/_xlfn.STDEV.P(AO155:AO200)</f>
        <v>0.27568627814047497</v>
      </c>
      <c r="AS175" s="6">
        <f t="shared" ref="AS175:AT175" si="170">(AP175-AVERAGE(AP155:AP200))/_xlfn.STDEV.P(AP155:AP200)</f>
        <v>0.90875075624689727</v>
      </c>
      <c r="AT175" s="6">
        <f t="shared" si="170"/>
        <v>0.56890543155772788</v>
      </c>
    </row>
    <row r="176" spans="1:46" ht="13.5" thickBot="1">
      <c r="A176" s="4" t="s">
        <v>87</v>
      </c>
      <c r="B176" s="4" t="s">
        <v>88</v>
      </c>
      <c r="C176" s="5">
        <v>0.59255000000000002</v>
      </c>
      <c r="D176" s="5">
        <v>0.59830000000000005</v>
      </c>
      <c r="E176" s="5">
        <v>0.60414000000000001</v>
      </c>
      <c r="F176" s="5">
        <v>0.62327999999999995</v>
      </c>
      <c r="G176" s="5">
        <v>0.61924999999999997</v>
      </c>
      <c r="H176" s="5">
        <v>0.62007000000000001</v>
      </c>
      <c r="I176" s="5">
        <v>0.62702999999999998</v>
      </c>
      <c r="J176" s="5">
        <v>0.62753000000000003</v>
      </c>
      <c r="K176" s="5">
        <v>0.63100999999999996</v>
      </c>
      <c r="L176" s="5">
        <v>0.63480999999999999</v>
      </c>
      <c r="M176" s="5">
        <v>0.63560000000000005</v>
      </c>
      <c r="N176" s="5">
        <v>0.65825999999999996</v>
      </c>
      <c r="O176" s="5">
        <v>0.66995000000000005</v>
      </c>
      <c r="P176" s="5">
        <v>0.67837999999999998</v>
      </c>
      <c r="Q176" s="5">
        <v>0.67140999999999995</v>
      </c>
      <c r="R176" s="5">
        <v>0.66444000000000003</v>
      </c>
      <c r="S176" s="5">
        <v>0.66191999999999995</v>
      </c>
      <c r="T176" s="5">
        <v>0.66081000000000001</v>
      </c>
      <c r="U176" s="5">
        <v>0.66566000000000003</v>
      </c>
      <c r="V176" s="5">
        <v>0.67320999999999998</v>
      </c>
      <c r="W176" s="5">
        <v>0.66320000000000001</v>
      </c>
      <c r="X176" s="5">
        <v>0.66734000000000004</v>
      </c>
      <c r="Y176" s="5">
        <v>0.67181000000000002</v>
      </c>
      <c r="Z176" s="5">
        <v>0.66679999999999995</v>
      </c>
      <c r="AA176" s="5">
        <v>0.65483999999999998</v>
      </c>
      <c r="AB176" s="5">
        <v>0.66015999999999997</v>
      </c>
      <c r="AC176" s="5">
        <v>0.67588999999999999</v>
      </c>
      <c r="AD176" s="5">
        <v>0.68791999999999998</v>
      </c>
      <c r="AE176" s="5">
        <v>0.70121</v>
      </c>
      <c r="AF176" s="5">
        <v>0.71892</v>
      </c>
      <c r="AG176" s="5">
        <v>0.71321000000000001</v>
      </c>
      <c r="AH176" s="5">
        <v>0.71131999999999995</v>
      </c>
      <c r="AI176" s="5">
        <v>0.71735000000000004</v>
      </c>
      <c r="AJ176" s="5">
        <v>0.72941</v>
      </c>
      <c r="AK176" s="5">
        <v>0.67586000000000002</v>
      </c>
      <c r="AM176" s="4" t="s">
        <v>87</v>
      </c>
      <c r="AN176" s="4" t="s">
        <v>88</v>
      </c>
      <c r="AO176" s="5">
        <f t="shared" si="148"/>
        <v>0.62265250000000005</v>
      </c>
      <c r="AP176" s="5">
        <f t="shared" si="149"/>
        <v>0.66791083333333334</v>
      </c>
      <c r="AQ176" s="5">
        <f t="shared" si="150"/>
        <v>0.69509909090909083</v>
      </c>
      <c r="AR176" s="6">
        <f>(AO176-AVERAGE(AO155:AO200))/_xlfn.STDEV.P(AO155:AO200)</f>
        <v>0.47588241282434379</v>
      </c>
      <c r="AS176" s="6">
        <f t="shared" ref="AS176:AT176" si="171">(AP176-AVERAGE(AP155:AP200))/_xlfn.STDEV.P(AP155:AP200)</f>
        <v>0.67980748864189189</v>
      </c>
      <c r="AT176" s="6">
        <f t="shared" si="171"/>
        <v>0.30383889393199437</v>
      </c>
    </row>
    <row r="177" spans="1:46" ht="13.5" thickBot="1">
      <c r="A177" s="4" t="s">
        <v>89</v>
      </c>
      <c r="B177" s="4" t="s">
        <v>90</v>
      </c>
      <c r="C177" s="5">
        <v>0.60765000000000002</v>
      </c>
      <c r="D177" s="5">
        <v>0.59970999999999997</v>
      </c>
      <c r="E177" s="5">
        <v>0.60231999999999997</v>
      </c>
      <c r="F177" s="5">
        <v>0.60643000000000002</v>
      </c>
      <c r="G177" s="5">
        <v>0.61185</v>
      </c>
      <c r="H177" s="5">
        <v>0.62487000000000004</v>
      </c>
      <c r="I177" s="5">
        <v>0.63522999999999996</v>
      </c>
      <c r="J177" s="5">
        <v>0.63690999999999998</v>
      </c>
      <c r="K177" s="5">
        <v>0.63749999999999996</v>
      </c>
      <c r="L177" s="5">
        <v>0.65583999999999998</v>
      </c>
      <c r="M177" s="5">
        <v>0.66725000000000001</v>
      </c>
      <c r="N177" s="5">
        <v>0.68147000000000002</v>
      </c>
      <c r="O177" s="5">
        <v>0.68288000000000004</v>
      </c>
      <c r="P177" s="5">
        <v>0.68815000000000004</v>
      </c>
      <c r="Q177" s="5">
        <v>0.68789999999999996</v>
      </c>
      <c r="R177" s="5">
        <v>0.69208999999999998</v>
      </c>
      <c r="S177" s="5">
        <v>0.69384000000000001</v>
      </c>
      <c r="T177" s="5">
        <v>0.69198999999999999</v>
      </c>
      <c r="U177" s="5">
        <v>0.69633999999999996</v>
      </c>
      <c r="V177" s="5">
        <v>0.70535000000000003</v>
      </c>
      <c r="W177" s="5">
        <v>0.71614</v>
      </c>
      <c r="X177" s="5">
        <v>0.71404000000000001</v>
      </c>
      <c r="Y177" s="5">
        <v>0.72257000000000005</v>
      </c>
      <c r="Z177" s="5">
        <v>0.72602999999999995</v>
      </c>
      <c r="AA177" s="5">
        <v>0.73668</v>
      </c>
      <c r="AB177" s="5">
        <v>0.75255000000000005</v>
      </c>
      <c r="AC177" s="5">
        <v>0.76171999999999995</v>
      </c>
      <c r="AD177" s="5">
        <v>0.77115</v>
      </c>
      <c r="AE177" s="5">
        <v>0.77412999999999998</v>
      </c>
      <c r="AF177" s="5">
        <v>0.78863000000000005</v>
      </c>
      <c r="AG177" s="5">
        <v>0.78544000000000003</v>
      </c>
      <c r="AH177" s="5">
        <v>0.79510999999999998</v>
      </c>
      <c r="AI177" s="5">
        <v>0.79805000000000004</v>
      </c>
      <c r="AJ177" s="5">
        <v>0.80501</v>
      </c>
      <c r="AK177" s="5">
        <v>0.73570999999999998</v>
      </c>
      <c r="AM177" s="4" t="s">
        <v>89</v>
      </c>
      <c r="AN177" s="4" t="s">
        <v>90</v>
      </c>
      <c r="AO177" s="5">
        <f t="shared" si="148"/>
        <v>0.6305858333333334</v>
      </c>
      <c r="AP177" s="5">
        <f t="shared" si="149"/>
        <v>0.70144333333333331</v>
      </c>
      <c r="AQ177" s="5">
        <f t="shared" si="150"/>
        <v>0.77310727272727275</v>
      </c>
      <c r="AR177" s="6">
        <f>(AO177-AVERAGE(AO155:AO200))/_xlfn.STDEV.P(AO155:AO200)</f>
        <v>0.5877881847808013</v>
      </c>
      <c r="AS177" s="6">
        <f t="shared" ref="AS177:AT177" si="172">(AP177-AVERAGE(AP155:AP200))/_xlfn.STDEV.P(AP155:AP200)</f>
        <v>1.0923852191787633</v>
      </c>
      <c r="AT177" s="6">
        <f t="shared" si="172"/>
        <v>1.1594000948771364</v>
      </c>
    </row>
    <row r="178" spans="1:46" ht="13.5" thickBot="1">
      <c r="A178" s="4" t="s">
        <v>91</v>
      </c>
      <c r="B178" s="4" t="s">
        <v>92</v>
      </c>
      <c r="C178" s="5">
        <v>0.59458999999999995</v>
      </c>
      <c r="D178" s="5">
        <v>0.58130000000000004</v>
      </c>
      <c r="E178" s="5">
        <v>0.56711999999999996</v>
      </c>
      <c r="F178" s="5">
        <v>0.57215000000000005</v>
      </c>
      <c r="G178" s="5">
        <v>0.57574000000000003</v>
      </c>
      <c r="H178" s="5">
        <v>0.57008000000000003</v>
      </c>
      <c r="I178" s="5">
        <v>0.57938999999999996</v>
      </c>
      <c r="J178" s="5">
        <v>0.57230000000000003</v>
      </c>
      <c r="K178" s="5">
        <v>0.56755999999999995</v>
      </c>
      <c r="L178" s="5">
        <v>0.56852000000000003</v>
      </c>
      <c r="M178" s="5">
        <v>0.56161000000000005</v>
      </c>
      <c r="N178" s="5">
        <v>0.58640999999999999</v>
      </c>
      <c r="O178" s="5">
        <v>0.58972000000000002</v>
      </c>
      <c r="P178" s="5">
        <v>0.59543000000000001</v>
      </c>
      <c r="Q178" s="5">
        <v>0.61284000000000005</v>
      </c>
      <c r="R178" s="5">
        <v>0.60618000000000005</v>
      </c>
      <c r="S178" s="5">
        <v>0.59431999999999996</v>
      </c>
      <c r="T178" s="5">
        <v>0.58884000000000003</v>
      </c>
      <c r="U178" s="5">
        <v>0.58662000000000003</v>
      </c>
      <c r="V178" s="5">
        <v>0.57913999999999999</v>
      </c>
      <c r="W178" s="5">
        <v>0.58040999999999998</v>
      </c>
      <c r="X178" s="5">
        <v>0.58543000000000001</v>
      </c>
      <c r="Y178" s="5">
        <v>0.58677999999999997</v>
      </c>
      <c r="Z178" s="5">
        <v>0.57574000000000003</v>
      </c>
      <c r="AA178" s="5">
        <v>0.58867999999999998</v>
      </c>
      <c r="AB178" s="5">
        <v>0.61134999999999995</v>
      </c>
      <c r="AC178" s="5">
        <v>0.61302000000000001</v>
      </c>
      <c r="AD178" s="5">
        <v>0.62543000000000004</v>
      </c>
      <c r="AE178" s="5">
        <v>0.64361999999999997</v>
      </c>
      <c r="AF178" s="5">
        <v>0.66634000000000004</v>
      </c>
      <c r="AG178" s="5">
        <v>0.67422000000000004</v>
      </c>
      <c r="AH178" s="5">
        <v>0.68445</v>
      </c>
      <c r="AI178" s="5">
        <v>0.69198000000000004</v>
      </c>
      <c r="AJ178" s="5">
        <v>0.69872999999999996</v>
      </c>
      <c r="AK178" s="5">
        <v>0.64932000000000001</v>
      </c>
      <c r="AM178" s="4" t="s">
        <v>91</v>
      </c>
      <c r="AN178" s="4" t="s">
        <v>92</v>
      </c>
      <c r="AO178" s="5">
        <f t="shared" si="148"/>
        <v>0.57473083333333341</v>
      </c>
      <c r="AP178" s="5">
        <f t="shared" si="149"/>
        <v>0.59012083333333332</v>
      </c>
      <c r="AQ178" s="5">
        <f t="shared" si="150"/>
        <v>0.6497400000000001</v>
      </c>
      <c r="AR178" s="6">
        <f>(AO178-AVERAGE(AO155:AO200))/_xlfn.STDEV.P(AO155:AO200)</f>
        <v>-0.2000895747941468</v>
      </c>
      <c r="AS178" s="6">
        <f t="shared" ref="AS178:AT178" si="173">(AP178-AVERAGE(AP155:AP200))/_xlfn.STDEV.P(AP155:AP200)</f>
        <v>-0.27730640559394698</v>
      </c>
      <c r="AT178" s="6">
        <f t="shared" si="173"/>
        <v>-0.19364069586811561</v>
      </c>
    </row>
    <row r="179" spans="1:46" ht="13.5" thickBot="1">
      <c r="A179" s="4" t="s">
        <v>93</v>
      </c>
      <c r="B179" s="4" t="s">
        <v>94</v>
      </c>
      <c r="C179" s="5">
        <v>0.62614999999999998</v>
      </c>
      <c r="D179" s="5">
        <v>0.627</v>
      </c>
      <c r="E179" s="5">
        <v>0.63061999999999996</v>
      </c>
      <c r="F179" s="5">
        <v>0.63693999999999995</v>
      </c>
      <c r="G179" s="5">
        <v>0.64180999999999999</v>
      </c>
      <c r="H179" s="5">
        <v>0.64654</v>
      </c>
      <c r="I179" s="5">
        <v>0.64248000000000005</v>
      </c>
      <c r="J179" s="5">
        <v>0.64215999999999995</v>
      </c>
      <c r="K179" s="5">
        <v>0.64229000000000003</v>
      </c>
      <c r="L179" s="5">
        <v>0.64610999999999996</v>
      </c>
      <c r="M179" s="5">
        <v>0.65154000000000001</v>
      </c>
      <c r="N179" s="5">
        <v>0.64753000000000005</v>
      </c>
      <c r="O179" s="5">
        <v>0.64609000000000005</v>
      </c>
      <c r="P179" s="5">
        <v>0.65669</v>
      </c>
      <c r="Q179" s="5">
        <v>0.65354999999999996</v>
      </c>
      <c r="R179" s="5">
        <v>0.64749000000000001</v>
      </c>
      <c r="S179" s="5">
        <v>0.64498</v>
      </c>
      <c r="T179" s="5">
        <v>0.64134000000000002</v>
      </c>
      <c r="U179" s="5">
        <v>0.64956000000000003</v>
      </c>
      <c r="V179" s="5">
        <v>0.65</v>
      </c>
      <c r="W179" s="5">
        <v>0.65186999999999995</v>
      </c>
      <c r="X179" s="5">
        <v>0.65822999999999998</v>
      </c>
      <c r="Y179" s="5">
        <v>0.65547999999999995</v>
      </c>
      <c r="Z179" s="5">
        <v>0.66434000000000004</v>
      </c>
      <c r="AA179" s="5">
        <v>0.67191999999999996</v>
      </c>
      <c r="AB179" s="5">
        <v>0.67388000000000003</v>
      </c>
      <c r="AC179" s="5">
        <v>0.68149999999999999</v>
      </c>
      <c r="AD179" s="5">
        <v>0.69284000000000001</v>
      </c>
      <c r="AE179" s="5">
        <v>0.70525000000000004</v>
      </c>
      <c r="AF179" s="5">
        <v>0.71845999999999999</v>
      </c>
      <c r="AG179" s="5">
        <v>0.72170000000000001</v>
      </c>
      <c r="AH179" s="5">
        <v>0.73206000000000004</v>
      </c>
      <c r="AI179" s="5">
        <v>0.74107000000000001</v>
      </c>
      <c r="AJ179" s="5">
        <v>0.74094000000000004</v>
      </c>
      <c r="AK179" s="5">
        <v>0.68847999999999998</v>
      </c>
      <c r="AM179" s="4" t="s">
        <v>93</v>
      </c>
      <c r="AN179" s="4" t="s">
        <v>94</v>
      </c>
      <c r="AO179" s="5">
        <f t="shared" si="148"/>
        <v>0.64009749999999987</v>
      </c>
      <c r="AP179" s="5">
        <f t="shared" si="149"/>
        <v>0.65163499999999996</v>
      </c>
      <c r="AQ179" s="5">
        <f t="shared" si="150"/>
        <v>0.70619090909090909</v>
      </c>
      <c r="AR179" s="6">
        <f>(AO179-AVERAGE(AO155:AO200))/_xlfn.STDEV.P(AO155:AO200)</f>
        <v>0.72195756304876113</v>
      </c>
      <c r="AS179" s="6">
        <f t="shared" ref="AS179:AT179" si="174">(AP179-AVERAGE(AP155:AP200))/_xlfn.STDEV.P(AP155:AP200)</f>
        <v>0.47955262010351707</v>
      </c>
      <c r="AT179" s="6">
        <f t="shared" si="174"/>
        <v>0.4254893293493951</v>
      </c>
    </row>
    <row r="180" spans="1:46" ht="13.5" thickBot="1">
      <c r="A180" s="4" t="s">
        <v>95</v>
      </c>
      <c r="B180" s="4" t="s">
        <v>96</v>
      </c>
      <c r="C180" s="5">
        <v>0.61575999999999997</v>
      </c>
      <c r="D180" s="5">
        <v>0.63360000000000005</v>
      </c>
      <c r="E180" s="5">
        <v>0.63180999999999998</v>
      </c>
      <c r="F180" s="5">
        <v>0.64217000000000002</v>
      </c>
      <c r="G180" s="5">
        <v>0.63502000000000003</v>
      </c>
      <c r="H180" s="5">
        <v>0.62753000000000003</v>
      </c>
      <c r="I180" s="5">
        <v>0.63537999999999994</v>
      </c>
      <c r="J180" s="5">
        <v>0.63741000000000003</v>
      </c>
      <c r="K180" s="5">
        <v>0.63959999999999995</v>
      </c>
      <c r="L180" s="5">
        <v>0.63631000000000004</v>
      </c>
      <c r="M180" s="5">
        <v>0.63976</v>
      </c>
      <c r="N180" s="5">
        <v>0.63334000000000001</v>
      </c>
      <c r="O180" s="5">
        <v>0.62899000000000005</v>
      </c>
      <c r="P180" s="5">
        <v>0.62187999999999999</v>
      </c>
      <c r="Q180" s="5">
        <v>0.61658999999999997</v>
      </c>
      <c r="R180" s="5">
        <v>0.62421000000000004</v>
      </c>
      <c r="S180" s="5">
        <v>0.62163000000000002</v>
      </c>
      <c r="T180" s="5">
        <v>0.62436000000000003</v>
      </c>
      <c r="U180" s="5">
        <v>0.62709000000000004</v>
      </c>
      <c r="V180" s="5">
        <v>0.62524999999999997</v>
      </c>
      <c r="W180" s="5">
        <v>0.62716000000000005</v>
      </c>
      <c r="X180" s="5">
        <v>0.63371</v>
      </c>
      <c r="Y180" s="5">
        <v>0.63978999999999997</v>
      </c>
      <c r="Z180" s="5">
        <v>0.63739999999999997</v>
      </c>
      <c r="AA180" s="5">
        <v>0.64768999999999999</v>
      </c>
      <c r="AB180" s="5">
        <v>0.65913999999999995</v>
      </c>
      <c r="AC180" s="5">
        <v>0.66918999999999995</v>
      </c>
      <c r="AD180" s="5">
        <v>0.67244999999999999</v>
      </c>
      <c r="AE180" s="5">
        <v>0.68786000000000003</v>
      </c>
      <c r="AF180" s="5">
        <v>0.70552999999999999</v>
      </c>
      <c r="AG180" s="5">
        <v>0.70509999999999995</v>
      </c>
      <c r="AH180" s="5">
        <v>0.71106999999999998</v>
      </c>
      <c r="AI180" s="5">
        <v>0.71555999999999997</v>
      </c>
      <c r="AJ180" s="5">
        <v>0.72014</v>
      </c>
      <c r="AK180" s="5">
        <v>0.67330000000000001</v>
      </c>
      <c r="AM180" s="4" t="s">
        <v>95</v>
      </c>
      <c r="AN180" s="4" t="s">
        <v>96</v>
      </c>
      <c r="AO180" s="5">
        <f t="shared" si="148"/>
        <v>0.63397416666666662</v>
      </c>
      <c r="AP180" s="5">
        <f t="shared" si="149"/>
        <v>0.62733833333333333</v>
      </c>
      <c r="AQ180" s="5">
        <f t="shared" si="150"/>
        <v>0.68791181818181812</v>
      </c>
      <c r="AR180" s="6">
        <f>(AO180-AVERAGE(AO155:AO200))/_xlfn.STDEV.P(AO155:AO200)</f>
        <v>0.63558323402186645</v>
      </c>
      <c r="AS180" s="6">
        <f t="shared" ref="AS180:AT180" si="175">(AP180-AVERAGE(AP155:AP200))/_xlfn.STDEV.P(AP155:AP200)</f>
        <v>0.18061088915759355</v>
      </c>
      <c r="AT180" s="6">
        <f t="shared" si="175"/>
        <v>0.22501188447293688</v>
      </c>
    </row>
    <row r="181" spans="1:46" ht="13.5" thickBot="1">
      <c r="A181" s="4" t="s">
        <v>97</v>
      </c>
      <c r="B181" s="4" t="s">
        <v>98</v>
      </c>
      <c r="C181" s="5">
        <v>0.56272999999999995</v>
      </c>
      <c r="D181" s="5">
        <v>0.56937000000000004</v>
      </c>
      <c r="E181" s="5">
        <v>0.57438999999999996</v>
      </c>
      <c r="F181" s="5">
        <v>0.58531</v>
      </c>
      <c r="G181" s="5">
        <v>0.58577999999999997</v>
      </c>
      <c r="H181" s="5">
        <v>0.59243000000000001</v>
      </c>
      <c r="I181" s="5">
        <v>0.60126000000000002</v>
      </c>
      <c r="J181" s="5">
        <v>0.59411999999999998</v>
      </c>
      <c r="K181" s="5">
        <v>0.60272999999999999</v>
      </c>
      <c r="L181" s="5">
        <v>0.60487000000000002</v>
      </c>
      <c r="M181" s="5">
        <v>0.61258000000000001</v>
      </c>
      <c r="N181" s="5">
        <v>0.61073999999999995</v>
      </c>
      <c r="O181" s="5">
        <v>0.61492999999999998</v>
      </c>
      <c r="P181" s="5">
        <v>0.60865999999999998</v>
      </c>
      <c r="Q181" s="5">
        <v>0.60911999999999999</v>
      </c>
      <c r="R181" s="5">
        <v>0.60904000000000003</v>
      </c>
      <c r="S181" s="5">
        <v>0.60462000000000005</v>
      </c>
      <c r="T181" s="5">
        <v>0.59228000000000003</v>
      </c>
      <c r="U181" s="5">
        <v>0.59194999999999998</v>
      </c>
      <c r="V181" s="5">
        <v>0.59601000000000004</v>
      </c>
      <c r="W181" s="5">
        <v>0.59292</v>
      </c>
      <c r="X181" s="5">
        <v>0.59792999999999996</v>
      </c>
      <c r="Y181" s="5">
        <v>0.59116000000000002</v>
      </c>
      <c r="Z181" s="5">
        <v>0.58596000000000004</v>
      </c>
      <c r="AA181" s="5">
        <v>0.59511000000000003</v>
      </c>
      <c r="AB181" s="5">
        <v>0.60224</v>
      </c>
      <c r="AC181" s="5">
        <v>0.61004999999999998</v>
      </c>
      <c r="AD181" s="5">
        <v>0.61655000000000004</v>
      </c>
      <c r="AE181" s="5">
        <v>0.63124999999999998</v>
      </c>
      <c r="AF181" s="5">
        <v>0.65664</v>
      </c>
      <c r="AG181" s="5">
        <v>0.66547000000000001</v>
      </c>
      <c r="AH181" s="5">
        <v>0.67288000000000003</v>
      </c>
      <c r="AI181" s="5">
        <v>0.68286999999999998</v>
      </c>
      <c r="AJ181" s="5">
        <v>0.68772999999999995</v>
      </c>
      <c r="AK181" s="5">
        <v>0.64902000000000004</v>
      </c>
      <c r="AM181" s="4" t="s">
        <v>97</v>
      </c>
      <c r="AN181" s="4" t="s">
        <v>98</v>
      </c>
      <c r="AO181" s="5">
        <f t="shared" si="148"/>
        <v>0.59135916666666677</v>
      </c>
      <c r="AP181" s="5">
        <f t="shared" si="149"/>
        <v>0.59954833333333335</v>
      </c>
      <c r="AQ181" s="5">
        <f t="shared" si="150"/>
        <v>0.64271</v>
      </c>
      <c r="AR181" s="6">
        <f>(AO181-AVERAGE(AO155:AO200))/_xlfn.STDEV.P(AO155:AO200)</f>
        <v>3.4465863611226347E-2</v>
      </c>
      <c r="AS181" s="6">
        <f t="shared" ref="AS181:AT181" si="176">(AP181-AVERAGE(AP155:AP200))/_xlfn.STDEV.P(AP155:AP200)</f>
        <v>-0.16131217448572741</v>
      </c>
      <c r="AT181" s="6">
        <f t="shared" si="176"/>
        <v>-0.27074280365295006</v>
      </c>
    </row>
    <row r="182" spans="1:46" ht="13.5" thickBot="1">
      <c r="A182" s="4" t="s">
        <v>99</v>
      </c>
      <c r="B182" s="4" t="s">
        <v>100</v>
      </c>
      <c r="C182" s="5">
        <v>0.57869000000000004</v>
      </c>
      <c r="D182" s="5">
        <v>0.57018000000000002</v>
      </c>
      <c r="E182" s="5">
        <v>0.56955999999999996</v>
      </c>
      <c r="F182" s="5">
        <v>0.57462999999999997</v>
      </c>
      <c r="G182" s="5">
        <v>0.57286999999999999</v>
      </c>
      <c r="H182" s="5">
        <v>0.56781000000000004</v>
      </c>
      <c r="I182" s="5">
        <v>0.55840999999999996</v>
      </c>
      <c r="J182" s="5">
        <v>0.55867</v>
      </c>
      <c r="K182" s="5">
        <v>0.55889</v>
      </c>
      <c r="L182" s="5">
        <v>0.55706999999999995</v>
      </c>
      <c r="M182" s="5">
        <v>0.55413000000000001</v>
      </c>
      <c r="N182" s="5">
        <v>0.54401999999999995</v>
      </c>
      <c r="O182" s="5">
        <v>0.54601</v>
      </c>
      <c r="P182" s="5">
        <v>0.54695000000000005</v>
      </c>
      <c r="Q182" s="5">
        <v>0.54283999999999999</v>
      </c>
      <c r="R182" s="5">
        <v>0.54022999999999999</v>
      </c>
      <c r="S182" s="5">
        <v>0.53954999999999997</v>
      </c>
      <c r="T182" s="5">
        <v>0.53639999999999999</v>
      </c>
      <c r="U182" s="5">
        <v>0.54644000000000004</v>
      </c>
      <c r="V182" s="5">
        <v>0.54561999999999999</v>
      </c>
      <c r="W182" s="5">
        <v>0.53361000000000003</v>
      </c>
      <c r="X182" s="5">
        <v>0.54457</v>
      </c>
      <c r="Y182" s="5">
        <v>0.54947000000000001</v>
      </c>
      <c r="Z182" s="5">
        <v>0.56308999999999998</v>
      </c>
      <c r="AA182" s="5">
        <v>0.56103000000000003</v>
      </c>
      <c r="AB182" s="5">
        <v>0.57462999999999997</v>
      </c>
      <c r="AC182" s="5">
        <v>0.57911999999999997</v>
      </c>
      <c r="AD182" s="5">
        <v>0.58396000000000003</v>
      </c>
      <c r="AE182" s="5">
        <v>0.59192</v>
      </c>
      <c r="AF182" s="5">
        <v>0.60731999999999997</v>
      </c>
      <c r="AG182" s="5">
        <v>0.61826999999999999</v>
      </c>
      <c r="AH182" s="5">
        <v>0.63634999999999997</v>
      </c>
      <c r="AI182" s="5">
        <v>0.65059999999999996</v>
      </c>
      <c r="AJ182" s="5">
        <v>0.65556000000000003</v>
      </c>
      <c r="AK182" s="5">
        <v>0.6169</v>
      </c>
      <c r="AM182" s="4" t="s">
        <v>99</v>
      </c>
      <c r="AN182" s="4" t="s">
        <v>100</v>
      </c>
      <c r="AO182" s="5">
        <f t="shared" si="148"/>
        <v>0.5637441666666666</v>
      </c>
      <c r="AP182" s="5">
        <f t="shared" si="149"/>
        <v>0.54456500000000008</v>
      </c>
      <c r="AQ182" s="5">
        <f t="shared" si="150"/>
        <v>0.60687818181818198</v>
      </c>
      <c r="AR182" s="6">
        <f>(AO182-AVERAGE(AO155:AO200))/_xlfn.STDEV.P(AO155:AO200)</f>
        <v>-0.35506496318426783</v>
      </c>
      <c r="AS182" s="6">
        <f t="shared" ref="AS182:AT182" si="177">(AP182-AVERAGE(AP155:AP200))/_xlfn.STDEV.P(AP155:AP200)</f>
        <v>-0.83781702452729834</v>
      </c>
      <c r="AT182" s="6">
        <f t="shared" si="177"/>
        <v>-0.66373124000872363</v>
      </c>
    </row>
    <row r="183" spans="1:46" ht="13.5" thickBot="1">
      <c r="A183" s="4" t="s">
        <v>101</v>
      </c>
      <c r="B183" s="4" t="s">
        <v>102</v>
      </c>
      <c r="C183" s="5">
        <v>0.45589000000000002</v>
      </c>
      <c r="D183" s="5">
        <v>0.45408999999999999</v>
      </c>
      <c r="E183" s="5">
        <v>0.44680999999999998</v>
      </c>
      <c r="F183" s="5">
        <v>0.45385999999999999</v>
      </c>
      <c r="G183" s="5">
        <v>0.45634000000000002</v>
      </c>
      <c r="H183" s="5">
        <v>0.46999000000000002</v>
      </c>
      <c r="I183" s="5">
        <v>0.47144000000000003</v>
      </c>
      <c r="J183" s="5">
        <v>0.47539999999999999</v>
      </c>
      <c r="K183" s="5">
        <v>0.47972999999999999</v>
      </c>
      <c r="L183" s="5">
        <v>0.47126000000000001</v>
      </c>
      <c r="M183" s="5">
        <v>0.45054</v>
      </c>
      <c r="N183" s="5">
        <v>0.45396999999999998</v>
      </c>
      <c r="O183" s="5">
        <v>0.46344999999999997</v>
      </c>
      <c r="P183" s="5">
        <v>0.46998000000000001</v>
      </c>
      <c r="Q183" s="5">
        <v>0.47524</v>
      </c>
      <c r="R183" s="5">
        <v>0.47941</v>
      </c>
      <c r="S183" s="5">
        <v>0.47859000000000002</v>
      </c>
      <c r="T183" s="5">
        <v>0.47553000000000001</v>
      </c>
      <c r="U183" s="5">
        <v>0.47804000000000002</v>
      </c>
      <c r="V183" s="5">
        <v>0.48359999999999997</v>
      </c>
      <c r="W183" s="5">
        <v>0.48987000000000003</v>
      </c>
      <c r="X183" s="5">
        <v>0.49969000000000002</v>
      </c>
      <c r="Y183" s="5">
        <v>0.51839999999999997</v>
      </c>
      <c r="Z183" s="5">
        <v>0.52910999999999997</v>
      </c>
      <c r="AA183" s="5">
        <v>0.54322000000000004</v>
      </c>
      <c r="AB183" s="5">
        <v>0.55415000000000003</v>
      </c>
      <c r="AC183" s="5">
        <v>0.56042000000000003</v>
      </c>
      <c r="AD183" s="5">
        <v>0.56962999999999997</v>
      </c>
      <c r="AE183" s="5">
        <v>0.57887</v>
      </c>
      <c r="AF183" s="5">
        <v>0.58784000000000003</v>
      </c>
      <c r="AG183" s="5">
        <v>0.59770000000000001</v>
      </c>
      <c r="AH183" s="5">
        <v>0.60153999999999996</v>
      </c>
      <c r="AI183" s="5">
        <v>0.60894999999999999</v>
      </c>
      <c r="AJ183" s="5">
        <v>0.61768999999999996</v>
      </c>
      <c r="AK183" s="5">
        <v>0.57311000000000001</v>
      </c>
      <c r="AM183" s="4" t="s">
        <v>101</v>
      </c>
      <c r="AN183" s="4" t="s">
        <v>102</v>
      </c>
      <c r="AO183" s="5">
        <f t="shared" si="148"/>
        <v>0.46161000000000002</v>
      </c>
      <c r="AP183" s="5">
        <f t="shared" si="149"/>
        <v>0.48674250000000002</v>
      </c>
      <c r="AQ183" s="5">
        <f t="shared" si="150"/>
        <v>0.58119272727272719</v>
      </c>
      <c r="AR183" s="6">
        <f>(AO183-AVERAGE(AO155:AO200))/_xlfn.STDEV.P(AO155:AO200)</f>
        <v>-1.795745983851847</v>
      </c>
      <c r="AS183" s="6">
        <f t="shared" ref="AS183:AT183" si="178">(AP183-AVERAGE(AP155:AP200))/_xlfn.STDEV.P(AP155:AP200)</f>
        <v>-1.5492544605660157</v>
      </c>
      <c r="AT183" s="6">
        <f t="shared" si="178"/>
        <v>-0.94543859205226488</v>
      </c>
    </row>
    <row r="184" spans="1:46" ht="13.5" thickBot="1">
      <c r="A184" s="4" t="s">
        <v>103</v>
      </c>
      <c r="B184" s="4" t="s">
        <v>104</v>
      </c>
      <c r="C184" s="5">
        <v>0.4385</v>
      </c>
      <c r="D184" s="5">
        <v>0.44205</v>
      </c>
      <c r="E184" s="5">
        <v>0.43271999999999999</v>
      </c>
      <c r="F184" s="5">
        <v>0.44829000000000002</v>
      </c>
      <c r="G184" s="5">
        <v>0.45018999999999998</v>
      </c>
      <c r="H184" s="5">
        <v>0.45762999999999998</v>
      </c>
      <c r="I184" s="5">
        <v>0.47769</v>
      </c>
      <c r="J184" s="5">
        <v>0.48393999999999998</v>
      </c>
      <c r="K184" s="5">
        <v>0.49062</v>
      </c>
      <c r="L184" s="5">
        <v>0.49031000000000002</v>
      </c>
      <c r="M184" s="5">
        <v>0.49714000000000003</v>
      </c>
      <c r="N184" s="5">
        <v>0.50949</v>
      </c>
      <c r="O184" s="5">
        <v>0.51753000000000005</v>
      </c>
      <c r="P184" s="5">
        <v>0.52081999999999995</v>
      </c>
      <c r="Q184" s="5">
        <v>0.52973999999999999</v>
      </c>
      <c r="R184" s="5">
        <v>0.51995999999999998</v>
      </c>
      <c r="S184" s="5">
        <v>0.52705999999999997</v>
      </c>
      <c r="T184" s="5">
        <v>0.51483000000000001</v>
      </c>
      <c r="U184" s="5">
        <v>0.50788</v>
      </c>
      <c r="V184" s="5">
        <v>0.51341000000000003</v>
      </c>
      <c r="W184" s="5">
        <v>0.51507999999999998</v>
      </c>
      <c r="X184" s="5">
        <v>0.50553000000000003</v>
      </c>
      <c r="Y184" s="5">
        <v>0.49623</v>
      </c>
      <c r="Z184" s="5">
        <v>0.48159999999999997</v>
      </c>
      <c r="AA184" s="5">
        <v>0.48619000000000001</v>
      </c>
      <c r="AB184" s="5">
        <v>0.48320999999999997</v>
      </c>
      <c r="AC184" s="5">
        <v>0.48357</v>
      </c>
      <c r="AD184" s="5">
        <v>0.49774000000000002</v>
      </c>
      <c r="AE184" s="5">
        <v>0.49458000000000002</v>
      </c>
      <c r="AF184" s="5">
        <v>0.51168999999999998</v>
      </c>
      <c r="AG184" s="5">
        <v>0.52620999999999996</v>
      </c>
      <c r="AH184" s="5">
        <v>0.54166999999999998</v>
      </c>
      <c r="AI184" s="5">
        <v>0.56284999999999996</v>
      </c>
      <c r="AJ184" s="5">
        <v>0.59350000000000003</v>
      </c>
      <c r="AK184" s="5">
        <v>0.55510000000000004</v>
      </c>
      <c r="AM184" s="4" t="s">
        <v>103</v>
      </c>
      <c r="AN184" s="4" t="s">
        <v>104</v>
      </c>
      <c r="AO184" s="5">
        <f t="shared" si="148"/>
        <v>0.46821416666666665</v>
      </c>
      <c r="AP184" s="5">
        <f t="shared" si="149"/>
        <v>0.5124725</v>
      </c>
      <c r="AQ184" s="5">
        <f t="shared" si="150"/>
        <v>0.52148272727272726</v>
      </c>
      <c r="AR184" s="6">
        <f>(AO184-AVERAGE(AO155:AO200))/_xlfn.STDEV.P(AO155:AO200)</f>
        <v>-1.7025891306212881</v>
      </c>
      <c r="AS184" s="6">
        <f t="shared" ref="AS184:AT184" si="179">(AP184-AVERAGE(AP155:AP200))/_xlfn.STDEV.P(AP155:AP200)</f>
        <v>-1.2326772591431066</v>
      </c>
      <c r="AT184" s="6">
        <f t="shared" si="179"/>
        <v>-1.6003129669928624</v>
      </c>
    </row>
    <row r="185" spans="1:46" ht="13.5" thickBot="1">
      <c r="A185" s="4" t="s">
        <v>105</v>
      </c>
      <c r="B185" s="4" t="s">
        <v>106</v>
      </c>
      <c r="C185" s="5">
        <v>0.41971000000000003</v>
      </c>
      <c r="D185" s="5">
        <v>0.42260999999999999</v>
      </c>
      <c r="E185" s="5">
        <v>0.42410999999999999</v>
      </c>
      <c r="F185" s="5">
        <v>0.43406</v>
      </c>
      <c r="G185" s="5">
        <v>0.42559000000000002</v>
      </c>
      <c r="H185" s="5">
        <v>0.42247000000000001</v>
      </c>
      <c r="I185" s="5">
        <v>0.41661999999999999</v>
      </c>
      <c r="J185" s="5">
        <v>0.42627999999999999</v>
      </c>
      <c r="K185" s="5">
        <v>0.43004999999999999</v>
      </c>
      <c r="L185" s="5">
        <v>0.42696000000000001</v>
      </c>
      <c r="M185" s="5">
        <v>0.42370999999999998</v>
      </c>
      <c r="N185" s="5">
        <v>0.43128</v>
      </c>
      <c r="O185" s="5">
        <v>0.43912000000000001</v>
      </c>
      <c r="P185" s="5">
        <v>0.43908999999999998</v>
      </c>
      <c r="Q185" s="5">
        <v>0.43669999999999998</v>
      </c>
      <c r="R185" s="5">
        <v>0.43407000000000001</v>
      </c>
      <c r="S185" s="5">
        <v>0.44378000000000001</v>
      </c>
      <c r="T185" s="5">
        <v>0.44002999999999998</v>
      </c>
      <c r="U185" s="5">
        <v>0.45235999999999998</v>
      </c>
      <c r="V185" s="5">
        <v>0.45179999999999998</v>
      </c>
      <c r="W185" s="5">
        <v>0.44561000000000001</v>
      </c>
      <c r="X185" s="5">
        <v>0.44795000000000001</v>
      </c>
      <c r="Y185" s="5">
        <v>0.44517000000000001</v>
      </c>
      <c r="Z185" s="5">
        <v>0.44750000000000001</v>
      </c>
      <c r="AA185" s="5">
        <v>0.45490999999999998</v>
      </c>
      <c r="AB185" s="5">
        <v>0.46072999999999997</v>
      </c>
      <c r="AC185" s="5">
        <v>0.47221000000000002</v>
      </c>
      <c r="AD185" s="5">
        <v>0.48019000000000001</v>
      </c>
      <c r="AE185" s="5">
        <v>0.49234</v>
      </c>
      <c r="AF185" s="5">
        <v>0.51466999999999996</v>
      </c>
      <c r="AG185" s="5">
        <v>0.52654999999999996</v>
      </c>
      <c r="AH185" s="5">
        <v>0.52312999999999998</v>
      </c>
      <c r="AI185" s="5">
        <v>0.53961000000000003</v>
      </c>
      <c r="AJ185" s="5">
        <v>0.54837999999999998</v>
      </c>
      <c r="AK185" s="5">
        <v>0.51661999999999997</v>
      </c>
      <c r="AM185" s="4" t="s">
        <v>105</v>
      </c>
      <c r="AN185" s="4" t="s">
        <v>106</v>
      </c>
      <c r="AO185" s="5">
        <f t="shared" si="148"/>
        <v>0.42528749999999998</v>
      </c>
      <c r="AP185" s="5">
        <f t="shared" si="149"/>
        <v>0.44359833333333332</v>
      </c>
      <c r="AQ185" s="5">
        <f t="shared" si="150"/>
        <v>0.50266727272727263</v>
      </c>
      <c r="AR185" s="6">
        <f>(AO185-AVERAGE(AO155:AO200))/_xlfn.STDEV.P(AO155:AO200)</f>
        <v>-2.3081027992159342</v>
      </c>
      <c r="AS185" s="6">
        <f t="shared" ref="AS185:AT185" si="180">(AP185-AVERAGE(AP155:AP200))/_xlfn.STDEV.P(AP155:AP200)</f>
        <v>-2.0800923751037899</v>
      </c>
      <c r="AT185" s="6">
        <f t="shared" si="180"/>
        <v>-1.8066730245155191</v>
      </c>
    </row>
    <row r="186" spans="1:46" ht="13.5" thickBot="1">
      <c r="A186" s="4" t="s">
        <v>107</v>
      </c>
      <c r="B186" s="4" t="s">
        <v>108</v>
      </c>
      <c r="C186" s="5">
        <v>0.50246000000000002</v>
      </c>
      <c r="D186" s="5">
        <v>0.50185999999999997</v>
      </c>
      <c r="E186" s="5">
        <v>0.49125000000000002</v>
      </c>
      <c r="F186" s="5">
        <v>0.48271999999999998</v>
      </c>
      <c r="G186" s="5">
        <v>0.49852000000000002</v>
      </c>
      <c r="H186" s="5">
        <v>0.49375999999999998</v>
      </c>
      <c r="I186" s="5">
        <v>0.48798000000000002</v>
      </c>
      <c r="J186" s="5">
        <v>0.48421999999999998</v>
      </c>
      <c r="K186" s="5">
        <v>0.48648000000000002</v>
      </c>
      <c r="L186" s="5">
        <v>0.49096000000000001</v>
      </c>
      <c r="M186" s="5">
        <v>0.48931000000000002</v>
      </c>
      <c r="N186" s="5">
        <v>0.50134999999999996</v>
      </c>
      <c r="O186" s="5">
        <v>0.52249000000000001</v>
      </c>
      <c r="P186" s="5">
        <v>0.52544999999999997</v>
      </c>
      <c r="Q186" s="5">
        <v>0.52449999999999997</v>
      </c>
      <c r="R186" s="5">
        <v>0.53983999999999999</v>
      </c>
      <c r="S186" s="5">
        <v>0.52210000000000001</v>
      </c>
      <c r="T186" s="5">
        <v>0.52073000000000003</v>
      </c>
      <c r="U186" s="5">
        <v>0.52127000000000001</v>
      </c>
      <c r="V186" s="5">
        <v>0.52100000000000002</v>
      </c>
      <c r="W186" s="5">
        <v>0.5222</v>
      </c>
      <c r="X186" s="5">
        <v>0.52983999999999998</v>
      </c>
      <c r="Y186" s="5">
        <v>0.53419000000000005</v>
      </c>
      <c r="Z186" s="5">
        <v>0.53642000000000001</v>
      </c>
      <c r="AA186" s="5">
        <v>0.53163000000000005</v>
      </c>
      <c r="AB186" s="5">
        <v>0.53232000000000002</v>
      </c>
      <c r="AC186" s="5">
        <v>0.53371000000000002</v>
      </c>
      <c r="AD186" s="5">
        <v>0.54554000000000002</v>
      </c>
      <c r="AE186" s="5">
        <v>0.56494</v>
      </c>
      <c r="AF186" s="5">
        <v>0.58921999999999997</v>
      </c>
      <c r="AG186" s="5">
        <v>0.59672000000000003</v>
      </c>
      <c r="AH186" s="5">
        <v>0.61636999999999997</v>
      </c>
      <c r="AI186" s="5">
        <v>0.62956999999999996</v>
      </c>
      <c r="AJ186" s="5">
        <v>0.62948000000000004</v>
      </c>
      <c r="AK186" s="5">
        <v>0.58399999999999996</v>
      </c>
      <c r="AM186" s="4" t="s">
        <v>107</v>
      </c>
      <c r="AN186" s="4" t="s">
        <v>108</v>
      </c>
      <c r="AO186" s="5">
        <f t="shared" si="148"/>
        <v>0.49257249999999991</v>
      </c>
      <c r="AP186" s="5">
        <f t="shared" si="149"/>
        <v>0.52666916666666663</v>
      </c>
      <c r="AQ186" s="5">
        <f t="shared" si="150"/>
        <v>0.57759090909090915</v>
      </c>
      <c r="AR186" s="6">
        <f>(AO186-AVERAGE(AO155:AO200))/_xlfn.STDEV.P(AO155:AO200)</f>
        <v>-1.3589960934062422</v>
      </c>
      <c r="AS186" s="6">
        <f t="shared" ref="AS186:AT186" si="181">(AP186-AVERAGE(AP155:AP200))/_xlfn.STDEV.P(AP155:AP200)</f>
        <v>-1.0580040759768716</v>
      </c>
      <c r="AT186" s="6">
        <f t="shared" si="181"/>
        <v>-0.98494183155097148</v>
      </c>
    </row>
    <row r="187" spans="1:46" ht="13.5" thickBot="1">
      <c r="A187" s="4" t="s">
        <v>109</v>
      </c>
      <c r="B187" s="4" t="s">
        <v>110</v>
      </c>
      <c r="C187" s="5">
        <v>0.59482000000000002</v>
      </c>
      <c r="D187" s="5">
        <v>0.59379999999999999</v>
      </c>
      <c r="E187" s="5">
        <v>0.58479999999999999</v>
      </c>
      <c r="F187" s="5">
        <v>0.57957000000000003</v>
      </c>
      <c r="G187" s="5">
        <v>0.58492</v>
      </c>
      <c r="H187" s="5">
        <v>0.58292999999999995</v>
      </c>
      <c r="I187" s="5">
        <v>0.58745999999999998</v>
      </c>
      <c r="J187" s="5">
        <v>0.59636</v>
      </c>
      <c r="K187" s="5">
        <v>0.59587999999999997</v>
      </c>
      <c r="L187" s="5">
        <v>0.59746999999999995</v>
      </c>
      <c r="M187" s="5">
        <v>0.59575999999999996</v>
      </c>
      <c r="N187" s="5">
        <v>0.59121000000000001</v>
      </c>
      <c r="O187" s="5">
        <v>0.59670000000000001</v>
      </c>
      <c r="P187" s="5">
        <v>0.59979000000000005</v>
      </c>
      <c r="Q187" s="5">
        <v>0.5978</v>
      </c>
      <c r="R187" s="5">
        <v>0.60109999999999997</v>
      </c>
      <c r="S187" s="5">
        <v>0.60497999999999996</v>
      </c>
      <c r="T187" s="5">
        <v>0.60060999999999998</v>
      </c>
      <c r="U187" s="5">
        <v>0.58623000000000003</v>
      </c>
      <c r="V187" s="5">
        <v>0.57469000000000003</v>
      </c>
      <c r="W187" s="5">
        <v>0.57735000000000003</v>
      </c>
      <c r="X187" s="5">
        <v>0.57221</v>
      </c>
      <c r="Y187" s="5">
        <v>0.57357000000000002</v>
      </c>
      <c r="Z187" s="5">
        <v>0.58299999999999996</v>
      </c>
      <c r="AA187" s="5">
        <v>0.57594999999999996</v>
      </c>
      <c r="AB187" s="5">
        <v>0.58309999999999995</v>
      </c>
      <c r="AC187" s="5">
        <v>0.59799999999999998</v>
      </c>
      <c r="AD187" s="5">
        <v>0.60412999999999994</v>
      </c>
      <c r="AE187" s="5">
        <v>0.61421999999999999</v>
      </c>
      <c r="AF187" s="5">
        <v>0.62919000000000003</v>
      </c>
      <c r="AG187" s="5">
        <v>0.65093999999999996</v>
      </c>
      <c r="AH187" s="5">
        <v>0.65834999999999999</v>
      </c>
      <c r="AI187" s="5">
        <v>0.66647000000000001</v>
      </c>
      <c r="AJ187" s="5">
        <v>0.67852999999999997</v>
      </c>
      <c r="AK187" s="5">
        <v>0.63268000000000002</v>
      </c>
      <c r="AM187" s="4" t="s">
        <v>109</v>
      </c>
      <c r="AN187" s="4" t="s">
        <v>110</v>
      </c>
      <c r="AO187" s="5">
        <f t="shared" si="148"/>
        <v>0.59041500000000002</v>
      </c>
      <c r="AP187" s="5">
        <f t="shared" si="149"/>
        <v>0.5890025000000001</v>
      </c>
      <c r="AQ187" s="5">
        <f t="shared" si="150"/>
        <v>0.62650545454545459</v>
      </c>
      <c r="AR187" s="6">
        <f>(AO187-AVERAGE(AO155:AO200))/_xlfn.STDEV.P(AO155:AO200)</f>
        <v>2.1147666171449375E-2</v>
      </c>
      <c r="AS187" s="6">
        <f t="shared" ref="AS187:AT187" si="182">(AP187-AVERAGE(AP155:AP200))/_xlfn.STDEV.P(AP155:AP200)</f>
        <v>-0.29106617383819827</v>
      </c>
      <c r="AT187" s="6">
        <f t="shared" si="182"/>
        <v>-0.44846749927750107</v>
      </c>
    </row>
    <row r="188" spans="1:46" ht="13.5" thickBot="1">
      <c r="A188" s="4" t="s">
        <v>111</v>
      </c>
      <c r="B188" s="4" t="s">
        <v>112</v>
      </c>
      <c r="C188" s="5">
        <v>0.60926000000000002</v>
      </c>
      <c r="D188" s="5">
        <v>0.60636999999999996</v>
      </c>
      <c r="E188" s="5">
        <v>0.60523000000000005</v>
      </c>
      <c r="F188" s="5">
        <v>0.61041000000000001</v>
      </c>
      <c r="G188" s="5">
        <v>0.60340000000000005</v>
      </c>
      <c r="H188" s="5">
        <v>0.60941999999999996</v>
      </c>
      <c r="I188" s="5">
        <v>0.61272000000000004</v>
      </c>
      <c r="J188" s="5">
        <v>0.61111000000000004</v>
      </c>
      <c r="K188" s="5">
        <v>0.60707999999999995</v>
      </c>
      <c r="L188" s="5">
        <v>0.60645000000000004</v>
      </c>
      <c r="M188" s="5">
        <v>0.59843000000000002</v>
      </c>
      <c r="N188" s="5">
        <v>0.60163999999999995</v>
      </c>
      <c r="O188" s="5">
        <v>0.59824999999999995</v>
      </c>
      <c r="P188" s="5">
        <v>0.59255000000000002</v>
      </c>
      <c r="Q188" s="5">
        <v>0.60260999999999998</v>
      </c>
      <c r="R188" s="5">
        <v>0.60658999999999996</v>
      </c>
      <c r="S188" s="5">
        <v>0.61612</v>
      </c>
      <c r="T188" s="5">
        <v>0.60346999999999995</v>
      </c>
      <c r="U188" s="5">
        <v>0.59075</v>
      </c>
      <c r="V188" s="5">
        <v>0.58660000000000001</v>
      </c>
      <c r="W188" s="5">
        <v>0.59058999999999995</v>
      </c>
      <c r="X188" s="5">
        <v>0.59409999999999996</v>
      </c>
      <c r="Y188" s="5">
        <v>0.59472999999999998</v>
      </c>
      <c r="Z188" s="5">
        <v>0.58030999999999999</v>
      </c>
      <c r="AA188" s="5">
        <v>0.58733000000000002</v>
      </c>
      <c r="AB188" s="5">
        <v>0.59738000000000002</v>
      </c>
      <c r="AC188" s="5">
        <v>0.59991000000000005</v>
      </c>
      <c r="AD188" s="5">
        <v>0.60655999999999999</v>
      </c>
      <c r="AE188" s="5">
        <v>0.61577000000000004</v>
      </c>
      <c r="AF188" s="5">
        <v>0.62261999999999995</v>
      </c>
      <c r="AG188" s="5">
        <v>0.63241000000000003</v>
      </c>
      <c r="AH188" s="5">
        <v>0.64197000000000004</v>
      </c>
      <c r="AI188" s="5">
        <v>0.64539999999999997</v>
      </c>
      <c r="AJ188" s="5">
        <v>0.65120999999999996</v>
      </c>
      <c r="AK188" s="5">
        <v>0.62041999999999997</v>
      </c>
      <c r="AM188" s="4" t="s">
        <v>111</v>
      </c>
      <c r="AN188" s="4" t="s">
        <v>112</v>
      </c>
      <c r="AO188" s="5">
        <f t="shared" si="148"/>
        <v>0.60679333333333341</v>
      </c>
      <c r="AP188" s="5">
        <f t="shared" si="149"/>
        <v>0.59638916666666664</v>
      </c>
      <c r="AQ188" s="5">
        <f t="shared" si="150"/>
        <v>0.62008909090909081</v>
      </c>
      <c r="AR188" s="6">
        <f>(AO188-AVERAGE(AO155:AO200))/_xlfn.STDEV.P(AO155:AO200)</f>
        <v>0.25217666218323703</v>
      </c>
      <c r="AS188" s="6">
        <f t="shared" ref="AS188:AT188" si="183">(AP188-AVERAGE(AP155:AP200))/_xlfn.STDEV.P(AP155:AP200)</f>
        <v>-0.2001819817986652</v>
      </c>
      <c r="AT188" s="6">
        <f t="shared" si="183"/>
        <v>-0.51883949937388885</v>
      </c>
    </row>
    <row r="189" spans="1:46" ht="13.5" thickBot="1">
      <c r="A189" s="4" t="s">
        <v>113</v>
      </c>
      <c r="B189" s="4" t="s">
        <v>114</v>
      </c>
      <c r="C189" s="5">
        <v>0.54096</v>
      </c>
      <c r="D189" s="5">
        <v>0.53864999999999996</v>
      </c>
      <c r="E189" s="5">
        <v>0.54340999999999995</v>
      </c>
      <c r="F189" s="5">
        <v>0.55191999999999997</v>
      </c>
      <c r="G189" s="5">
        <v>0.55018999999999996</v>
      </c>
      <c r="H189" s="5">
        <v>0.53771999999999998</v>
      </c>
      <c r="I189" s="5">
        <v>0.54951000000000005</v>
      </c>
      <c r="J189" s="5">
        <v>0.55137999999999998</v>
      </c>
      <c r="K189" s="5">
        <v>0.54737000000000002</v>
      </c>
      <c r="L189" s="5">
        <v>0.54928999999999994</v>
      </c>
      <c r="M189" s="5">
        <v>0.55866000000000005</v>
      </c>
      <c r="N189" s="5">
        <v>0.55864999999999998</v>
      </c>
      <c r="O189" s="5">
        <v>0.56555999999999995</v>
      </c>
      <c r="P189" s="5">
        <v>0.56330999999999998</v>
      </c>
      <c r="Q189" s="5">
        <v>0.55396999999999996</v>
      </c>
      <c r="R189" s="5">
        <v>0.55066000000000004</v>
      </c>
      <c r="S189" s="5">
        <v>0.54518999999999995</v>
      </c>
      <c r="T189" s="5">
        <v>0.54798000000000002</v>
      </c>
      <c r="U189" s="5">
        <v>0.5333</v>
      </c>
      <c r="V189" s="5">
        <v>0.52595000000000003</v>
      </c>
      <c r="W189" s="5">
        <v>0.52876000000000001</v>
      </c>
      <c r="X189" s="5">
        <v>0.52115999999999996</v>
      </c>
      <c r="Y189" s="5">
        <v>0.51446999999999998</v>
      </c>
      <c r="Z189" s="5">
        <v>0.52790000000000004</v>
      </c>
      <c r="AA189" s="5">
        <v>0.53510000000000002</v>
      </c>
      <c r="AB189" s="5">
        <v>0.53593999999999997</v>
      </c>
      <c r="AC189" s="5">
        <v>0.54434000000000005</v>
      </c>
      <c r="AD189" s="5">
        <v>0.54961000000000004</v>
      </c>
      <c r="AE189" s="5">
        <v>0.56511999999999996</v>
      </c>
      <c r="AF189" s="5">
        <v>0.57996000000000003</v>
      </c>
      <c r="AG189" s="5">
        <v>0.58882999999999996</v>
      </c>
      <c r="AH189" s="5">
        <v>0.60679000000000005</v>
      </c>
      <c r="AI189" s="5">
        <v>0.60267000000000004</v>
      </c>
      <c r="AJ189" s="5">
        <v>0.61521000000000003</v>
      </c>
      <c r="AK189" s="5">
        <v>0.56964000000000004</v>
      </c>
      <c r="AM189" s="4" t="s">
        <v>113</v>
      </c>
      <c r="AN189" s="4" t="s">
        <v>114</v>
      </c>
      <c r="AO189" s="5">
        <f t="shared" si="148"/>
        <v>0.54814249999999998</v>
      </c>
      <c r="AP189" s="5">
        <f t="shared" si="149"/>
        <v>0.53985083333333339</v>
      </c>
      <c r="AQ189" s="5">
        <f t="shared" si="150"/>
        <v>0.5721099999999999</v>
      </c>
      <c r="AR189" s="6">
        <f>(AO189-AVERAGE(AO155:AO200))/_xlfn.STDEV.P(AO155:AO200)</f>
        <v>-0.57513847815998087</v>
      </c>
      <c r="AS189" s="6">
        <f t="shared" ref="AS189:AT189" si="184">(AP189-AVERAGE(AP155:AP200))/_xlfn.STDEV.P(AP155:AP200)</f>
        <v>-0.89581926667166312</v>
      </c>
      <c r="AT189" s="6">
        <f t="shared" si="184"/>
        <v>-1.0450541563711933</v>
      </c>
    </row>
    <row r="190" spans="1:46" ht="13.5" thickBot="1">
      <c r="A190" s="4" t="s">
        <v>115</v>
      </c>
      <c r="B190" s="4" t="s">
        <v>116</v>
      </c>
      <c r="C190" s="5">
        <v>0.57943999999999996</v>
      </c>
      <c r="D190" s="5">
        <v>0.57935999999999999</v>
      </c>
      <c r="E190" s="5">
        <v>0.58330000000000004</v>
      </c>
      <c r="F190" s="5">
        <v>0.58728999999999998</v>
      </c>
      <c r="G190" s="5">
        <v>0.58579000000000003</v>
      </c>
      <c r="H190" s="5">
        <v>0.58689999999999998</v>
      </c>
      <c r="I190" s="5">
        <v>0.59392999999999996</v>
      </c>
      <c r="J190" s="5">
        <v>0.59350999999999998</v>
      </c>
      <c r="K190" s="5">
        <v>0.59247000000000005</v>
      </c>
      <c r="L190" s="5">
        <v>0.58862999999999999</v>
      </c>
      <c r="M190" s="5">
        <v>0.58960999999999997</v>
      </c>
      <c r="N190" s="5">
        <v>0.59694000000000003</v>
      </c>
      <c r="O190" s="5">
        <v>0.59450999999999998</v>
      </c>
      <c r="P190" s="5">
        <v>0.58913000000000004</v>
      </c>
      <c r="Q190" s="5">
        <v>0.59072000000000002</v>
      </c>
      <c r="R190" s="5">
        <v>0.59336999999999995</v>
      </c>
      <c r="S190" s="5">
        <v>0.59148999999999996</v>
      </c>
      <c r="T190" s="5">
        <v>0.59174000000000004</v>
      </c>
      <c r="U190" s="5">
        <v>0.58633999999999997</v>
      </c>
      <c r="V190" s="5">
        <v>0.58506000000000002</v>
      </c>
      <c r="W190" s="5">
        <v>0.59009999999999996</v>
      </c>
      <c r="X190" s="5">
        <v>0.59592000000000001</v>
      </c>
      <c r="Y190" s="5">
        <v>0.59884999999999999</v>
      </c>
      <c r="Z190" s="5">
        <v>0.60111000000000003</v>
      </c>
      <c r="AA190" s="5">
        <v>0.61228000000000005</v>
      </c>
      <c r="AB190" s="5">
        <v>0.61711000000000005</v>
      </c>
      <c r="AC190" s="5">
        <v>0.62853000000000003</v>
      </c>
      <c r="AD190" s="5">
        <v>0.63783000000000001</v>
      </c>
      <c r="AE190" s="5">
        <v>0.65637999999999996</v>
      </c>
      <c r="AF190" s="5">
        <v>0.66903999999999997</v>
      </c>
      <c r="AG190" s="5">
        <v>0.68184</v>
      </c>
      <c r="AH190" s="5">
        <v>0.69257999999999997</v>
      </c>
      <c r="AI190" s="5">
        <v>0.70113999999999999</v>
      </c>
      <c r="AJ190" s="5">
        <v>0.70713999999999999</v>
      </c>
      <c r="AK190" s="5">
        <v>0.65478999999999998</v>
      </c>
      <c r="AM190" s="4" t="s">
        <v>115</v>
      </c>
      <c r="AN190" s="4" t="s">
        <v>116</v>
      </c>
      <c r="AO190" s="5">
        <f t="shared" si="148"/>
        <v>0.58809750000000005</v>
      </c>
      <c r="AP190" s="5">
        <f t="shared" si="149"/>
        <v>0.59236166666666656</v>
      </c>
      <c r="AQ190" s="5">
        <f t="shared" si="150"/>
        <v>0.6598781818181817</v>
      </c>
      <c r="AR190" s="6">
        <f>(AO190-AVERAGE(AO155:AO200))/_xlfn.STDEV.P(AO155:AO200)</f>
        <v>-1.1542454817090967E-2</v>
      </c>
      <c r="AS190" s="6">
        <f t="shared" ref="AS190:AT190" si="185">(AP190-AVERAGE(AP155:AP200))/_xlfn.STDEV.P(AP155:AP200)</f>
        <v>-0.2497356032028934</v>
      </c>
      <c r="AT190" s="6">
        <f t="shared" si="185"/>
        <v>-8.2449346325060596E-2</v>
      </c>
    </row>
    <row r="191" spans="1:46" ht="13.5" thickBot="1">
      <c r="A191" s="4" t="s">
        <v>117</v>
      </c>
      <c r="B191" s="4" t="s">
        <v>118</v>
      </c>
      <c r="C191" s="5">
        <v>0.53391</v>
      </c>
      <c r="D191" s="5">
        <v>0.53632999999999997</v>
      </c>
      <c r="E191" s="5">
        <v>0.54384999999999994</v>
      </c>
      <c r="F191" s="5">
        <v>0.54967999999999995</v>
      </c>
      <c r="G191" s="5">
        <v>0.55461000000000005</v>
      </c>
      <c r="H191" s="5">
        <v>0.55256000000000005</v>
      </c>
      <c r="I191" s="5">
        <v>0.55767</v>
      </c>
      <c r="J191" s="5">
        <v>0.55496999999999996</v>
      </c>
      <c r="K191" s="5">
        <v>0.55313999999999997</v>
      </c>
      <c r="L191" s="5">
        <v>0.56049000000000004</v>
      </c>
      <c r="M191" s="5">
        <v>0.56045</v>
      </c>
      <c r="N191" s="5">
        <v>0.56849000000000005</v>
      </c>
      <c r="O191" s="5">
        <v>0.56762000000000001</v>
      </c>
      <c r="P191" s="5">
        <v>0.56332000000000004</v>
      </c>
      <c r="Q191" s="5">
        <v>0.55884</v>
      </c>
      <c r="R191" s="5">
        <v>0.55896000000000001</v>
      </c>
      <c r="S191" s="5">
        <v>0.56203999999999998</v>
      </c>
      <c r="T191" s="5">
        <v>0.56301999999999996</v>
      </c>
      <c r="U191" s="5">
        <v>0.56462999999999997</v>
      </c>
      <c r="V191" s="5">
        <v>0.56696999999999997</v>
      </c>
      <c r="W191" s="5">
        <v>0.56828000000000001</v>
      </c>
      <c r="X191" s="5">
        <v>0.57513999999999998</v>
      </c>
      <c r="Y191" s="5">
        <v>0.57255999999999996</v>
      </c>
      <c r="Z191" s="5">
        <v>0.57516</v>
      </c>
      <c r="AA191" s="5">
        <v>0.57715000000000005</v>
      </c>
      <c r="AB191" s="5">
        <v>0.58914</v>
      </c>
      <c r="AC191" s="5">
        <v>0.60028999999999999</v>
      </c>
      <c r="AD191" s="5">
        <v>0.60841999999999996</v>
      </c>
      <c r="AE191" s="5">
        <v>0.61297999999999997</v>
      </c>
      <c r="AF191" s="5">
        <v>0.62785000000000002</v>
      </c>
      <c r="AG191" s="5">
        <v>0.62963000000000002</v>
      </c>
      <c r="AH191" s="5">
        <v>0.63915</v>
      </c>
      <c r="AI191" s="5">
        <v>0.64551999999999998</v>
      </c>
      <c r="AJ191" s="5">
        <v>0.65154999999999996</v>
      </c>
      <c r="AK191" s="5">
        <v>0.60573999999999995</v>
      </c>
      <c r="AM191" s="4" t="s">
        <v>117</v>
      </c>
      <c r="AN191" s="4" t="s">
        <v>118</v>
      </c>
      <c r="AO191" s="5">
        <f t="shared" si="148"/>
        <v>0.55217916666666667</v>
      </c>
      <c r="AP191" s="5">
        <f t="shared" si="149"/>
        <v>0.56637833333333332</v>
      </c>
      <c r="AQ191" s="5">
        <f t="shared" si="150"/>
        <v>0.61703818181818182</v>
      </c>
      <c r="AR191" s="6">
        <f>(AO191-AVERAGE(AO155:AO200))/_xlfn.STDEV.P(AO155:AO200)</f>
        <v>-0.51819818831154785</v>
      </c>
      <c r="AS191" s="6">
        <f t="shared" ref="AS191:AT191" si="186">(AP191-AVERAGE(AP155:AP200))/_xlfn.STDEV.P(AP155:AP200)</f>
        <v>-0.56942977150080387</v>
      </c>
      <c r="AT191" s="6">
        <f t="shared" si="186"/>
        <v>-0.55230059774785656</v>
      </c>
    </row>
    <row r="192" spans="1:46" ht="13.5" thickBot="1">
      <c r="A192" s="4" t="s">
        <v>119</v>
      </c>
      <c r="B192" s="4" t="s">
        <v>120</v>
      </c>
      <c r="C192" s="5">
        <v>0.60358999999999996</v>
      </c>
      <c r="D192" s="5">
        <v>0.59784999999999999</v>
      </c>
      <c r="E192" s="5">
        <v>0.59511999999999998</v>
      </c>
      <c r="F192" s="5">
        <v>0.59809000000000001</v>
      </c>
      <c r="G192" s="5">
        <v>0.60316000000000003</v>
      </c>
      <c r="H192" s="5">
        <v>0.60816999999999999</v>
      </c>
      <c r="I192" s="5">
        <v>0.62477000000000005</v>
      </c>
      <c r="J192" s="5">
        <v>0.64854000000000001</v>
      </c>
      <c r="K192" s="5">
        <v>0.65364999999999995</v>
      </c>
      <c r="L192" s="5">
        <v>0.65627999999999997</v>
      </c>
      <c r="M192" s="5">
        <v>0.65539999999999998</v>
      </c>
      <c r="N192" s="5">
        <v>0.64915</v>
      </c>
      <c r="O192" s="5">
        <v>0.65654999999999997</v>
      </c>
      <c r="P192" s="5">
        <v>0.66300000000000003</v>
      </c>
      <c r="Q192" s="5">
        <v>0.66229000000000005</v>
      </c>
      <c r="R192" s="5">
        <v>0.67127999999999999</v>
      </c>
      <c r="S192" s="5">
        <v>0.67129000000000005</v>
      </c>
      <c r="T192" s="5">
        <v>0.67988999999999999</v>
      </c>
      <c r="U192" s="5">
        <v>0.67789999999999995</v>
      </c>
      <c r="V192" s="5">
        <v>0.66254000000000002</v>
      </c>
      <c r="W192" s="5">
        <v>0.67773000000000005</v>
      </c>
      <c r="X192" s="5">
        <v>0.66998999999999997</v>
      </c>
      <c r="Y192" s="5">
        <v>0.67420000000000002</v>
      </c>
      <c r="Z192" s="5">
        <v>0.68586999999999998</v>
      </c>
      <c r="AA192" s="5">
        <v>0.68986000000000003</v>
      </c>
      <c r="AB192" s="5">
        <v>0.68723999999999996</v>
      </c>
      <c r="AC192" s="5">
        <v>0.69257000000000002</v>
      </c>
      <c r="AD192" s="5">
        <v>0.70596999999999999</v>
      </c>
      <c r="AE192" s="5">
        <v>0.70975999999999995</v>
      </c>
      <c r="AF192" s="5">
        <v>0.71560000000000001</v>
      </c>
      <c r="AG192" s="5">
        <v>0.72887999999999997</v>
      </c>
      <c r="AH192" s="5">
        <v>0.74846999999999997</v>
      </c>
      <c r="AI192" s="5">
        <v>0.75155000000000005</v>
      </c>
      <c r="AJ192" s="5">
        <v>0.75166999999999995</v>
      </c>
      <c r="AK192" s="5">
        <v>0.70703000000000005</v>
      </c>
      <c r="AM192" s="4" t="s">
        <v>119</v>
      </c>
      <c r="AN192" s="4" t="s">
        <v>120</v>
      </c>
      <c r="AO192" s="5">
        <f t="shared" si="148"/>
        <v>0.62448083333333326</v>
      </c>
      <c r="AP192" s="5">
        <f t="shared" si="149"/>
        <v>0.67104416666666677</v>
      </c>
      <c r="AQ192" s="5">
        <f t="shared" si="150"/>
        <v>0.71714545454545453</v>
      </c>
      <c r="AR192" s="6">
        <f>(AO192-AVERAGE(AO155:AO200))/_xlfn.STDEV.P(AO155:AO200)</f>
        <v>0.50167246152943312</v>
      </c>
      <c r="AS192" s="6">
        <f t="shared" ref="AS192:AT192" si="187">(AP192-AVERAGE(AP155:AP200))/_xlfn.STDEV.P(AP155:AP200)</f>
        <v>0.71835944735902424</v>
      </c>
      <c r="AT192" s="6">
        <f t="shared" si="187"/>
        <v>0.54563421475056428</v>
      </c>
    </row>
    <row r="193" spans="1:46" ht="13.5" thickBot="1">
      <c r="A193" s="4" t="s">
        <v>121</v>
      </c>
      <c r="B193" s="4" t="s">
        <v>122</v>
      </c>
      <c r="C193" s="5">
        <v>0.52708999999999995</v>
      </c>
      <c r="D193" s="5">
        <v>0.54122999999999999</v>
      </c>
      <c r="E193" s="5">
        <v>0.53563000000000005</v>
      </c>
      <c r="F193" s="5">
        <v>0.56220000000000003</v>
      </c>
      <c r="G193" s="5">
        <v>0.58398000000000005</v>
      </c>
      <c r="H193" s="5">
        <v>0.57647000000000004</v>
      </c>
      <c r="I193" s="5">
        <v>0.57132000000000005</v>
      </c>
      <c r="J193" s="5">
        <v>0.58037000000000005</v>
      </c>
      <c r="K193" s="5">
        <v>0.58472999999999997</v>
      </c>
      <c r="L193" s="5">
        <v>0.58489999999999998</v>
      </c>
      <c r="M193" s="5">
        <v>0.58682000000000001</v>
      </c>
      <c r="N193" s="5">
        <v>0.60463999999999996</v>
      </c>
      <c r="O193" s="5">
        <v>0.62112000000000001</v>
      </c>
      <c r="P193" s="5">
        <v>0.61858999999999997</v>
      </c>
      <c r="Q193" s="5">
        <v>0.63551999999999997</v>
      </c>
      <c r="R193" s="5">
        <v>0.62270000000000003</v>
      </c>
      <c r="S193" s="5">
        <v>0.60882999999999998</v>
      </c>
      <c r="T193" s="5">
        <v>0.60872000000000004</v>
      </c>
      <c r="U193" s="5">
        <v>0.61075999999999997</v>
      </c>
      <c r="V193" s="5">
        <v>0.60277999999999998</v>
      </c>
      <c r="W193" s="5">
        <v>0.60021000000000002</v>
      </c>
      <c r="X193" s="5">
        <v>0.60407999999999995</v>
      </c>
      <c r="Y193" s="5">
        <v>0.56591000000000002</v>
      </c>
      <c r="Z193" s="5">
        <v>0.53108</v>
      </c>
      <c r="AA193" s="5">
        <v>0.53303</v>
      </c>
      <c r="AB193" s="5">
        <v>0.54586000000000001</v>
      </c>
      <c r="AC193" s="5">
        <v>0.53244999999999998</v>
      </c>
      <c r="AD193" s="5">
        <v>0.53971999999999998</v>
      </c>
      <c r="AE193" s="5">
        <v>0.54917000000000005</v>
      </c>
      <c r="AF193" s="5">
        <v>0.56867999999999996</v>
      </c>
      <c r="AG193" s="5">
        <v>0.58621000000000001</v>
      </c>
      <c r="AH193" s="5">
        <v>0.59672000000000003</v>
      </c>
      <c r="AI193" s="5">
        <v>0.59567999999999999</v>
      </c>
      <c r="AJ193" s="5">
        <v>0.60023000000000004</v>
      </c>
      <c r="AK193" s="5">
        <v>0.60028000000000004</v>
      </c>
      <c r="AM193" s="4" t="s">
        <v>121</v>
      </c>
      <c r="AN193" s="4" t="s">
        <v>122</v>
      </c>
      <c r="AO193" s="5">
        <f t="shared" si="148"/>
        <v>0.56994833333333339</v>
      </c>
      <c r="AP193" s="5">
        <f t="shared" si="149"/>
        <v>0.60252499999999998</v>
      </c>
      <c r="AQ193" s="5">
        <f t="shared" si="150"/>
        <v>0.56800272727272716</v>
      </c>
      <c r="AR193" s="6">
        <f>(AO193-AVERAGE(AO155:AO200))/_xlfn.STDEV.P(AO155:AO200)</f>
        <v>-0.26755041778344424</v>
      </c>
      <c r="AS193" s="6">
        <f t="shared" ref="AS193:AT193" si="188">(AP193-AVERAGE(AP155:AP200))/_xlfn.STDEV.P(AP155:AP200)</f>
        <v>-0.12468781370445337</v>
      </c>
      <c r="AT193" s="6">
        <f t="shared" si="188"/>
        <v>-1.0901010104992004</v>
      </c>
    </row>
    <row r="194" spans="1:46" ht="13.5" thickBot="1">
      <c r="A194" s="4" t="s">
        <v>123</v>
      </c>
      <c r="B194" s="4" t="s">
        <v>124</v>
      </c>
      <c r="C194" s="5">
        <v>0.52019000000000004</v>
      </c>
      <c r="D194" s="5">
        <v>0.52598999999999996</v>
      </c>
      <c r="E194" s="5">
        <v>0.54488999999999999</v>
      </c>
      <c r="F194" s="5">
        <v>0.53812000000000004</v>
      </c>
      <c r="G194" s="5">
        <v>0.53710000000000002</v>
      </c>
      <c r="H194" s="5">
        <v>0.51666999999999996</v>
      </c>
      <c r="I194" s="5">
        <v>0.51324000000000003</v>
      </c>
      <c r="J194" s="5">
        <v>0.51668000000000003</v>
      </c>
      <c r="K194" s="5">
        <v>0.53246000000000004</v>
      </c>
      <c r="L194" s="5">
        <v>0.51661999999999997</v>
      </c>
      <c r="M194" s="5">
        <v>0.50095000000000001</v>
      </c>
      <c r="N194" s="5">
        <v>0.50758999999999999</v>
      </c>
      <c r="O194" s="5">
        <v>0.52081</v>
      </c>
      <c r="P194" s="5">
        <v>0.51868999999999998</v>
      </c>
      <c r="Q194" s="5">
        <v>0.50702000000000003</v>
      </c>
      <c r="R194" s="5">
        <v>0.51539999999999997</v>
      </c>
      <c r="S194" s="5">
        <v>0.51385999999999998</v>
      </c>
      <c r="T194" s="5">
        <v>0.51783000000000001</v>
      </c>
      <c r="U194" s="5">
        <v>0.51783000000000001</v>
      </c>
      <c r="V194" s="5">
        <v>0.51002000000000003</v>
      </c>
      <c r="W194" s="5">
        <v>0.49504999999999999</v>
      </c>
      <c r="X194" s="5">
        <v>0.49508000000000002</v>
      </c>
      <c r="Y194" s="5">
        <v>0.50980000000000003</v>
      </c>
      <c r="Z194" s="5">
        <v>0.51161000000000001</v>
      </c>
      <c r="AA194" s="5">
        <v>0.51534000000000002</v>
      </c>
      <c r="AB194" s="5">
        <v>0.53286</v>
      </c>
      <c r="AC194" s="5">
        <v>0.53356000000000003</v>
      </c>
      <c r="AD194" s="5">
        <v>0.54169</v>
      </c>
      <c r="AE194" s="5">
        <v>0.55452999999999997</v>
      </c>
      <c r="AF194" s="5">
        <v>0.56037999999999999</v>
      </c>
      <c r="AG194" s="5">
        <v>0.57232000000000005</v>
      </c>
      <c r="AH194" s="5">
        <v>0.59131</v>
      </c>
      <c r="AI194" s="5">
        <v>0.60770000000000002</v>
      </c>
      <c r="AJ194" s="5">
        <v>0.61639999999999995</v>
      </c>
      <c r="AK194" s="5">
        <v>0.57279000000000002</v>
      </c>
      <c r="AM194" s="4" t="s">
        <v>123</v>
      </c>
      <c r="AN194" s="4" t="s">
        <v>124</v>
      </c>
      <c r="AO194" s="5">
        <f t="shared" si="148"/>
        <v>0.52254166666666668</v>
      </c>
      <c r="AP194" s="5">
        <f t="shared" si="149"/>
        <v>0.51108333333333333</v>
      </c>
      <c r="AQ194" s="5">
        <f t="shared" si="150"/>
        <v>0.5635345454545454</v>
      </c>
      <c r="AR194" s="6">
        <f>(AO194-AVERAGE(AO155:AO200))/_xlfn.STDEV.P(AO155:AO200)</f>
        <v>-0.93625793407114899</v>
      </c>
      <c r="AS194" s="6">
        <f t="shared" ref="AS194:AT194" si="189">(AP194-AVERAGE(AP155:AP200))/_xlfn.STDEV.P(AP155:AP200)</f>
        <v>-1.2497693110530688</v>
      </c>
      <c r="AT194" s="6">
        <f t="shared" si="189"/>
        <v>-1.1391061650010046</v>
      </c>
    </row>
    <row r="195" spans="1:46" ht="13.5" thickBot="1">
      <c r="A195" s="4" t="s">
        <v>125</v>
      </c>
      <c r="B195" s="4" t="s">
        <v>126</v>
      </c>
      <c r="C195" s="5">
        <v>0.58635000000000004</v>
      </c>
      <c r="D195" s="5">
        <v>0.57806999999999997</v>
      </c>
      <c r="E195" s="5">
        <v>0.5766</v>
      </c>
      <c r="F195" s="5">
        <v>0.57647999999999999</v>
      </c>
      <c r="G195" s="5">
        <v>0.57398000000000005</v>
      </c>
      <c r="H195" s="5">
        <v>0.56945999999999997</v>
      </c>
      <c r="I195" s="5">
        <v>0.56969999999999998</v>
      </c>
      <c r="J195" s="5">
        <v>0.56471000000000005</v>
      </c>
      <c r="K195" s="5">
        <v>0.56288000000000005</v>
      </c>
      <c r="L195" s="5">
        <v>0.56525999999999998</v>
      </c>
      <c r="M195" s="5">
        <v>0.56386000000000003</v>
      </c>
      <c r="N195" s="5">
        <v>0.56610000000000005</v>
      </c>
      <c r="O195" s="5">
        <v>0.56650999999999996</v>
      </c>
      <c r="P195" s="5">
        <v>0.56889999999999996</v>
      </c>
      <c r="Q195" s="5">
        <v>0.56989000000000001</v>
      </c>
      <c r="R195" s="5">
        <v>0.57084000000000001</v>
      </c>
      <c r="S195" s="5">
        <v>0.57650000000000001</v>
      </c>
      <c r="T195" s="5">
        <v>0.57406999999999997</v>
      </c>
      <c r="U195" s="5">
        <v>0.57447999999999999</v>
      </c>
      <c r="V195" s="5">
        <v>0.57772000000000001</v>
      </c>
      <c r="W195" s="5">
        <v>0.58164000000000005</v>
      </c>
      <c r="X195" s="5">
        <v>0.58186000000000004</v>
      </c>
      <c r="Y195" s="5">
        <v>0.58686000000000005</v>
      </c>
      <c r="Z195" s="5">
        <v>0.59097</v>
      </c>
      <c r="AA195" s="5">
        <v>0.59614999999999996</v>
      </c>
      <c r="AB195" s="5">
        <v>0.60248000000000002</v>
      </c>
      <c r="AC195" s="5">
        <v>0.61219000000000001</v>
      </c>
      <c r="AD195" s="5">
        <v>0.62036999999999998</v>
      </c>
      <c r="AE195" s="5">
        <v>0.62795000000000001</v>
      </c>
      <c r="AF195" s="5">
        <v>0.63973000000000002</v>
      </c>
      <c r="AG195" s="5">
        <v>0.64683000000000002</v>
      </c>
      <c r="AH195" s="5">
        <v>0.65185000000000004</v>
      </c>
      <c r="AI195" s="5">
        <v>0.66091999999999995</v>
      </c>
      <c r="AJ195" s="5">
        <v>0.66315000000000002</v>
      </c>
      <c r="AK195" s="5">
        <v>0.61843999999999999</v>
      </c>
      <c r="AM195" s="4" t="s">
        <v>125</v>
      </c>
      <c r="AN195" s="4" t="s">
        <v>126</v>
      </c>
      <c r="AO195" s="5">
        <f t="shared" si="148"/>
        <v>0.57112083333333341</v>
      </c>
      <c r="AP195" s="5">
        <f t="shared" si="149"/>
        <v>0.57668666666666668</v>
      </c>
      <c r="AQ195" s="5">
        <f t="shared" si="150"/>
        <v>0.63091454545454539</v>
      </c>
      <c r="AR195" s="6">
        <f>(AO195-AVERAGE(AO155:AO200))/_xlfn.STDEV.P(AO155:AO200)</f>
        <v>-0.25101140295752633</v>
      </c>
      <c r="AS195" s="6">
        <f t="shared" ref="AS195:AT195" si="190">(AP195-AVERAGE(AP155:AP200))/_xlfn.STDEV.P(AP155:AP200)</f>
        <v>-0.44259792859364616</v>
      </c>
      <c r="AT195" s="6">
        <f t="shared" si="190"/>
        <v>-0.40011042921977008</v>
      </c>
    </row>
    <row r="196" spans="1:46" ht="13.5" thickBot="1">
      <c r="A196" s="4" t="s">
        <v>127</v>
      </c>
      <c r="B196" s="4" t="s">
        <v>128</v>
      </c>
      <c r="C196" s="5">
        <v>0.53305000000000002</v>
      </c>
      <c r="D196" s="5">
        <v>0.52692000000000005</v>
      </c>
      <c r="E196" s="5">
        <v>0.52339000000000002</v>
      </c>
      <c r="F196" s="5">
        <v>0.52334999999999998</v>
      </c>
      <c r="G196" s="5">
        <v>0.52202000000000004</v>
      </c>
      <c r="H196" s="5">
        <v>0.51522999999999997</v>
      </c>
      <c r="I196" s="5">
        <v>0.51976</v>
      </c>
      <c r="J196" s="5">
        <v>0.51632999999999996</v>
      </c>
      <c r="K196" s="5">
        <v>0.53049000000000002</v>
      </c>
      <c r="L196" s="5">
        <v>0.53225999999999996</v>
      </c>
      <c r="M196" s="5">
        <v>0.53578000000000003</v>
      </c>
      <c r="N196" s="5">
        <v>0.53437000000000001</v>
      </c>
      <c r="O196" s="5">
        <v>0.54159999999999997</v>
      </c>
      <c r="P196" s="5">
        <v>0.54491000000000001</v>
      </c>
      <c r="Q196" s="5">
        <v>0.54590000000000005</v>
      </c>
      <c r="R196" s="5">
        <v>0.54537999999999998</v>
      </c>
      <c r="S196" s="5">
        <v>0.54496999999999995</v>
      </c>
      <c r="T196" s="5">
        <v>0.54415000000000002</v>
      </c>
      <c r="U196" s="5">
        <v>0.54613</v>
      </c>
      <c r="V196" s="5">
        <v>0.54286000000000001</v>
      </c>
      <c r="W196" s="5">
        <v>0.52976000000000001</v>
      </c>
      <c r="X196" s="5">
        <v>0.52641000000000004</v>
      </c>
      <c r="Y196" s="5">
        <v>0.53</v>
      </c>
      <c r="Z196" s="5">
        <v>0.53417000000000003</v>
      </c>
      <c r="AA196" s="5">
        <v>0.52761999999999998</v>
      </c>
      <c r="AB196" s="5">
        <v>0.53212999999999999</v>
      </c>
      <c r="AC196" s="5">
        <v>0.53664000000000001</v>
      </c>
      <c r="AD196" s="5">
        <v>0.54430000000000001</v>
      </c>
      <c r="AE196" s="5">
        <v>0.55295000000000005</v>
      </c>
      <c r="AF196" s="5">
        <v>0.56862999999999997</v>
      </c>
      <c r="AG196" s="5">
        <v>0.57811000000000001</v>
      </c>
      <c r="AH196" s="5">
        <v>0.58206000000000002</v>
      </c>
      <c r="AI196" s="5">
        <v>0.59379999999999999</v>
      </c>
      <c r="AJ196" s="5">
        <v>0.59428000000000003</v>
      </c>
      <c r="AK196" s="5">
        <v>0.53583999999999998</v>
      </c>
      <c r="AM196" s="4" t="s">
        <v>127</v>
      </c>
      <c r="AN196" s="4" t="s">
        <v>128</v>
      </c>
      <c r="AO196" s="5">
        <f t="shared" si="148"/>
        <v>0.52607916666666665</v>
      </c>
      <c r="AP196" s="5">
        <f t="shared" si="149"/>
        <v>0.53968666666666676</v>
      </c>
      <c r="AQ196" s="5">
        <f t="shared" si="150"/>
        <v>0.55876000000000003</v>
      </c>
      <c r="AR196" s="6">
        <f>(AO196-AVERAGE(AO155:AO200))/_xlfn.STDEV.P(AO155:AO200)</f>
        <v>-0.88635877420190967</v>
      </c>
      <c r="AS196" s="6">
        <f t="shared" ref="AS196:AT196" si="191">(AP196-AVERAGE(AP155:AP200))/_xlfn.STDEV.P(AP155:AP200)</f>
        <v>-0.89783914323210812</v>
      </c>
      <c r="AT196" s="6">
        <f t="shared" si="191"/>
        <v>-1.1914713880820775</v>
      </c>
    </row>
    <row r="197" spans="1:46" ht="13.5" thickBot="1">
      <c r="A197" s="4" t="s">
        <v>129</v>
      </c>
      <c r="B197" s="4" t="s">
        <v>130</v>
      </c>
      <c r="C197" s="5">
        <v>0.46002999999999999</v>
      </c>
      <c r="D197" s="5">
        <v>0.46590999999999999</v>
      </c>
      <c r="E197" s="5">
        <v>0.45595000000000002</v>
      </c>
      <c r="F197" s="5">
        <v>0.46267000000000003</v>
      </c>
      <c r="G197" s="5">
        <v>0.45307999999999998</v>
      </c>
      <c r="H197" s="5">
        <v>0.44124000000000002</v>
      </c>
      <c r="I197" s="5">
        <v>0.44230000000000003</v>
      </c>
      <c r="J197" s="5">
        <v>0.44605</v>
      </c>
      <c r="K197" s="5">
        <v>0.45417000000000002</v>
      </c>
      <c r="L197" s="5">
        <v>0.45545999999999998</v>
      </c>
      <c r="M197" s="5">
        <v>0.44357999999999997</v>
      </c>
      <c r="N197" s="5">
        <v>0.45143</v>
      </c>
      <c r="O197" s="5">
        <v>0.46446999999999999</v>
      </c>
      <c r="P197" s="5">
        <v>0.48276000000000002</v>
      </c>
      <c r="Q197" s="5">
        <v>0.49275999999999998</v>
      </c>
      <c r="R197" s="5">
        <v>0.50202999999999998</v>
      </c>
      <c r="S197" s="5">
        <v>0.51097000000000004</v>
      </c>
      <c r="T197" s="5">
        <v>0.51193</v>
      </c>
      <c r="U197" s="5">
        <v>0.50043000000000004</v>
      </c>
      <c r="V197" s="5">
        <v>0.49201</v>
      </c>
      <c r="W197" s="5">
        <v>0.48971999999999999</v>
      </c>
      <c r="X197" s="5">
        <v>0.47649999999999998</v>
      </c>
      <c r="Y197" s="5">
        <v>0.4854</v>
      </c>
      <c r="Z197" s="5">
        <v>0.48984</v>
      </c>
      <c r="AA197" s="5">
        <v>0.49724000000000002</v>
      </c>
      <c r="AB197" s="5">
        <v>0.48798999999999998</v>
      </c>
      <c r="AC197" s="5">
        <v>0.48521999999999998</v>
      </c>
      <c r="AD197" s="5">
        <v>0.48077999999999999</v>
      </c>
      <c r="AE197" s="5">
        <v>0.49076999999999998</v>
      </c>
      <c r="AF197" s="5">
        <v>0.50812999999999997</v>
      </c>
      <c r="AG197" s="5">
        <v>0.52681999999999995</v>
      </c>
      <c r="AH197" s="5">
        <v>0.54240999999999995</v>
      </c>
      <c r="AI197" s="5">
        <v>0.55776999999999999</v>
      </c>
      <c r="AJ197" s="5">
        <v>0.57089999999999996</v>
      </c>
      <c r="AK197" s="5">
        <v>0.52654999999999996</v>
      </c>
      <c r="AM197" s="4" t="s">
        <v>129</v>
      </c>
      <c r="AN197" s="4" t="s">
        <v>130</v>
      </c>
      <c r="AO197" s="5">
        <f t="shared" si="148"/>
        <v>0.45265583333333342</v>
      </c>
      <c r="AP197" s="5">
        <f t="shared" si="149"/>
        <v>0.49156833333333333</v>
      </c>
      <c r="AQ197" s="5">
        <f t="shared" si="150"/>
        <v>0.51587090909090905</v>
      </c>
      <c r="AR197" s="6">
        <f>(AO197-AVERAGE(AO155:AO200))/_xlfn.STDEV.P(AO155:AO200)</f>
        <v>-1.9220513955821121</v>
      </c>
      <c r="AS197" s="6">
        <f t="shared" ref="AS197:AT197" si="192">(AP197-AVERAGE(AP155:AP200))/_xlfn.STDEV.P(AP155:AP200)</f>
        <v>-1.4898782922333282</v>
      </c>
      <c r="AT197" s="6">
        <f t="shared" si="192"/>
        <v>-1.6618610481199514</v>
      </c>
    </row>
    <row r="198" spans="1:46" ht="13.5" thickBot="1">
      <c r="A198" s="4" t="s">
        <v>131</v>
      </c>
      <c r="B198" s="4" t="s">
        <v>132</v>
      </c>
      <c r="C198" s="5">
        <v>0.55388000000000004</v>
      </c>
      <c r="D198" s="5">
        <v>0.55361000000000005</v>
      </c>
      <c r="E198" s="5">
        <v>0.54920000000000002</v>
      </c>
      <c r="F198" s="5">
        <v>0.55891000000000002</v>
      </c>
      <c r="G198" s="5">
        <v>0.55683000000000005</v>
      </c>
      <c r="H198" s="5">
        <v>0.55369999999999997</v>
      </c>
      <c r="I198" s="5">
        <v>0.5383</v>
      </c>
      <c r="J198" s="5">
        <v>0.53693999999999997</v>
      </c>
      <c r="K198" s="5">
        <v>0.53280000000000005</v>
      </c>
      <c r="L198" s="5">
        <v>0.52590999999999999</v>
      </c>
      <c r="M198" s="5">
        <v>0.51195000000000002</v>
      </c>
      <c r="N198" s="5">
        <v>0.51290999999999998</v>
      </c>
      <c r="O198" s="5">
        <v>0.50688999999999995</v>
      </c>
      <c r="P198" s="5">
        <v>0.51712999999999998</v>
      </c>
      <c r="Q198" s="5">
        <v>0.52722999999999998</v>
      </c>
      <c r="R198" s="5">
        <v>0.53137999999999996</v>
      </c>
      <c r="S198" s="5">
        <v>0.53785000000000005</v>
      </c>
      <c r="T198" s="5">
        <v>0.54383000000000004</v>
      </c>
      <c r="U198" s="5">
        <v>0.55939000000000005</v>
      </c>
      <c r="V198" s="5">
        <v>0.55274999999999996</v>
      </c>
      <c r="W198" s="5">
        <v>0.55149999999999999</v>
      </c>
      <c r="X198" s="5">
        <v>0.56266000000000005</v>
      </c>
      <c r="Y198" s="5">
        <v>0.56840000000000002</v>
      </c>
      <c r="Z198" s="5">
        <v>0.56772999999999996</v>
      </c>
      <c r="AA198" s="5">
        <v>0.58023000000000002</v>
      </c>
      <c r="AB198" s="5">
        <v>0.58569000000000004</v>
      </c>
      <c r="AC198" s="5">
        <v>0.57808999999999999</v>
      </c>
      <c r="AD198" s="5">
        <v>0.57684000000000002</v>
      </c>
      <c r="AE198" s="5">
        <v>0.57733000000000001</v>
      </c>
      <c r="AF198" s="5">
        <v>0.59018999999999999</v>
      </c>
      <c r="AG198" s="5">
        <v>0.58618999999999999</v>
      </c>
      <c r="AH198" s="5">
        <v>0.58674999999999999</v>
      </c>
      <c r="AI198" s="5">
        <v>0.59443999999999997</v>
      </c>
      <c r="AJ198" s="5">
        <v>0.58911999999999998</v>
      </c>
      <c r="AK198" s="5">
        <v>0.54998999999999998</v>
      </c>
      <c r="AM198" s="4" t="s">
        <v>131</v>
      </c>
      <c r="AN198" s="4" t="s">
        <v>132</v>
      </c>
      <c r="AO198" s="5">
        <f t="shared" si="148"/>
        <v>0.54041166666666662</v>
      </c>
      <c r="AP198" s="5">
        <f t="shared" si="149"/>
        <v>0.54389500000000013</v>
      </c>
      <c r="AQ198" s="5">
        <f t="shared" si="150"/>
        <v>0.58135090909090914</v>
      </c>
      <c r="AR198" s="6">
        <f>(AO198-AVERAGE(AO155:AO200))/_xlfn.STDEV.P(AO155:AO200)</f>
        <v>-0.68418783177763398</v>
      </c>
      <c r="AS198" s="6">
        <f t="shared" ref="AS198:AT198" si="193">(AP198-AVERAGE(AP155:AP200))/_xlfn.STDEV.P(AP155:AP200)</f>
        <v>-0.84606058165723741</v>
      </c>
      <c r="AT198" s="6">
        <f t="shared" si="193"/>
        <v>-0.9437037198481304</v>
      </c>
    </row>
    <row r="199" spans="1:46" ht="13.5" thickBot="1">
      <c r="A199" s="4" t="s">
        <v>133</v>
      </c>
      <c r="B199" s="4" t="s">
        <v>134</v>
      </c>
      <c r="C199" s="5">
        <v>0.46048</v>
      </c>
      <c r="D199" s="5">
        <v>0.45656999999999998</v>
      </c>
      <c r="E199" s="5">
        <v>0.45123000000000002</v>
      </c>
      <c r="F199" s="5">
        <v>0.46661999999999998</v>
      </c>
      <c r="G199" s="5">
        <v>0.47759000000000001</v>
      </c>
      <c r="H199" s="5">
        <v>0.46982000000000002</v>
      </c>
      <c r="I199" s="5">
        <v>0.46750999999999998</v>
      </c>
      <c r="J199" s="5">
        <v>0.47264</v>
      </c>
      <c r="K199" s="5">
        <v>0.47244999999999998</v>
      </c>
      <c r="L199" s="5">
        <v>0.46365000000000001</v>
      </c>
      <c r="M199" s="5">
        <v>0.46676000000000001</v>
      </c>
      <c r="N199" s="5">
        <v>0.46960000000000002</v>
      </c>
      <c r="O199" s="5">
        <v>0.46205000000000002</v>
      </c>
      <c r="P199" s="5">
        <v>0.46122000000000002</v>
      </c>
      <c r="Q199" s="5">
        <v>0.46893000000000001</v>
      </c>
      <c r="R199" s="5">
        <v>0.46822999999999998</v>
      </c>
      <c r="S199" s="5">
        <v>0.45849000000000001</v>
      </c>
      <c r="T199" s="5">
        <v>0.46342</v>
      </c>
      <c r="U199" s="5">
        <v>0.46845999999999999</v>
      </c>
      <c r="V199" s="5">
        <v>0.46488000000000002</v>
      </c>
      <c r="W199" s="5">
        <v>0.47088000000000002</v>
      </c>
      <c r="X199" s="5">
        <v>0.47614000000000001</v>
      </c>
      <c r="Y199" s="5">
        <v>0.48193999999999998</v>
      </c>
      <c r="Z199" s="5">
        <v>0.47955999999999999</v>
      </c>
      <c r="AA199" s="5">
        <v>0.48493000000000003</v>
      </c>
      <c r="AB199" s="5">
        <v>0.50044999999999995</v>
      </c>
      <c r="AC199" s="5">
        <v>0.50953000000000004</v>
      </c>
      <c r="AD199" s="5">
        <v>0.50256000000000001</v>
      </c>
      <c r="AE199" s="5">
        <v>0.51071</v>
      </c>
      <c r="AF199" s="5">
        <v>0.52324000000000004</v>
      </c>
      <c r="AG199" s="5">
        <v>0.52036000000000004</v>
      </c>
      <c r="AH199" s="5">
        <v>0.53632999999999997</v>
      </c>
      <c r="AI199" s="5">
        <v>0.54690000000000005</v>
      </c>
      <c r="AJ199" s="5">
        <v>0.55051000000000005</v>
      </c>
      <c r="AK199" s="5">
        <v>0.51158999999999999</v>
      </c>
      <c r="AM199" s="4" t="s">
        <v>133</v>
      </c>
      <c r="AN199" s="4" t="s">
        <v>134</v>
      </c>
      <c r="AO199" s="5">
        <f t="shared" si="148"/>
        <v>0.46624333333333334</v>
      </c>
      <c r="AP199" s="5">
        <f t="shared" si="149"/>
        <v>0.46868333333333334</v>
      </c>
      <c r="AQ199" s="5">
        <f t="shared" si="150"/>
        <v>0.51791909090909094</v>
      </c>
      <c r="AR199" s="6">
        <f>(AO199-AVERAGE(AO155:AO200))/_xlfn.STDEV.P(AO155:AO200)</f>
        <v>-1.7303892514907229</v>
      </c>
      <c r="AS199" s="6">
        <f t="shared" ref="AS199:AT199" si="194">(AP199-AVERAGE(AP155:AP200))/_xlfn.STDEV.P(AP155:AP200)</f>
        <v>-1.7714511353955233</v>
      </c>
      <c r="AT199" s="6">
        <f t="shared" si="194"/>
        <v>-1.6393974442354</v>
      </c>
    </row>
    <row r="200" spans="1:46" ht="13.5" thickBot="1">
      <c r="A200" s="4" t="s">
        <v>135</v>
      </c>
      <c r="B200" s="4" t="s">
        <v>136</v>
      </c>
      <c r="C200" s="5">
        <v>0.50016000000000005</v>
      </c>
      <c r="D200" s="5">
        <v>0.51114999999999999</v>
      </c>
      <c r="E200" s="5">
        <v>0.50751999999999997</v>
      </c>
      <c r="F200" s="5">
        <v>0.52283000000000002</v>
      </c>
      <c r="G200" s="5">
        <v>0.52464</v>
      </c>
      <c r="H200" s="5">
        <v>0.52175000000000005</v>
      </c>
      <c r="I200" s="5">
        <v>0.52332000000000001</v>
      </c>
      <c r="J200" s="5">
        <v>0.51429999999999998</v>
      </c>
      <c r="K200" s="5">
        <v>0.51781999999999995</v>
      </c>
      <c r="L200" s="5">
        <v>0.52454000000000001</v>
      </c>
      <c r="M200" s="5">
        <v>0.54049999999999998</v>
      </c>
      <c r="N200" s="5">
        <v>0.54954000000000003</v>
      </c>
      <c r="O200" s="5">
        <v>0.5635</v>
      </c>
      <c r="P200" s="5">
        <v>0.55128999999999995</v>
      </c>
      <c r="Q200" s="5">
        <v>0.55955999999999995</v>
      </c>
      <c r="R200" s="5">
        <v>0.55257000000000001</v>
      </c>
      <c r="S200" s="5">
        <v>0.55769999999999997</v>
      </c>
      <c r="T200" s="5">
        <v>0.55830999999999997</v>
      </c>
      <c r="U200" s="5">
        <v>0.56076000000000004</v>
      </c>
      <c r="V200" s="5">
        <v>0.57301999999999997</v>
      </c>
      <c r="W200" s="5">
        <v>0.57313000000000003</v>
      </c>
      <c r="X200" s="5">
        <v>0.57352000000000003</v>
      </c>
      <c r="Y200" s="5">
        <v>0.57367000000000001</v>
      </c>
      <c r="Z200" s="5">
        <v>0.57608999999999999</v>
      </c>
      <c r="AA200" s="5">
        <v>0.56225999999999998</v>
      </c>
      <c r="AB200" s="5">
        <v>0.57403000000000004</v>
      </c>
      <c r="AC200" s="5">
        <v>0.57994999999999997</v>
      </c>
      <c r="AD200" s="5">
        <v>0.58747000000000005</v>
      </c>
      <c r="AE200" s="5">
        <v>0.58689999999999998</v>
      </c>
      <c r="AF200" s="5">
        <v>0.59614999999999996</v>
      </c>
      <c r="AG200" s="5">
        <v>0.60633000000000004</v>
      </c>
      <c r="AH200" s="5">
        <v>0.60718000000000005</v>
      </c>
      <c r="AI200" s="5">
        <v>0.61887999999999999</v>
      </c>
      <c r="AJ200" s="5">
        <v>0.62961999999999996</v>
      </c>
      <c r="AK200" s="5">
        <v>0.58459000000000005</v>
      </c>
      <c r="AM200" s="4" t="s">
        <v>135</v>
      </c>
      <c r="AN200" s="4" t="s">
        <v>136</v>
      </c>
      <c r="AO200" s="5">
        <f t="shared" si="148"/>
        <v>0.52150583333333334</v>
      </c>
      <c r="AP200" s="5">
        <f t="shared" si="149"/>
        <v>0.56442666666666663</v>
      </c>
      <c r="AQ200" s="5">
        <f t="shared" si="150"/>
        <v>0.59394181818181824</v>
      </c>
      <c r="AR200" s="6">
        <f>(AO200-AVERAGE(AO155:AO200))/_xlfn.STDEV.P(AO155:AO200)</f>
        <v>-0.95086916038857316</v>
      </c>
      <c r="AS200" s="6">
        <f t="shared" ref="AS200:AT200" si="195">(AP200-AVERAGE(AP155:AP200))/_xlfn.STDEV.P(AP155:AP200)</f>
        <v>-0.59344272025493205</v>
      </c>
      <c r="AT200" s="6">
        <f t="shared" si="195"/>
        <v>-0.80561188061110167</v>
      </c>
    </row>
    <row r="201" spans="1:46" ht="13.5" thickBot="1">
      <c r="A201" s="268" t="s">
        <v>167</v>
      </c>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M201"/>
      <c r="AN201"/>
    </row>
    <row r="202" spans="1:46" ht="13.5" thickBot="1">
      <c r="A202" s="267"/>
      <c r="B202" s="267"/>
      <c r="C202" s="4" t="s">
        <v>10</v>
      </c>
      <c r="D202" s="4" t="s">
        <v>11</v>
      </c>
      <c r="E202" s="4" t="s">
        <v>12</v>
      </c>
      <c r="F202" s="4" t="s">
        <v>13</v>
      </c>
      <c r="G202" s="4" t="s">
        <v>14</v>
      </c>
      <c r="H202" s="4" t="s">
        <v>15</v>
      </c>
      <c r="I202" s="4" t="s">
        <v>16</v>
      </c>
      <c r="J202" s="4" t="s">
        <v>17</v>
      </c>
      <c r="K202" s="4" t="s">
        <v>18</v>
      </c>
      <c r="L202" s="4" t="s">
        <v>19</v>
      </c>
      <c r="M202" s="4" t="s">
        <v>20</v>
      </c>
      <c r="N202" s="4" t="s">
        <v>21</v>
      </c>
      <c r="O202" s="4" t="s">
        <v>22</v>
      </c>
      <c r="P202" s="4" t="s">
        <v>23</v>
      </c>
      <c r="Q202" s="4" t="s">
        <v>24</v>
      </c>
      <c r="R202" s="4" t="s">
        <v>25</v>
      </c>
      <c r="S202" s="4" t="s">
        <v>26</v>
      </c>
      <c r="T202" s="4" t="s">
        <v>27</v>
      </c>
      <c r="U202" s="4" t="s">
        <v>28</v>
      </c>
      <c r="V202" s="4" t="s">
        <v>29</v>
      </c>
      <c r="W202" s="4" t="s">
        <v>30</v>
      </c>
      <c r="X202" s="4" t="s">
        <v>31</v>
      </c>
      <c r="Y202" s="4" t="s">
        <v>32</v>
      </c>
      <c r="Z202" s="4" t="s">
        <v>33</v>
      </c>
      <c r="AA202" s="4" t="s">
        <v>34</v>
      </c>
      <c r="AB202" s="4" t="s">
        <v>35</v>
      </c>
      <c r="AC202" s="4" t="s">
        <v>36</v>
      </c>
      <c r="AD202" s="4" t="s">
        <v>37</v>
      </c>
      <c r="AE202" s="4" t="s">
        <v>38</v>
      </c>
      <c r="AF202" s="4" t="s">
        <v>39</v>
      </c>
      <c r="AG202" s="4" t="s">
        <v>40</v>
      </c>
      <c r="AH202" s="4" t="s">
        <v>41</v>
      </c>
      <c r="AI202" s="4" t="s">
        <v>42</v>
      </c>
      <c r="AJ202" s="4" t="s">
        <v>43</v>
      </c>
      <c r="AK202" s="4" t="s">
        <v>44</v>
      </c>
      <c r="AM202" s="267"/>
      <c r="AN202" s="267"/>
      <c r="AO202" s="4">
        <v>2016</v>
      </c>
      <c r="AP202" s="4">
        <v>2017</v>
      </c>
      <c r="AQ202" s="4">
        <v>2018</v>
      </c>
      <c r="AR202" s="4">
        <v>2016</v>
      </c>
      <c r="AS202" s="4">
        <v>2017</v>
      </c>
      <c r="AT202" s="4">
        <v>2018</v>
      </c>
    </row>
    <row r="203" spans="1:46" ht="13.5" thickBot="1">
      <c r="A203" s="4" t="s">
        <v>45</v>
      </c>
      <c r="B203" s="4" t="s">
        <v>46</v>
      </c>
      <c r="C203" s="5">
        <v>0.82550000000000001</v>
      </c>
      <c r="D203" s="5">
        <v>0.82406999999999997</v>
      </c>
      <c r="E203" s="5">
        <v>0.82445000000000002</v>
      </c>
      <c r="F203" s="5">
        <v>0.82382</v>
      </c>
      <c r="G203" s="5">
        <v>0.8246</v>
      </c>
      <c r="H203" s="5">
        <v>0.82389999999999997</v>
      </c>
      <c r="I203" s="5">
        <v>0.82462999999999997</v>
      </c>
      <c r="J203" s="5">
        <v>0.82559000000000005</v>
      </c>
      <c r="K203" s="5">
        <v>0.82891999999999999</v>
      </c>
      <c r="L203" s="5">
        <v>0.83170999999999995</v>
      </c>
      <c r="M203" s="5">
        <v>0.83350999999999997</v>
      </c>
      <c r="N203" s="5">
        <v>0.83474000000000004</v>
      </c>
      <c r="O203" s="5">
        <v>0.83842000000000005</v>
      </c>
      <c r="P203" s="5">
        <v>0.83838999999999997</v>
      </c>
      <c r="Q203" s="5">
        <v>0.84011999999999998</v>
      </c>
      <c r="R203" s="5">
        <v>0.84099000000000002</v>
      </c>
      <c r="S203" s="5">
        <v>0.83794999999999997</v>
      </c>
      <c r="T203" s="5">
        <v>0.83547000000000005</v>
      </c>
      <c r="U203" s="5">
        <v>0.83660000000000001</v>
      </c>
      <c r="V203" s="5">
        <v>0.83448999999999995</v>
      </c>
      <c r="W203" s="5">
        <v>0.83416999999999997</v>
      </c>
      <c r="X203" s="5">
        <v>0.83660999999999996</v>
      </c>
      <c r="Y203" s="5">
        <v>0.83855999999999997</v>
      </c>
      <c r="Z203" s="5">
        <v>0.84206999999999999</v>
      </c>
      <c r="AA203" s="5">
        <v>0.84409000000000001</v>
      </c>
      <c r="AB203" s="5">
        <v>0.84831000000000001</v>
      </c>
      <c r="AC203" s="5">
        <v>0.85370999999999997</v>
      </c>
      <c r="AD203" s="5">
        <v>0.85887000000000002</v>
      </c>
      <c r="AE203" s="5">
        <v>0.86728000000000005</v>
      </c>
      <c r="AF203" s="5">
        <v>0.87705</v>
      </c>
      <c r="AG203" s="5">
        <v>0.88161999999999996</v>
      </c>
      <c r="AH203" s="5">
        <v>0.88724999999999998</v>
      </c>
      <c r="AI203" s="5">
        <v>0.89090000000000003</v>
      </c>
      <c r="AJ203" s="5">
        <v>0.89336000000000004</v>
      </c>
      <c r="AK203" s="5">
        <v>0.82377</v>
      </c>
      <c r="AM203" s="4" t="s">
        <v>45</v>
      </c>
      <c r="AN203" s="4" t="s">
        <v>46</v>
      </c>
      <c r="AO203" s="5">
        <f>AVERAGE(C203:N203)</f>
        <v>0.82711999999999997</v>
      </c>
      <c r="AP203" s="5">
        <f>AVERAGE(O203:Z203)</f>
        <v>0.8378199999999999</v>
      </c>
      <c r="AQ203" s="5">
        <f>AVERAGE(AA203:AK203)</f>
        <v>0.86601909090909079</v>
      </c>
      <c r="AR203" s="6">
        <f>(AO203-AVERAGE(AO203:AO248))/_xlfn.STDEV.P(AO203:AO248)</f>
        <v>1.2574289012793056</v>
      </c>
      <c r="AS203" s="6">
        <f t="shared" ref="AS203:AT203" si="196">(AP203-AVERAGE(AP203:AP248))/_xlfn.STDEV.P(AP203:AP248)</f>
        <v>0.91905722442831983</v>
      </c>
      <c r="AT203" s="6">
        <f t="shared" si="196"/>
        <v>0.67461418917721461</v>
      </c>
    </row>
    <row r="204" spans="1:46" ht="13.5" thickBot="1">
      <c r="A204" s="4" t="s">
        <v>47</v>
      </c>
      <c r="B204" s="4" t="s">
        <v>48</v>
      </c>
      <c r="C204" s="5">
        <v>0.80208000000000002</v>
      </c>
      <c r="D204" s="5">
        <v>0.80384</v>
      </c>
      <c r="E204" s="5">
        <v>0.80225000000000002</v>
      </c>
      <c r="F204" s="5">
        <v>0.79896999999999996</v>
      </c>
      <c r="G204" s="5">
        <v>0.79452999999999996</v>
      </c>
      <c r="H204" s="5">
        <v>0.79544000000000004</v>
      </c>
      <c r="I204" s="5">
        <v>0.80203999999999998</v>
      </c>
      <c r="J204" s="5">
        <v>0.81118000000000001</v>
      </c>
      <c r="K204" s="5">
        <v>0.81525999999999998</v>
      </c>
      <c r="L204" s="5">
        <v>0.81781000000000004</v>
      </c>
      <c r="M204" s="5">
        <v>0.82479000000000002</v>
      </c>
      <c r="N204" s="5">
        <v>0.83608000000000005</v>
      </c>
      <c r="O204" s="5">
        <v>0.84591000000000005</v>
      </c>
      <c r="P204" s="5">
        <v>0.84828000000000003</v>
      </c>
      <c r="Q204" s="5">
        <v>0.85185</v>
      </c>
      <c r="R204" s="5">
        <v>0.85385999999999995</v>
      </c>
      <c r="S204" s="5">
        <v>0.85960000000000003</v>
      </c>
      <c r="T204" s="5">
        <v>0.86250000000000004</v>
      </c>
      <c r="U204" s="5">
        <v>0.86077999999999999</v>
      </c>
      <c r="V204" s="5">
        <v>0.85599999999999998</v>
      </c>
      <c r="W204" s="5">
        <v>0.85636999999999996</v>
      </c>
      <c r="X204" s="5">
        <v>0.85828000000000004</v>
      </c>
      <c r="Y204" s="5">
        <v>0.86504999999999999</v>
      </c>
      <c r="Z204" s="5">
        <v>0.86577000000000004</v>
      </c>
      <c r="AA204" s="5">
        <v>0.86811000000000005</v>
      </c>
      <c r="AB204" s="5">
        <v>0.871</v>
      </c>
      <c r="AC204" s="5">
        <v>0.87211000000000005</v>
      </c>
      <c r="AD204" s="5">
        <v>0.87970000000000004</v>
      </c>
      <c r="AE204" s="5">
        <v>0.8841</v>
      </c>
      <c r="AF204" s="5">
        <v>0.89478999999999997</v>
      </c>
      <c r="AG204" s="5">
        <v>0.89975000000000005</v>
      </c>
      <c r="AH204" s="5">
        <v>0.90564</v>
      </c>
      <c r="AI204" s="5">
        <v>0.91151000000000004</v>
      </c>
      <c r="AJ204" s="5">
        <v>0.91829000000000005</v>
      </c>
      <c r="AK204" s="5">
        <v>0.84874000000000005</v>
      </c>
      <c r="AM204" s="4" t="s">
        <v>47</v>
      </c>
      <c r="AN204" s="4" t="s">
        <v>48</v>
      </c>
      <c r="AO204" s="5">
        <f t="shared" ref="AO204:AO248" si="197">AVERAGE(C204:N204)</f>
        <v>0.80868916666666679</v>
      </c>
      <c r="AP204" s="5">
        <f t="shared" ref="AP204:AP248" si="198">AVERAGE(O204:Z204)</f>
        <v>0.85702083333333334</v>
      </c>
      <c r="AQ204" s="5">
        <f t="shared" ref="AQ204:AQ248" si="199">AVERAGE(AA204:AK204)</f>
        <v>0.88670363636363625</v>
      </c>
      <c r="AR204" s="6">
        <f>(AO204-AVERAGE(AO203:AO248))/_xlfn.STDEV.P(AO203:AO248)</f>
        <v>0.98474844737059664</v>
      </c>
      <c r="AS204" s="6">
        <f t="shared" ref="AS204:AT204" si="200">(AP204-AVERAGE(AP203:AP248))/_xlfn.STDEV.P(AP203:AP248)</f>
        <v>1.1752042492264965</v>
      </c>
      <c r="AT204" s="6">
        <f t="shared" si="200"/>
        <v>0.96334928504730699</v>
      </c>
    </row>
    <row r="205" spans="1:46" ht="13.5" thickBot="1">
      <c r="A205" s="4" t="s">
        <v>49</v>
      </c>
      <c r="B205" s="4" t="s">
        <v>50</v>
      </c>
      <c r="C205" s="5">
        <v>0.80933999999999995</v>
      </c>
      <c r="D205" s="5">
        <v>0.80966000000000005</v>
      </c>
      <c r="E205" s="5">
        <v>0.81405000000000005</v>
      </c>
      <c r="F205" s="5">
        <v>0.81689000000000001</v>
      </c>
      <c r="G205" s="5">
        <v>0.81901999999999997</v>
      </c>
      <c r="H205" s="5">
        <v>0.82103999999999999</v>
      </c>
      <c r="I205" s="5">
        <v>0.82082999999999995</v>
      </c>
      <c r="J205" s="5">
        <v>0.81906000000000001</v>
      </c>
      <c r="K205" s="5">
        <v>0.82450999999999997</v>
      </c>
      <c r="L205" s="5">
        <v>0.82745999999999997</v>
      </c>
      <c r="M205" s="5">
        <v>0.82855999999999996</v>
      </c>
      <c r="N205" s="5">
        <v>0.83706000000000003</v>
      </c>
      <c r="O205" s="5">
        <v>0.83662999999999998</v>
      </c>
      <c r="P205" s="5">
        <v>0.84064000000000005</v>
      </c>
      <c r="Q205" s="5">
        <v>0.84040000000000004</v>
      </c>
      <c r="R205" s="5">
        <v>0.84392</v>
      </c>
      <c r="S205" s="5">
        <v>0.85043000000000002</v>
      </c>
      <c r="T205" s="5">
        <v>0.84870999999999996</v>
      </c>
      <c r="U205" s="5">
        <v>0.85138999999999998</v>
      </c>
      <c r="V205" s="5">
        <v>0.85618000000000005</v>
      </c>
      <c r="W205" s="5">
        <v>0.85511999999999999</v>
      </c>
      <c r="X205" s="5">
        <v>0.85568999999999995</v>
      </c>
      <c r="Y205" s="5">
        <v>0.86133999999999999</v>
      </c>
      <c r="Z205" s="5">
        <v>0.85902999999999996</v>
      </c>
      <c r="AA205" s="5">
        <v>0.86348999999999998</v>
      </c>
      <c r="AB205" s="5">
        <v>0.86867000000000005</v>
      </c>
      <c r="AC205" s="5">
        <v>0.87517</v>
      </c>
      <c r="AD205" s="5">
        <v>0.88178000000000001</v>
      </c>
      <c r="AE205" s="5">
        <v>0.88878999999999997</v>
      </c>
      <c r="AF205" s="5">
        <v>0.89700999999999997</v>
      </c>
      <c r="AG205" s="5">
        <v>0.90014000000000005</v>
      </c>
      <c r="AH205" s="5">
        <v>0.90602000000000005</v>
      </c>
      <c r="AI205" s="5">
        <v>0.91017999999999999</v>
      </c>
      <c r="AJ205" s="5">
        <v>0.91530999999999996</v>
      </c>
      <c r="AK205" s="5">
        <v>0.84828999999999999</v>
      </c>
      <c r="AM205" s="4" t="s">
        <v>49</v>
      </c>
      <c r="AN205" s="4" t="s">
        <v>50</v>
      </c>
      <c r="AO205" s="5">
        <f t="shared" si="197"/>
        <v>0.82062333333333326</v>
      </c>
      <c r="AP205" s="5">
        <f t="shared" si="198"/>
        <v>0.8499566666666668</v>
      </c>
      <c r="AQ205" s="5">
        <f t="shared" si="199"/>
        <v>0.88680454545454557</v>
      </c>
      <c r="AR205" s="6">
        <f>(AO205-AVERAGE(AO203:AO248))/_xlfn.STDEV.P(AO203:AO248)</f>
        <v>1.1613120310585556</v>
      </c>
      <c r="AS205" s="6">
        <f t="shared" ref="AS205:AT205" si="201">(AP205-AVERAGE(AP203:AP248))/_xlfn.STDEV.P(AP203:AP248)</f>
        <v>1.0809653564174131</v>
      </c>
      <c r="AT205" s="6">
        <f t="shared" si="201"/>
        <v>0.96475787273427804</v>
      </c>
    </row>
    <row r="206" spans="1:46" ht="13.5" thickBot="1">
      <c r="A206" s="4" t="s">
        <v>51</v>
      </c>
      <c r="B206" s="4" t="s">
        <v>52</v>
      </c>
      <c r="C206" s="5">
        <v>0.75143000000000004</v>
      </c>
      <c r="D206" s="5">
        <v>0.75671999999999995</v>
      </c>
      <c r="E206" s="5">
        <v>0.75882000000000005</v>
      </c>
      <c r="F206" s="5">
        <v>0.76236000000000004</v>
      </c>
      <c r="G206" s="5">
        <v>0.75778999999999996</v>
      </c>
      <c r="H206" s="5">
        <v>0.75695999999999997</v>
      </c>
      <c r="I206" s="5">
        <v>0.75760000000000005</v>
      </c>
      <c r="J206" s="5">
        <v>0.76249999999999996</v>
      </c>
      <c r="K206" s="5">
        <v>0.76171</v>
      </c>
      <c r="L206" s="5">
        <v>0.75980000000000003</v>
      </c>
      <c r="M206" s="5">
        <v>0.76134000000000002</v>
      </c>
      <c r="N206" s="5">
        <v>0.76973000000000003</v>
      </c>
      <c r="O206" s="5">
        <v>0.76263000000000003</v>
      </c>
      <c r="P206" s="5">
        <v>0.76424000000000003</v>
      </c>
      <c r="Q206" s="5">
        <v>0.76766999999999996</v>
      </c>
      <c r="R206" s="5">
        <v>0.77005000000000001</v>
      </c>
      <c r="S206" s="5">
        <v>0.77431000000000005</v>
      </c>
      <c r="T206" s="5">
        <v>0.78554000000000002</v>
      </c>
      <c r="U206" s="5">
        <v>0.79227999999999998</v>
      </c>
      <c r="V206" s="5">
        <v>0.80015000000000003</v>
      </c>
      <c r="W206" s="5">
        <v>0.81340999999999997</v>
      </c>
      <c r="X206" s="5">
        <v>0.82406999999999997</v>
      </c>
      <c r="Y206" s="5">
        <v>0.83553999999999995</v>
      </c>
      <c r="Z206" s="5">
        <v>0.84452000000000005</v>
      </c>
      <c r="AA206" s="5">
        <v>0.86068999999999996</v>
      </c>
      <c r="AB206" s="5">
        <v>0.87173</v>
      </c>
      <c r="AC206" s="5">
        <v>0.88227</v>
      </c>
      <c r="AD206" s="5">
        <v>0.89512999999999998</v>
      </c>
      <c r="AE206" s="5">
        <v>0.90456999999999999</v>
      </c>
      <c r="AF206" s="5">
        <v>0.91300999999999999</v>
      </c>
      <c r="AG206" s="5">
        <v>0.92337000000000002</v>
      </c>
      <c r="AH206" s="5">
        <v>0.92789999999999995</v>
      </c>
      <c r="AI206" s="5">
        <v>0.92749999999999999</v>
      </c>
      <c r="AJ206" s="5">
        <v>0.93096000000000001</v>
      </c>
      <c r="AK206" s="5">
        <v>0.85821000000000003</v>
      </c>
      <c r="AM206" s="4" t="s">
        <v>51</v>
      </c>
      <c r="AN206" s="4" t="s">
        <v>52</v>
      </c>
      <c r="AO206" s="5">
        <f t="shared" si="197"/>
        <v>0.75972999999999991</v>
      </c>
      <c r="AP206" s="5">
        <f t="shared" si="198"/>
        <v>0.79453416666666665</v>
      </c>
      <c r="AQ206" s="5">
        <f t="shared" si="199"/>
        <v>0.89957636363636373</v>
      </c>
      <c r="AR206" s="6">
        <f>(AO206-AVERAGE(AO203:AO248))/_xlfn.STDEV.P(AO203:AO248)</f>
        <v>0.26040747221163441</v>
      </c>
      <c r="AS206" s="6">
        <f t="shared" ref="AS206:AT206" si="202">(AP206-AVERAGE(AP203:AP248))/_xlfn.STDEV.P(AP203:AP248)</f>
        <v>0.34160637988634751</v>
      </c>
      <c r="AT206" s="6">
        <f t="shared" si="202"/>
        <v>1.1430393899794291</v>
      </c>
    </row>
    <row r="207" spans="1:46" ht="13.5" thickBot="1">
      <c r="A207" s="4" t="s">
        <v>53</v>
      </c>
      <c r="B207" s="4" t="s">
        <v>54</v>
      </c>
      <c r="C207" s="5">
        <v>0.85518000000000005</v>
      </c>
      <c r="D207" s="5">
        <v>0.85711000000000004</v>
      </c>
      <c r="E207" s="5">
        <v>0.85653000000000001</v>
      </c>
      <c r="F207" s="5">
        <v>0.86345000000000005</v>
      </c>
      <c r="G207" s="5">
        <v>0.85985999999999996</v>
      </c>
      <c r="H207" s="5">
        <v>0.86304999999999998</v>
      </c>
      <c r="I207" s="5">
        <v>0.86472000000000004</v>
      </c>
      <c r="J207" s="5">
        <v>0.86929999999999996</v>
      </c>
      <c r="K207" s="5">
        <v>0.87017</v>
      </c>
      <c r="L207" s="5">
        <v>0.87605</v>
      </c>
      <c r="M207" s="5">
        <v>0.87697000000000003</v>
      </c>
      <c r="N207" s="5">
        <v>0.88580000000000003</v>
      </c>
      <c r="O207" s="5">
        <v>0.89131000000000005</v>
      </c>
      <c r="P207" s="5">
        <v>0.89239999999999997</v>
      </c>
      <c r="Q207" s="5">
        <v>0.89410999999999996</v>
      </c>
      <c r="R207" s="5">
        <v>0.89854999999999996</v>
      </c>
      <c r="S207" s="5">
        <v>0.90683999999999998</v>
      </c>
      <c r="T207" s="5">
        <v>0.90852999999999995</v>
      </c>
      <c r="U207" s="5">
        <v>0.91271000000000002</v>
      </c>
      <c r="V207" s="5">
        <v>0.91334000000000004</v>
      </c>
      <c r="W207" s="5">
        <v>0.91700999999999999</v>
      </c>
      <c r="X207" s="5">
        <v>0.91662999999999994</v>
      </c>
      <c r="Y207" s="5">
        <v>0.91922000000000004</v>
      </c>
      <c r="Z207" s="5">
        <v>0.92064000000000001</v>
      </c>
      <c r="AA207" s="5">
        <v>0.92091000000000001</v>
      </c>
      <c r="AB207" s="5">
        <v>0.92844000000000004</v>
      </c>
      <c r="AC207" s="5">
        <v>0.93157000000000001</v>
      </c>
      <c r="AD207" s="5">
        <v>0.93317000000000005</v>
      </c>
      <c r="AE207" s="5">
        <v>0.93601999999999996</v>
      </c>
      <c r="AF207" s="5">
        <v>0.94328000000000001</v>
      </c>
      <c r="AG207" s="5">
        <v>0.94345000000000001</v>
      </c>
      <c r="AH207" s="5">
        <v>0.94767000000000001</v>
      </c>
      <c r="AI207" s="5">
        <v>0.94920000000000004</v>
      </c>
      <c r="AJ207" s="5">
        <v>0.95091000000000003</v>
      </c>
      <c r="AK207" s="5">
        <v>0.87327999999999995</v>
      </c>
      <c r="AM207" s="4" t="s">
        <v>53</v>
      </c>
      <c r="AN207" s="4" t="s">
        <v>54</v>
      </c>
      <c r="AO207" s="5">
        <f t="shared" si="197"/>
        <v>0.86651583333333326</v>
      </c>
      <c r="AP207" s="5">
        <f t="shared" si="198"/>
        <v>0.90760749999999979</v>
      </c>
      <c r="AQ207" s="5">
        <f t="shared" si="199"/>
        <v>0.93253636363636361</v>
      </c>
      <c r="AR207" s="6">
        <f>(AO207-AVERAGE(AO203:AO248))/_xlfn.STDEV.P(AO203:AO248)</f>
        <v>1.8402822927218299</v>
      </c>
      <c r="AS207" s="6">
        <f t="shared" ref="AS207:AT207" si="203">(AP207-AVERAGE(AP203:AP248))/_xlfn.STDEV.P(AP203:AP248)</f>
        <v>1.8500512173853592</v>
      </c>
      <c r="AT207" s="6">
        <f t="shared" si="203"/>
        <v>1.6031272744722884</v>
      </c>
    </row>
    <row r="208" spans="1:46" ht="13.5" thickBot="1">
      <c r="A208" s="4" t="s">
        <v>55</v>
      </c>
      <c r="B208" s="4" t="s">
        <v>56</v>
      </c>
      <c r="C208" s="5">
        <v>0.78615000000000002</v>
      </c>
      <c r="D208" s="5">
        <v>0.78761000000000003</v>
      </c>
      <c r="E208" s="5">
        <v>0.79040999999999995</v>
      </c>
      <c r="F208" s="5">
        <v>0.79408999999999996</v>
      </c>
      <c r="G208" s="5">
        <v>0.78693999999999997</v>
      </c>
      <c r="H208" s="5">
        <v>0.78856999999999999</v>
      </c>
      <c r="I208" s="5">
        <v>0.79495000000000005</v>
      </c>
      <c r="J208" s="5">
        <v>0.79905000000000004</v>
      </c>
      <c r="K208" s="5">
        <v>0.81008000000000002</v>
      </c>
      <c r="L208" s="5">
        <v>0.82542000000000004</v>
      </c>
      <c r="M208" s="5">
        <v>0.82938999999999996</v>
      </c>
      <c r="N208" s="5">
        <v>0.84357000000000004</v>
      </c>
      <c r="O208" s="5">
        <v>0.85309999999999997</v>
      </c>
      <c r="P208" s="5">
        <v>0.86124000000000001</v>
      </c>
      <c r="Q208" s="5">
        <v>0.86938000000000004</v>
      </c>
      <c r="R208" s="5">
        <v>0.87344999999999995</v>
      </c>
      <c r="S208" s="5">
        <v>0.88607000000000002</v>
      </c>
      <c r="T208" s="5">
        <v>0.89529000000000003</v>
      </c>
      <c r="U208" s="5">
        <v>0.90051999999999999</v>
      </c>
      <c r="V208" s="5">
        <v>0.90756999999999999</v>
      </c>
      <c r="W208" s="5">
        <v>0.91085000000000005</v>
      </c>
      <c r="X208" s="5">
        <v>0.91234000000000004</v>
      </c>
      <c r="Y208" s="5">
        <v>0.91981000000000002</v>
      </c>
      <c r="Z208" s="5">
        <v>0.92344999999999999</v>
      </c>
      <c r="AA208" s="5">
        <v>0.92520999999999998</v>
      </c>
      <c r="AB208" s="5">
        <v>0.92654999999999998</v>
      </c>
      <c r="AC208" s="5">
        <v>0.92835999999999996</v>
      </c>
      <c r="AD208" s="5">
        <v>0.93198999999999999</v>
      </c>
      <c r="AE208" s="5">
        <v>0.93733999999999995</v>
      </c>
      <c r="AF208" s="5">
        <v>0.94213999999999998</v>
      </c>
      <c r="AG208" s="5">
        <v>0.94699999999999995</v>
      </c>
      <c r="AH208" s="5">
        <v>0.94715000000000005</v>
      </c>
      <c r="AI208" s="5">
        <v>0.94932000000000005</v>
      </c>
      <c r="AJ208" s="5">
        <v>0.95392999999999994</v>
      </c>
      <c r="AK208" s="5">
        <v>0.87434999999999996</v>
      </c>
      <c r="AM208" s="4" t="s">
        <v>55</v>
      </c>
      <c r="AN208" s="4" t="s">
        <v>56</v>
      </c>
      <c r="AO208" s="5">
        <f t="shared" si="197"/>
        <v>0.80301916666666662</v>
      </c>
      <c r="AP208" s="5">
        <f t="shared" si="198"/>
        <v>0.8927558333333333</v>
      </c>
      <c r="AQ208" s="5">
        <f t="shared" si="199"/>
        <v>0.93303090909090902</v>
      </c>
      <c r="AR208" s="6">
        <f>(AO208-AVERAGE(AO203:AO248))/_xlfn.STDEV.P(AO203:AO248)</f>
        <v>0.90086194339650749</v>
      </c>
      <c r="AS208" s="6">
        <f t="shared" ref="AS208:AT208" si="204">(AP208-AVERAGE(AP203:AP248))/_xlfn.STDEV.P(AP203:AP248)</f>
        <v>1.6519238671855838</v>
      </c>
      <c r="AT208" s="6">
        <f t="shared" si="204"/>
        <v>1.6100306231363466</v>
      </c>
    </row>
    <row r="209" spans="1:46" ht="13.5" thickBot="1">
      <c r="A209" s="4" t="s">
        <v>57</v>
      </c>
      <c r="B209" s="4" t="s">
        <v>58</v>
      </c>
      <c r="C209" s="5">
        <v>0.76788000000000001</v>
      </c>
      <c r="D209" s="5">
        <v>0.76642999999999994</v>
      </c>
      <c r="E209" s="5">
        <v>0.76702999999999999</v>
      </c>
      <c r="F209" s="5">
        <v>0.77037</v>
      </c>
      <c r="G209" s="5">
        <v>0.76846000000000003</v>
      </c>
      <c r="H209" s="5">
        <v>0.76883000000000001</v>
      </c>
      <c r="I209" s="5">
        <v>0.77866999999999997</v>
      </c>
      <c r="J209" s="5">
        <v>0.78947000000000001</v>
      </c>
      <c r="K209" s="5">
        <v>0.79129000000000005</v>
      </c>
      <c r="L209" s="5">
        <v>0.79256000000000004</v>
      </c>
      <c r="M209" s="5">
        <v>0.79773000000000005</v>
      </c>
      <c r="N209" s="5">
        <v>0.80422000000000005</v>
      </c>
      <c r="O209" s="5">
        <v>0.80601999999999996</v>
      </c>
      <c r="P209" s="5">
        <v>0.80998999999999999</v>
      </c>
      <c r="Q209" s="5">
        <v>0.80991000000000002</v>
      </c>
      <c r="R209" s="5">
        <v>0.80964000000000003</v>
      </c>
      <c r="S209" s="5">
        <v>0.81686999999999999</v>
      </c>
      <c r="T209" s="5">
        <v>0.82059000000000004</v>
      </c>
      <c r="U209" s="5">
        <v>0.82447999999999999</v>
      </c>
      <c r="V209" s="5">
        <v>0.82255</v>
      </c>
      <c r="W209" s="5">
        <v>0.8266</v>
      </c>
      <c r="X209" s="5">
        <v>0.83316000000000001</v>
      </c>
      <c r="Y209" s="5">
        <v>0.83545999999999998</v>
      </c>
      <c r="Z209" s="5">
        <v>0.84658</v>
      </c>
      <c r="AA209" s="5">
        <v>0.85438999999999998</v>
      </c>
      <c r="AB209" s="5">
        <v>0.86304000000000003</v>
      </c>
      <c r="AC209" s="5">
        <v>0.86965999999999999</v>
      </c>
      <c r="AD209" s="5">
        <v>0.87721000000000005</v>
      </c>
      <c r="AE209" s="5">
        <v>0.88051000000000001</v>
      </c>
      <c r="AF209" s="5">
        <v>0.88704000000000005</v>
      </c>
      <c r="AG209" s="5">
        <v>0.88527</v>
      </c>
      <c r="AH209" s="5">
        <v>0.89059999999999995</v>
      </c>
      <c r="AI209" s="5">
        <v>0.89224000000000003</v>
      </c>
      <c r="AJ209" s="5">
        <v>0.89285999999999999</v>
      </c>
      <c r="AK209" s="5">
        <v>0.81759000000000004</v>
      </c>
      <c r="AM209" s="4" t="s">
        <v>57</v>
      </c>
      <c r="AN209" s="4" t="s">
        <v>58</v>
      </c>
      <c r="AO209" s="5">
        <f t="shared" si="197"/>
        <v>0.78024500000000019</v>
      </c>
      <c r="AP209" s="5">
        <f t="shared" si="198"/>
        <v>0.82182083333333322</v>
      </c>
      <c r="AQ209" s="5">
        <f t="shared" si="199"/>
        <v>0.87367363636363649</v>
      </c>
      <c r="AR209" s="6">
        <f>(AO209-AVERAGE(AO203:AO248))/_xlfn.STDEV.P(AO203:AO248)</f>
        <v>0.56392275069988984</v>
      </c>
      <c r="AS209" s="6">
        <f t="shared" ref="AS209:AT209" si="205">(AP209-AVERAGE(AP203:AP248))/_xlfn.STDEV.P(AP203:AP248)</f>
        <v>0.70562175161463259</v>
      </c>
      <c r="AT209" s="6">
        <f t="shared" si="205"/>
        <v>0.78146381372018714</v>
      </c>
    </row>
    <row r="210" spans="1:46" ht="13.5" thickBot="1">
      <c r="A210" s="4" t="s">
        <v>59</v>
      </c>
      <c r="B210" s="4" t="s">
        <v>60</v>
      </c>
      <c r="C210" s="5">
        <v>0.83352999999999999</v>
      </c>
      <c r="D210" s="5">
        <v>0.83270999999999995</v>
      </c>
      <c r="E210" s="5">
        <v>0.83182999999999996</v>
      </c>
      <c r="F210" s="5">
        <v>0.82877000000000001</v>
      </c>
      <c r="G210" s="5">
        <v>0.83252000000000004</v>
      </c>
      <c r="H210" s="5">
        <v>0.83238999999999996</v>
      </c>
      <c r="I210" s="5">
        <v>0.83399999999999996</v>
      </c>
      <c r="J210" s="5">
        <v>0.83309999999999995</v>
      </c>
      <c r="K210" s="5">
        <v>0.83462999999999998</v>
      </c>
      <c r="L210" s="5">
        <v>0.84101000000000004</v>
      </c>
      <c r="M210" s="5">
        <v>0.84362999999999999</v>
      </c>
      <c r="N210" s="5">
        <v>0.85302</v>
      </c>
      <c r="O210" s="5">
        <v>0.86007999999999996</v>
      </c>
      <c r="P210" s="5">
        <v>0.86817999999999995</v>
      </c>
      <c r="Q210" s="5">
        <v>0.87302000000000002</v>
      </c>
      <c r="R210" s="5">
        <v>0.88149</v>
      </c>
      <c r="S210" s="5">
        <v>0.88754</v>
      </c>
      <c r="T210" s="5">
        <v>0.89444999999999997</v>
      </c>
      <c r="U210" s="5">
        <v>0.90207999999999999</v>
      </c>
      <c r="V210" s="5">
        <v>0.91041000000000005</v>
      </c>
      <c r="W210" s="5">
        <v>0.91564000000000001</v>
      </c>
      <c r="X210" s="5">
        <v>0.92254999999999998</v>
      </c>
      <c r="Y210" s="5">
        <v>0.93049999999999999</v>
      </c>
      <c r="Z210" s="5">
        <v>0.93628</v>
      </c>
      <c r="AA210" s="5">
        <v>0.94291999999999998</v>
      </c>
      <c r="AB210" s="5">
        <v>0.94645000000000001</v>
      </c>
      <c r="AC210" s="5">
        <v>0.94855999999999996</v>
      </c>
      <c r="AD210" s="5">
        <v>0.95301999999999998</v>
      </c>
      <c r="AE210" s="5">
        <v>0.95601999999999998</v>
      </c>
      <c r="AF210" s="5">
        <v>0.96092999999999995</v>
      </c>
      <c r="AG210" s="5">
        <v>0.96453999999999995</v>
      </c>
      <c r="AH210" s="5">
        <v>0.96794999999999998</v>
      </c>
      <c r="AI210" s="5">
        <v>0.96911999999999998</v>
      </c>
      <c r="AJ210" s="5">
        <v>0.96906000000000003</v>
      </c>
      <c r="AK210" s="5">
        <v>0.88673999999999997</v>
      </c>
      <c r="AM210" s="4" t="s">
        <v>59</v>
      </c>
      <c r="AN210" s="4" t="s">
        <v>60</v>
      </c>
      <c r="AO210" s="5">
        <f t="shared" si="197"/>
        <v>0.83592833333333327</v>
      </c>
      <c r="AP210" s="5">
        <f t="shared" si="198"/>
        <v>0.8985183333333332</v>
      </c>
      <c r="AQ210" s="5">
        <f t="shared" si="199"/>
        <v>0.95139181818181828</v>
      </c>
      <c r="AR210" s="6">
        <f>(AO210-AVERAGE(AO203:AO248))/_xlfn.STDEV.P(AO203:AO248)</f>
        <v>1.3877464125970733</v>
      </c>
      <c r="AS210" s="6">
        <f t="shared" ref="AS210:AT210" si="206">(AP210-AVERAGE(AP203:AP248))/_xlfn.STDEV.P(AP203:AP248)</f>
        <v>1.728797990551729</v>
      </c>
      <c r="AT210" s="6">
        <f t="shared" si="206"/>
        <v>1.8663301322686945</v>
      </c>
    </row>
    <row r="211" spans="1:46" ht="13.5" thickBot="1">
      <c r="A211" s="4" t="s">
        <v>61</v>
      </c>
      <c r="B211" s="4" t="s">
        <v>62</v>
      </c>
      <c r="C211" s="5">
        <v>0.74756</v>
      </c>
      <c r="D211" s="5">
        <v>0.74802999999999997</v>
      </c>
      <c r="E211" s="5">
        <v>0.74336000000000002</v>
      </c>
      <c r="F211" s="5">
        <v>0.74775999999999998</v>
      </c>
      <c r="G211" s="5">
        <v>0.74617</v>
      </c>
      <c r="H211" s="5">
        <v>0.75007999999999997</v>
      </c>
      <c r="I211" s="5">
        <v>0.75185999999999997</v>
      </c>
      <c r="J211" s="5">
        <v>0.75053999999999998</v>
      </c>
      <c r="K211" s="5">
        <v>0.75592000000000004</v>
      </c>
      <c r="L211" s="5">
        <v>0.76485000000000003</v>
      </c>
      <c r="M211" s="5">
        <v>0.77244999999999997</v>
      </c>
      <c r="N211" s="5">
        <v>0.77959000000000001</v>
      </c>
      <c r="O211" s="5">
        <v>0.78410999999999997</v>
      </c>
      <c r="P211" s="5">
        <v>0.78156999999999999</v>
      </c>
      <c r="Q211" s="5">
        <v>0.78312000000000004</v>
      </c>
      <c r="R211" s="5">
        <v>0.78310000000000002</v>
      </c>
      <c r="S211" s="5">
        <v>0.79081000000000001</v>
      </c>
      <c r="T211" s="5">
        <v>0.79159000000000002</v>
      </c>
      <c r="U211" s="5">
        <v>0.79625000000000001</v>
      </c>
      <c r="V211" s="5">
        <v>0.80569000000000002</v>
      </c>
      <c r="W211" s="5">
        <v>0.80691000000000002</v>
      </c>
      <c r="X211" s="5">
        <v>0.80833999999999995</v>
      </c>
      <c r="Y211" s="5">
        <v>0.81413999999999997</v>
      </c>
      <c r="Z211" s="5">
        <v>0.81342000000000003</v>
      </c>
      <c r="AA211" s="5">
        <v>0.81740999999999997</v>
      </c>
      <c r="AB211" s="5">
        <v>0.82698000000000005</v>
      </c>
      <c r="AC211" s="5">
        <v>0.83504999999999996</v>
      </c>
      <c r="AD211" s="5">
        <v>0.84111000000000002</v>
      </c>
      <c r="AE211" s="5">
        <v>0.84733999999999998</v>
      </c>
      <c r="AF211" s="5">
        <v>0.85941999999999996</v>
      </c>
      <c r="AG211" s="5">
        <v>0.86067000000000005</v>
      </c>
      <c r="AH211" s="5">
        <v>0.86621000000000004</v>
      </c>
      <c r="AI211" s="5">
        <v>0.87151000000000001</v>
      </c>
      <c r="AJ211" s="5">
        <v>0.87350000000000005</v>
      </c>
      <c r="AK211" s="5">
        <v>0.81577</v>
      </c>
      <c r="AM211" s="4" t="s">
        <v>61</v>
      </c>
      <c r="AN211" s="4" t="s">
        <v>62</v>
      </c>
      <c r="AO211" s="5">
        <f t="shared" si="197"/>
        <v>0.75484749999999989</v>
      </c>
      <c r="AP211" s="5">
        <f t="shared" si="198"/>
        <v>0.79658750000000011</v>
      </c>
      <c r="AQ211" s="5">
        <f t="shared" si="199"/>
        <v>0.84681545454545459</v>
      </c>
      <c r="AR211" s="6">
        <f>(AO211-AVERAGE(AO203:AO248))/_xlfn.STDEV.P(AO203:AO248)</f>
        <v>0.18817187156728196</v>
      </c>
      <c r="AS211" s="6">
        <f t="shared" ref="AS211:AT211" si="207">(AP211-AVERAGE(AP203:AP248))/_xlfn.STDEV.P(AP203:AP248)</f>
        <v>0.36899869224704118</v>
      </c>
      <c r="AT211" s="6">
        <f t="shared" si="207"/>
        <v>0.4065510693618154</v>
      </c>
    </row>
    <row r="212" spans="1:46" ht="13.5" thickBot="1">
      <c r="A212" s="4" t="s">
        <v>63</v>
      </c>
      <c r="B212" s="4" t="s">
        <v>64</v>
      </c>
      <c r="C212" s="5">
        <v>0.82762999999999998</v>
      </c>
      <c r="D212" s="5">
        <v>0.83189000000000002</v>
      </c>
      <c r="E212" s="5">
        <v>0.83116000000000001</v>
      </c>
      <c r="F212" s="5">
        <v>0.83423999999999998</v>
      </c>
      <c r="G212" s="5">
        <v>0.82762999999999998</v>
      </c>
      <c r="H212" s="5">
        <v>0.82738999999999996</v>
      </c>
      <c r="I212" s="5">
        <v>0.82689000000000001</v>
      </c>
      <c r="J212" s="5">
        <v>0.82918999999999998</v>
      </c>
      <c r="K212" s="5">
        <v>0.82643</v>
      </c>
      <c r="L212" s="5">
        <v>0.82645000000000002</v>
      </c>
      <c r="M212" s="5">
        <v>0.82738999999999996</v>
      </c>
      <c r="N212" s="5">
        <v>0.82708999999999999</v>
      </c>
      <c r="O212" s="5">
        <v>0.82333999999999996</v>
      </c>
      <c r="P212" s="5">
        <v>0.82233999999999996</v>
      </c>
      <c r="Q212" s="5">
        <v>0.82311999999999996</v>
      </c>
      <c r="R212" s="5">
        <v>0.82523000000000002</v>
      </c>
      <c r="S212" s="5">
        <v>0.82565999999999995</v>
      </c>
      <c r="T212" s="5">
        <v>0.82625000000000004</v>
      </c>
      <c r="U212" s="5">
        <v>0.83240999999999998</v>
      </c>
      <c r="V212" s="5">
        <v>0.83665</v>
      </c>
      <c r="W212" s="5">
        <v>0.84077999999999997</v>
      </c>
      <c r="X212" s="5">
        <v>0.84746999999999995</v>
      </c>
      <c r="Y212" s="5">
        <v>0.85004999999999997</v>
      </c>
      <c r="Z212" s="5">
        <v>0.85228000000000004</v>
      </c>
      <c r="AA212" s="5">
        <v>0.85956999999999995</v>
      </c>
      <c r="AB212" s="5">
        <v>0.86699999999999999</v>
      </c>
      <c r="AC212" s="5">
        <v>0.87034</v>
      </c>
      <c r="AD212" s="5">
        <v>0.87695999999999996</v>
      </c>
      <c r="AE212" s="5">
        <v>0.88958000000000004</v>
      </c>
      <c r="AF212" s="5">
        <v>0.90056000000000003</v>
      </c>
      <c r="AG212" s="5">
        <v>0.90222000000000002</v>
      </c>
      <c r="AH212" s="5">
        <v>0.90725</v>
      </c>
      <c r="AI212" s="5">
        <v>0.91446000000000005</v>
      </c>
      <c r="AJ212" s="5">
        <v>0.91624000000000005</v>
      </c>
      <c r="AK212" s="5">
        <v>0.85045000000000004</v>
      </c>
      <c r="AM212" s="4" t="s">
        <v>63</v>
      </c>
      <c r="AN212" s="4" t="s">
        <v>64</v>
      </c>
      <c r="AO212" s="5">
        <f t="shared" si="197"/>
        <v>0.82861499999999999</v>
      </c>
      <c r="AP212" s="5">
        <f t="shared" si="198"/>
        <v>0.8337983333333332</v>
      </c>
      <c r="AQ212" s="5">
        <f t="shared" si="199"/>
        <v>0.88678454545454555</v>
      </c>
      <c r="AR212" s="6">
        <f>(AO212-AVERAGE(AO203:AO248))/_xlfn.STDEV.P(AO203:AO248)</f>
        <v>1.2795471241084522</v>
      </c>
      <c r="AS212" s="6">
        <f t="shared" ref="AS212:AT212" si="208">(AP212-AVERAGE(AP203:AP248))/_xlfn.STDEV.P(AP203:AP248)</f>
        <v>0.86540653471537321</v>
      </c>
      <c r="AT212" s="6">
        <f t="shared" si="208"/>
        <v>0.96447869319271651</v>
      </c>
    </row>
    <row r="213" spans="1:46" ht="13.5" thickBot="1">
      <c r="A213" s="4" t="s">
        <v>65</v>
      </c>
      <c r="B213" s="4" t="s">
        <v>66</v>
      </c>
      <c r="C213" s="5">
        <v>0.76859</v>
      </c>
      <c r="D213" s="5">
        <v>0.76861999999999997</v>
      </c>
      <c r="E213" s="5">
        <v>0.76914000000000005</v>
      </c>
      <c r="F213" s="5">
        <v>0.77107999999999999</v>
      </c>
      <c r="G213" s="5">
        <v>0.77315</v>
      </c>
      <c r="H213" s="5">
        <v>0.77207999999999999</v>
      </c>
      <c r="I213" s="5">
        <v>0.77312000000000003</v>
      </c>
      <c r="J213" s="5">
        <v>0.78290000000000004</v>
      </c>
      <c r="K213" s="5">
        <v>0.78730999999999995</v>
      </c>
      <c r="L213" s="5">
        <v>0.79403000000000001</v>
      </c>
      <c r="M213" s="5">
        <v>0.80476000000000003</v>
      </c>
      <c r="N213" s="5">
        <v>0.80818000000000001</v>
      </c>
      <c r="O213" s="5">
        <v>0.81725999999999999</v>
      </c>
      <c r="P213" s="5">
        <v>0.82101999999999997</v>
      </c>
      <c r="Q213" s="5">
        <v>0.82528000000000001</v>
      </c>
      <c r="R213" s="5">
        <v>0.82625000000000004</v>
      </c>
      <c r="S213" s="5">
        <v>0.82413999999999998</v>
      </c>
      <c r="T213" s="5">
        <v>0.82172999999999996</v>
      </c>
      <c r="U213" s="5">
        <v>0.82596999999999998</v>
      </c>
      <c r="V213" s="5">
        <v>0.82465999999999995</v>
      </c>
      <c r="W213" s="5">
        <v>0.82918000000000003</v>
      </c>
      <c r="X213" s="5">
        <v>0.83076000000000005</v>
      </c>
      <c r="Y213" s="5">
        <v>0.83016000000000001</v>
      </c>
      <c r="Z213" s="5">
        <v>0.83306000000000002</v>
      </c>
      <c r="AA213" s="5">
        <v>0.83381000000000005</v>
      </c>
      <c r="AB213" s="5">
        <v>0.83645000000000003</v>
      </c>
      <c r="AC213" s="5">
        <v>0.84150000000000003</v>
      </c>
      <c r="AD213" s="5">
        <v>0.84641999999999995</v>
      </c>
      <c r="AE213" s="5">
        <v>0.85333999999999999</v>
      </c>
      <c r="AF213" s="5">
        <v>0.86992999999999998</v>
      </c>
      <c r="AG213" s="5">
        <v>0.87507999999999997</v>
      </c>
      <c r="AH213" s="5">
        <v>0.88065000000000004</v>
      </c>
      <c r="AI213" s="5">
        <v>0.88339000000000001</v>
      </c>
      <c r="AJ213" s="5">
        <v>0.88924000000000003</v>
      </c>
      <c r="AK213" s="5">
        <v>0.82369000000000003</v>
      </c>
      <c r="AM213" s="4" t="s">
        <v>65</v>
      </c>
      <c r="AN213" s="4" t="s">
        <v>66</v>
      </c>
      <c r="AO213" s="5">
        <f t="shared" si="197"/>
        <v>0.78108000000000011</v>
      </c>
      <c r="AP213" s="5">
        <f t="shared" si="198"/>
        <v>0.82578916666666657</v>
      </c>
      <c r="AQ213" s="5">
        <f t="shared" si="199"/>
        <v>0.85759090909090896</v>
      </c>
      <c r="AR213" s="6">
        <f>(AO213-AVERAGE(AO203:AO248))/_xlfn.STDEV.P(AO203:AO248)</f>
        <v>0.57627640692887672</v>
      </c>
      <c r="AS213" s="6">
        <f t="shared" ref="AS213:AT213" si="209">(AP213-AVERAGE(AP203:AP248))/_xlfn.STDEV.P(AP203:AP248)</f>
        <v>0.75856095269483381</v>
      </c>
      <c r="AT213" s="6">
        <f t="shared" si="209"/>
        <v>0.55696539236749143</v>
      </c>
    </row>
    <row r="214" spans="1:46" ht="13.5" thickBot="1">
      <c r="A214" s="4" t="s">
        <v>67</v>
      </c>
      <c r="B214" s="4" t="s">
        <v>68</v>
      </c>
      <c r="C214" s="5">
        <v>0.76912000000000003</v>
      </c>
      <c r="D214" s="5">
        <v>0.76859999999999995</v>
      </c>
      <c r="E214" s="5">
        <v>0.76683999999999997</v>
      </c>
      <c r="F214" s="5">
        <v>0.76939000000000002</v>
      </c>
      <c r="G214" s="5">
        <v>0.77042999999999995</v>
      </c>
      <c r="H214" s="5">
        <v>0.76976</v>
      </c>
      <c r="I214" s="5">
        <v>0.77007000000000003</v>
      </c>
      <c r="J214" s="5">
        <v>0.77071000000000001</v>
      </c>
      <c r="K214" s="5">
        <v>0.76903999999999995</v>
      </c>
      <c r="L214" s="5">
        <v>0.76719999999999999</v>
      </c>
      <c r="M214" s="5">
        <v>0.76853000000000005</v>
      </c>
      <c r="N214" s="5">
        <v>0.76695999999999998</v>
      </c>
      <c r="O214" s="5">
        <v>0.77025999999999994</v>
      </c>
      <c r="P214" s="5">
        <v>0.77134999999999998</v>
      </c>
      <c r="Q214" s="5">
        <v>0.77427000000000001</v>
      </c>
      <c r="R214" s="5">
        <v>0.77049999999999996</v>
      </c>
      <c r="S214" s="5">
        <v>0.77642999999999995</v>
      </c>
      <c r="T214" s="5">
        <v>0.77942999999999996</v>
      </c>
      <c r="U214" s="5">
        <v>0.78493000000000002</v>
      </c>
      <c r="V214" s="5">
        <v>0.79217000000000004</v>
      </c>
      <c r="W214" s="5">
        <v>0.79991999999999996</v>
      </c>
      <c r="X214" s="5">
        <v>0.80820000000000003</v>
      </c>
      <c r="Y214" s="5">
        <v>0.81391999999999998</v>
      </c>
      <c r="Z214" s="5">
        <v>0.82343</v>
      </c>
      <c r="AA214" s="5">
        <v>0.83057999999999998</v>
      </c>
      <c r="AB214" s="5">
        <v>0.83613000000000004</v>
      </c>
      <c r="AC214" s="5">
        <v>0.84094999999999998</v>
      </c>
      <c r="AD214" s="5">
        <v>0.85472000000000004</v>
      </c>
      <c r="AE214" s="5">
        <v>0.86046</v>
      </c>
      <c r="AF214" s="5">
        <v>0.86851999999999996</v>
      </c>
      <c r="AG214" s="5">
        <v>0.87722</v>
      </c>
      <c r="AH214" s="5">
        <v>0.88075999999999999</v>
      </c>
      <c r="AI214" s="5">
        <v>0.88492000000000004</v>
      </c>
      <c r="AJ214" s="5">
        <v>0.88805999999999996</v>
      </c>
      <c r="AK214" s="5">
        <v>0.81359999999999999</v>
      </c>
      <c r="AM214" s="4" t="s">
        <v>67</v>
      </c>
      <c r="AN214" s="4" t="s">
        <v>68</v>
      </c>
      <c r="AO214" s="5">
        <f t="shared" si="197"/>
        <v>0.76888749999999983</v>
      </c>
      <c r="AP214" s="5">
        <f t="shared" si="198"/>
        <v>0.78873416666666685</v>
      </c>
      <c r="AQ214" s="5">
        <f t="shared" si="199"/>
        <v>0.85781090909090907</v>
      </c>
      <c r="AR214" s="6">
        <f>(AO214-AVERAGE(AO203:AO248))/_xlfn.STDEV.P(AO203:AO248)</f>
        <v>0.39589083378882867</v>
      </c>
      <c r="AS214" s="6">
        <f t="shared" ref="AS214:AT214" si="210">(AP214-AVERAGE(AP203:AP248))/_xlfn.STDEV.P(AP203:AP248)</f>
        <v>0.26423199107530465</v>
      </c>
      <c r="AT214" s="6">
        <f t="shared" si="210"/>
        <v>0.56003636732466622</v>
      </c>
    </row>
    <row r="215" spans="1:46" ht="13.5" thickBot="1">
      <c r="A215" s="4" t="s">
        <v>69</v>
      </c>
      <c r="B215" s="4" t="s">
        <v>70</v>
      </c>
      <c r="C215" s="5">
        <v>0.81989999999999996</v>
      </c>
      <c r="D215" s="5">
        <v>0.82213000000000003</v>
      </c>
      <c r="E215" s="5">
        <v>0.82535999999999998</v>
      </c>
      <c r="F215" s="5">
        <v>0.82730999999999999</v>
      </c>
      <c r="G215" s="5">
        <v>0.83211000000000002</v>
      </c>
      <c r="H215" s="5">
        <v>0.83631999999999995</v>
      </c>
      <c r="I215" s="5">
        <v>0.84050999999999998</v>
      </c>
      <c r="J215" s="5">
        <v>0.84419999999999995</v>
      </c>
      <c r="K215" s="5">
        <v>0.84472999999999998</v>
      </c>
      <c r="L215" s="5">
        <v>0.8468</v>
      </c>
      <c r="M215" s="5">
        <v>0.84626000000000001</v>
      </c>
      <c r="N215" s="5">
        <v>0.84775</v>
      </c>
      <c r="O215" s="5">
        <v>0.84916999999999998</v>
      </c>
      <c r="P215" s="5">
        <v>0.84828000000000003</v>
      </c>
      <c r="Q215" s="5">
        <v>0.84401999999999999</v>
      </c>
      <c r="R215" s="5">
        <v>0.84738000000000002</v>
      </c>
      <c r="S215" s="5">
        <v>0.85046999999999995</v>
      </c>
      <c r="T215" s="5">
        <v>0.85306000000000004</v>
      </c>
      <c r="U215" s="5">
        <v>0.85524999999999995</v>
      </c>
      <c r="V215" s="5">
        <v>0.85719000000000001</v>
      </c>
      <c r="W215" s="5">
        <v>0.86492999999999998</v>
      </c>
      <c r="X215" s="5">
        <v>0.86678999999999995</v>
      </c>
      <c r="Y215" s="5">
        <v>0.87355000000000005</v>
      </c>
      <c r="Z215" s="5">
        <v>0.87680000000000002</v>
      </c>
      <c r="AA215" s="5">
        <v>0.88371999999999995</v>
      </c>
      <c r="AB215" s="5">
        <v>0.88876999999999995</v>
      </c>
      <c r="AC215" s="5">
        <v>0.89873000000000003</v>
      </c>
      <c r="AD215" s="5">
        <v>0.90451000000000004</v>
      </c>
      <c r="AE215" s="5">
        <v>0.90851999999999999</v>
      </c>
      <c r="AF215" s="5">
        <v>0.91291</v>
      </c>
      <c r="AG215" s="5">
        <v>0.91740999999999995</v>
      </c>
      <c r="AH215" s="5">
        <v>0.92071000000000003</v>
      </c>
      <c r="AI215" s="5">
        <v>0.92100000000000004</v>
      </c>
      <c r="AJ215" s="5">
        <v>0.92683000000000004</v>
      </c>
      <c r="AK215" s="5">
        <v>0.85114999999999996</v>
      </c>
      <c r="AM215" s="4" t="s">
        <v>69</v>
      </c>
      <c r="AN215" s="4" t="s">
        <v>70</v>
      </c>
      <c r="AO215" s="5">
        <f t="shared" si="197"/>
        <v>0.83611499999999994</v>
      </c>
      <c r="AP215" s="5">
        <f t="shared" si="198"/>
        <v>0.85724083333333312</v>
      </c>
      <c r="AQ215" s="5">
        <f t="shared" si="199"/>
        <v>0.90311454545454561</v>
      </c>
      <c r="AR215" s="6">
        <f>(AO215-AVERAGE(AO203:AO248))/_xlfn.STDEV.P(AO203:AO248)</f>
        <v>1.3905081082011583</v>
      </c>
      <c r="AS215" s="6">
        <f t="shared" ref="AS215:AT215" si="211">(AP215-AVERAGE(AP203:AP248))/_xlfn.STDEV.P(AP203:AP248)</f>
        <v>1.1781391398365675</v>
      </c>
      <c r="AT215" s="6">
        <f t="shared" si="211"/>
        <v>1.192428788877439</v>
      </c>
    </row>
    <row r="216" spans="1:46" ht="13.5" thickBot="1">
      <c r="A216" s="4" t="s">
        <v>71</v>
      </c>
      <c r="B216" s="4" t="s">
        <v>72</v>
      </c>
      <c r="C216" s="5">
        <v>0.71011999999999997</v>
      </c>
      <c r="D216" s="5">
        <v>0.70945000000000003</v>
      </c>
      <c r="E216" s="5">
        <v>0.70791000000000004</v>
      </c>
      <c r="F216" s="5">
        <v>0.70670999999999995</v>
      </c>
      <c r="G216" s="5">
        <v>0.69772999999999996</v>
      </c>
      <c r="H216" s="5">
        <v>0.69328999999999996</v>
      </c>
      <c r="I216" s="5">
        <v>0.69179999999999997</v>
      </c>
      <c r="J216" s="5">
        <v>0.69740000000000002</v>
      </c>
      <c r="K216" s="5">
        <v>0.69625000000000004</v>
      </c>
      <c r="L216" s="5">
        <v>0.69762000000000002</v>
      </c>
      <c r="M216" s="5">
        <v>0.70267000000000002</v>
      </c>
      <c r="N216" s="5">
        <v>0.70182999999999995</v>
      </c>
      <c r="O216" s="5">
        <v>0.70196999999999998</v>
      </c>
      <c r="P216" s="5">
        <v>0.69974000000000003</v>
      </c>
      <c r="Q216" s="5">
        <v>0.70064000000000004</v>
      </c>
      <c r="R216" s="5">
        <v>0.70401000000000002</v>
      </c>
      <c r="S216" s="5">
        <v>0.70984000000000003</v>
      </c>
      <c r="T216" s="5">
        <v>0.70845000000000002</v>
      </c>
      <c r="U216" s="5">
        <v>0.70843</v>
      </c>
      <c r="V216" s="5">
        <v>0.71035999999999999</v>
      </c>
      <c r="W216" s="5">
        <v>0.71914</v>
      </c>
      <c r="X216" s="5">
        <v>0.72663</v>
      </c>
      <c r="Y216" s="5">
        <v>0.73631000000000002</v>
      </c>
      <c r="Z216" s="5">
        <v>0.74950000000000006</v>
      </c>
      <c r="AA216" s="5">
        <v>0.75719999999999998</v>
      </c>
      <c r="AB216" s="5">
        <v>0.76966999999999997</v>
      </c>
      <c r="AC216" s="5">
        <v>0.78383999999999998</v>
      </c>
      <c r="AD216" s="5">
        <v>0.79200000000000004</v>
      </c>
      <c r="AE216" s="5">
        <v>0.79820999999999998</v>
      </c>
      <c r="AF216" s="5">
        <v>0.81010000000000004</v>
      </c>
      <c r="AG216" s="5">
        <v>0.81860999999999995</v>
      </c>
      <c r="AH216" s="5">
        <v>0.82669000000000004</v>
      </c>
      <c r="AI216" s="5">
        <v>0.83213999999999999</v>
      </c>
      <c r="AJ216" s="5">
        <v>0.83877000000000002</v>
      </c>
      <c r="AK216" s="5">
        <v>0.77031000000000005</v>
      </c>
      <c r="AM216" s="4" t="s">
        <v>71</v>
      </c>
      <c r="AN216" s="4" t="s">
        <v>72</v>
      </c>
      <c r="AO216" s="5">
        <f t="shared" si="197"/>
        <v>0.70106499999999994</v>
      </c>
      <c r="AP216" s="5">
        <f t="shared" si="198"/>
        <v>0.71458499999999991</v>
      </c>
      <c r="AQ216" s="5">
        <f t="shared" si="199"/>
        <v>0.79977636363636362</v>
      </c>
      <c r="AR216" s="6">
        <f>(AO216-AVERAGE(AO203:AO248))/_xlfn.STDEV.P(AO203:AO248)</f>
        <v>-0.60752934536151948</v>
      </c>
      <c r="AS216" s="6">
        <f t="shared" ref="AS216:AT216" si="212">(AP216-AVERAGE(AP203:AP248))/_xlfn.STDEV.P(AP203:AP248)</f>
        <v>-0.72494843162843681</v>
      </c>
      <c r="AT216" s="6">
        <f t="shared" si="212"/>
        <v>-0.25006652241097094</v>
      </c>
    </row>
    <row r="217" spans="1:46" ht="13.5" thickBot="1">
      <c r="A217" s="4" t="s">
        <v>73</v>
      </c>
      <c r="B217" s="4" t="s">
        <v>74</v>
      </c>
      <c r="C217" s="5">
        <v>0.72397</v>
      </c>
      <c r="D217" s="5">
        <v>0.71930000000000005</v>
      </c>
      <c r="E217" s="5">
        <v>0.71419999999999995</v>
      </c>
      <c r="F217" s="5">
        <v>0.72206000000000004</v>
      </c>
      <c r="G217" s="5">
        <v>0.72441</v>
      </c>
      <c r="H217" s="5">
        <v>0.72689999999999999</v>
      </c>
      <c r="I217" s="5">
        <v>0.72984000000000004</v>
      </c>
      <c r="J217" s="5">
        <v>0.73726999999999998</v>
      </c>
      <c r="K217" s="5">
        <v>0.73702000000000001</v>
      </c>
      <c r="L217" s="5">
        <v>0.73994000000000004</v>
      </c>
      <c r="M217" s="5">
        <v>0.74234</v>
      </c>
      <c r="N217" s="5">
        <v>0.75288999999999995</v>
      </c>
      <c r="O217" s="5">
        <v>0.75919000000000003</v>
      </c>
      <c r="P217" s="5">
        <v>0.76161000000000001</v>
      </c>
      <c r="Q217" s="5">
        <v>0.75817000000000001</v>
      </c>
      <c r="R217" s="5">
        <v>0.75468999999999997</v>
      </c>
      <c r="S217" s="5">
        <v>0.75766999999999995</v>
      </c>
      <c r="T217" s="5">
        <v>0.75243000000000004</v>
      </c>
      <c r="U217" s="5">
        <v>0.75019000000000002</v>
      </c>
      <c r="V217" s="5">
        <v>0.75399000000000005</v>
      </c>
      <c r="W217" s="5">
        <v>0.75839999999999996</v>
      </c>
      <c r="X217" s="5">
        <v>0.76183000000000001</v>
      </c>
      <c r="Y217" s="5">
        <v>0.76649</v>
      </c>
      <c r="Z217" s="5">
        <v>0.75871999999999995</v>
      </c>
      <c r="AA217" s="5">
        <v>0.76661000000000001</v>
      </c>
      <c r="AB217" s="5">
        <v>0.76922999999999997</v>
      </c>
      <c r="AC217" s="5">
        <v>0.77746000000000004</v>
      </c>
      <c r="AD217" s="5">
        <v>0.78398000000000001</v>
      </c>
      <c r="AE217" s="5">
        <v>0.79183999999999999</v>
      </c>
      <c r="AF217" s="5">
        <v>0.79879</v>
      </c>
      <c r="AG217" s="5">
        <v>0.80391999999999997</v>
      </c>
      <c r="AH217" s="5">
        <v>0.81033999999999995</v>
      </c>
      <c r="AI217" s="5">
        <v>0.81357999999999997</v>
      </c>
      <c r="AJ217" s="5">
        <v>0.81096000000000001</v>
      </c>
      <c r="AK217" s="5">
        <v>0.75163000000000002</v>
      </c>
      <c r="AM217" s="4" t="s">
        <v>73</v>
      </c>
      <c r="AN217" s="4" t="s">
        <v>74</v>
      </c>
      <c r="AO217" s="5">
        <f t="shared" si="197"/>
        <v>0.73084499999999997</v>
      </c>
      <c r="AP217" s="5">
        <f t="shared" si="198"/>
        <v>0.75778166666666669</v>
      </c>
      <c r="AQ217" s="5">
        <f t="shared" si="199"/>
        <v>0.78894000000000009</v>
      </c>
      <c r="AR217" s="6">
        <f>(AO217-AVERAGE(AO203:AO248))/_xlfn.STDEV.P(AO203:AO248)</f>
        <v>-0.16694026452407698</v>
      </c>
      <c r="AS217" s="6">
        <f t="shared" ref="AS217:AT217" si="213">(AP217-AVERAGE(AP203:AP248))/_xlfn.STDEV.P(AP203:AP248)</f>
        <v>-0.14868710714433289</v>
      </c>
      <c r="AT217" s="6">
        <f t="shared" si="213"/>
        <v>-0.40133107402049356</v>
      </c>
    </row>
    <row r="218" spans="1:46" ht="13.5" thickBot="1">
      <c r="A218" s="4" t="s">
        <v>75</v>
      </c>
      <c r="B218" s="4" t="s">
        <v>76</v>
      </c>
      <c r="C218" s="5">
        <v>0.80837999999999999</v>
      </c>
      <c r="D218" s="5">
        <v>0.81001999999999996</v>
      </c>
      <c r="E218" s="5">
        <v>0.81398000000000004</v>
      </c>
      <c r="F218" s="5">
        <v>0.81637000000000004</v>
      </c>
      <c r="G218" s="5">
        <v>0.81623999999999997</v>
      </c>
      <c r="H218" s="5">
        <v>0.81893000000000005</v>
      </c>
      <c r="I218" s="5">
        <v>0.81816</v>
      </c>
      <c r="J218" s="5">
        <v>0.82032000000000005</v>
      </c>
      <c r="K218" s="5">
        <v>0.82274999999999998</v>
      </c>
      <c r="L218" s="5">
        <v>0.82262999999999997</v>
      </c>
      <c r="M218" s="5">
        <v>0.82277999999999996</v>
      </c>
      <c r="N218" s="5">
        <v>0.82608999999999999</v>
      </c>
      <c r="O218" s="5">
        <v>0.83331999999999995</v>
      </c>
      <c r="P218" s="5">
        <v>0.83538000000000001</v>
      </c>
      <c r="Q218" s="5">
        <v>0.83616999999999997</v>
      </c>
      <c r="R218" s="5">
        <v>0.83894999999999997</v>
      </c>
      <c r="S218" s="5">
        <v>0.84016000000000002</v>
      </c>
      <c r="T218" s="5">
        <v>0.84016999999999997</v>
      </c>
      <c r="U218" s="5">
        <v>0.84443000000000001</v>
      </c>
      <c r="V218" s="5">
        <v>0.84780999999999995</v>
      </c>
      <c r="W218" s="5">
        <v>0.84828000000000003</v>
      </c>
      <c r="X218" s="5">
        <v>0.85348999999999997</v>
      </c>
      <c r="Y218" s="5">
        <v>0.85741999999999996</v>
      </c>
      <c r="Z218" s="5">
        <v>0.86043000000000003</v>
      </c>
      <c r="AA218" s="5">
        <v>0.86458000000000002</v>
      </c>
      <c r="AB218" s="5">
        <v>0.872</v>
      </c>
      <c r="AC218" s="5">
        <v>0.87895999999999996</v>
      </c>
      <c r="AD218" s="5">
        <v>0.88549999999999995</v>
      </c>
      <c r="AE218" s="5">
        <v>0.89500000000000002</v>
      </c>
      <c r="AF218" s="5">
        <v>0.90129000000000004</v>
      </c>
      <c r="AG218" s="5">
        <v>0.90759000000000001</v>
      </c>
      <c r="AH218" s="5">
        <v>0.91242999999999996</v>
      </c>
      <c r="AI218" s="5">
        <v>0.91769999999999996</v>
      </c>
      <c r="AJ218" s="5">
        <v>0.91959999999999997</v>
      </c>
      <c r="AK218" s="5">
        <v>0.84433999999999998</v>
      </c>
      <c r="AM218" s="4" t="s">
        <v>75</v>
      </c>
      <c r="AN218" s="4" t="s">
        <v>76</v>
      </c>
      <c r="AO218" s="5">
        <f t="shared" si="197"/>
        <v>0.81805416666666664</v>
      </c>
      <c r="AP218" s="5">
        <f t="shared" si="198"/>
        <v>0.8446674999999999</v>
      </c>
      <c r="AQ218" s="5">
        <f t="shared" si="199"/>
        <v>0.89081727272727285</v>
      </c>
      <c r="AR218" s="6">
        <f>(AO218-AVERAGE(AO203:AO248))/_xlfn.STDEV.P(AO203:AO248)</f>
        <v>1.1233017295076879</v>
      </c>
      <c r="AS218" s="6">
        <f t="shared" ref="AS218:AT218" si="214">(AP218-AVERAGE(AP203:AP248))/_xlfn.STDEV.P(AP203:AP248)</f>
        <v>1.0104056946668776</v>
      </c>
      <c r="AT218" s="6">
        <f t="shared" si="214"/>
        <v>1.0207714407547848</v>
      </c>
    </row>
    <row r="219" spans="1:46" ht="13.5" thickBot="1">
      <c r="A219" s="4" t="s">
        <v>77</v>
      </c>
      <c r="B219" s="4" t="s">
        <v>78</v>
      </c>
      <c r="C219" s="5">
        <v>0.79535999999999996</v>
      </c>
      <c r="D219" s="5">
        <v>0.79405999999999999</v>
      </c>
      <c r="E219" s="5">
        <v>0.79146000000000005</v>
      </c>
      <c r="F219" s="5">
        <v>0.79330999999999996</v>
      </c>
      <c r="G219" s="5">
        <v>0.79224000000000006</v>
      </c>
      <c r="H219" s="5">
        <v>0.79286999999999996</v>
      </c>
      <c r="I219" s="5">
        <v>0.79044999999999999</v>
      </c>
      <c r="J219" s="5">
        <v>0.78605000000000003</v>
      </c>
      <c r="K219" s="5">
        <v>0.78517999999999999</v>
      </c>
      <c r="L219" s="5">
        <v>0.78361000000000003</v>
      </c>
      <c r="M219" s="5">
        <v>0.78329000000000004</v>
      </c>
      <c r="N219" s="5">
        <v>0.77656999999999998</v>
      </c>
      <c r="O219" s="5">
        <v>0.77309000000000005</v>
      </c>
      <c r="P219" s="5">
        <v>0.77029999999999998</v>
      </c>
      <c r="Q219" s="5">
        <v>0.77305000000000001</v>
      </c>
      <c r="R219" s="5">
        <v>0.77822999999999998</v>
      </c>
      <c r="S219" s="5">
        <v>0.77976999999999996</v>
      </c>
      <c r="T219" s="5">
        <v>0.78154999999999997</v>
      </c>
      <c r="U219" s="5">
        <v>0.78495999999999999</v>
      </c>
      <c r="V219" s="5">
        <v>0.79261999999999999</v>
      </c>
      <c r="W219" s="5">
        <v>0.80064999999999997</v>
      </c>
      <c r="X219" s="5">
        <v>0.80811999999999995</v>
      </c>
      <c r="Y219" s="5">
        <v>0.81767999999999996</v>
      </c>
      <c r="Z219" s="5">
        <v>0.83191999999999999</v>
      </c>
      <c r="AA219" s="5">
        <v>0.84669000000000005</v>
      </c>
      <c r="AB219" s="5">
        <v>0.85972999999999999</v>
      </c>
      <c r="AC219" s="5">
        <v>0.87061999999999995</v>
      </c>
      <c r="AD219" s="5">
        <v>0.88080000000000003</v>
      </c>
      <c r="AE219" s="5">
        <v>0.89010999999999996</v>
      </c>
      <c r="AF219" s="5">
        <v>0.89480999999999999</v>
      </c>
      <c r="AG219" s="5">
        <v>0.90203999999999995</v>
      </c>
      <c r="AH219" s="5">
        <v>0.90978999999999999</v>
      </c>
      <c r="AI219" s="5">
        <v>0.91093000000000002</v>
      </c>
      <c r="AJ219" s="5">
        <v>0.91652</v>
      </c>
      <c r="AK219" s="5">
        <v>0.84562000000000004</v>
      </c>
      <c r="AM219" s="4" t="s">
        <v>77</v>
      </c>
      <c r="AN219" s="4" t="s">
        <v>78</v>
      </c>
      <c r="AO219" s="5">
        <f t="shared" si="197"/>
        <v>0.78870416666666676</v>
      </c>
      <c r="AP219" s="5">
        <f t="shared" si="198"/>
        <v>0.790995</v>
      </c>
      <c r="AQ219" s="5">
        <f t="shared" si="199"/>
        <v>0.88433272727272727</v>
      </c>
      <c r="AR219" s="6">
        <f>(AO219-AVERAGE(AO203:AO248))/_xlfn.STDEV.P(AO203:AO248)</f>
        <v>0.68907441175822948</v>
      </c>
      <c r="AS219" s="6">
        <f t="shared" ref="AS219:AT219" si="215">(AP219-AVERAGE(AP203:AP248))/_xlfn.STDEV.P(AP203:AP248)</f>
        <v>0.29439243889776873</v>
      </c>
      <c r="AT219" s="6">
        <f t="shared" si="215"/>
        <v>0.93025381939314422</v>
      </c>
    </row>
    <row r="220" spans="1:46" ht="13.5" thickBot="1">
      <c r="A220" s="4" t="s">
        <v>79</v>
      </c>
      <c r="B220" s="4" t="s">
        <v>80</v>
      </c>
      <c r="C220" s="5">
        <v>0.73033999999999999</v>
      </c>
      <c r="D220" s="5">
        <v>0.73577000000000004</v>
      </c>
      <c r="E220" s="5">
        <v>0.73682000000000003</v>
      </c>
      <c r="F220" s="5">
        <v>0.74307000000000001</v>
      </c>
      <c r="G220" s="5">
        <v>0.74439</v>
      </c>
      <c r="H220" s="5">
        <v>0.74607000000000001</v>
      </c>
      <c r="I220" s="5">
        <v>0.74643000000000004</v>
      </c>
      <c r="J220" s="5">
        <v>0.74607000000000001</v>
      </c>
      <c r="K220" s="5">
        <v>0.74677000000000004</v>
      </c>
      <c r="L220" s="5">
        <v>0.74695999999999996</v>
      </c>
      <c r="M220" s="5">
        <v>0.75965000000000005</v>
      </c>
      <c r="N220" s="5">
        <v>0.75878999999999996</v>
      </c>
      <c r="O220" s="5">
        <v>0.76995000000000002</v>
      </c>
      <c r="P220" s="5">
        <v>0.76848000000000005</v>
      </c>
      <c r="Q220" s="5">
        <v>0.77388000000000001</v>
      </c>
      <c r="R220" s="5">
        <v>0.77380000000000004</v>
      </c>
      <c r="S220" s="5">
        <v>0.77466999999999997</v>
      </c>
      <c r="T220" s="5">
        <v>0.77983000000000002</v>
      </c>
      <c r="U220" s="5">
        <v>0.78900000000000003</v>
      </c>
      <c r="V220" s="5">
        <v>0.79454999999999998</v>
      </c>
      <c r="W220" s="5">
        <v>0.80230999999999997</v>
      </c>
      <c r="X220" s="5">
        <v>0.81399999999999995</v>
      </c>
      <c r="Y220" s="5">
        <v>0.81491000000000002</v>
      </c>
      <c r="Z220" s="5">
        <v>0.82406000000000001</v>
      </c>
      <c r="AA220" s="5">
        <v>0.82750000000000001</v>
      </c>
      <c r="AB220" s="5">
        <v>0.83382999999999996</v>
      </c>
      <c r="AC220" s="5">
        <v>0.84060999999999997</v>
      </c>
      <c r="AD220" s="5">
        <v>0.85246</v>
      </c>
      <c r="AE220" s="5">
        <v>0.86185</v>
      </c>
      <c r="AF220" s="5">
        <v>0.87007000000000001</v>
      </c>
      <c r="AG220" s="5">
        <v>0.88070000000000004</v>
      </c>
      <c r="AH220" s="5">
        <v>0.88748000000000005</v>
      </c>
      <c r="AI220" s="5">
        <v>0.89256999999999997</v>
      </c>
      <c r="AJ220" s="5">
        <v>0.89397000000000004</v>
      </c>
      <c r="AK220" s="5">
        <v>0.81869000000000003</v>
      </c>
      <c r="AM220" s="4" t="s">
        <v>79</v>
      </c>
      <c r="AN220" s="4" t="s">
        <v>80</v>
      </c>
      <c r="AO220" s="5">
        <f t="shared" si="197"/>
        <v>0.74509416666666661</v>
      </c>
      <c r="AP220" s="5">
        <f t="shared" si="198"/>
        <v>0.7899533333333334</v>
      </c>
      <c r="AQ220" s="5">
        <f t="shared" si="199"/>
        <v>0.85997545454545454</v>
      </c>
      <c r="AR220" s="6">
        <f>(AO220-AVERAGE(AO203:AO248))/_xlfn.STDEV.P(AO203:AO248)</f>
        <v>4.3873276253833533E-2</v>
      </c>
      <c r="AS220" s="6">
        <f t="shared" ref="AS220:AT220" si="216">(AP220-AVERAGE(AP203:AP248))/_xlfn.STDEV.P(AP203:AP248)</f>
        <v>0.2804961765394639</v>
      </c>
      <c r="AT220" s="6">
        <f t="shared" si="216"/>
        <v>0.59025120770908568</v>
      </c>
    </row>
    <row r="221" spans="1:46" ht="13.5" thickBot="1">
      <c r="A221" s="4" t="s">
        <v>81</v>
      </c>
      <c r="B221" s="4" t="s">
        <v>82</v>
      </c>
      <c r="C221" s="5">
        <v>0.72270999999999996</v>
      </c>
      <c r="D221" s="5">
        <v>0.72768999999999995</v>
      </c>
      <c r="E221" s="5">
        <v>0.72882999999999998</v>
      </c>
      <c r="F221" s="5">
        <v>0.72963</v>
      </c>
      <c r="G221" s="5">
        <v>0.7298</v>
      </c>
      <c r="H221" s="5">
        <v>0.72552000000000005</v>
      </c>
      <c r="I221" s="5">
        <v>0.72211000000000003</v>
      </c>
      <c r="J221" s="5">
        <v>0.72075</v>
      </c>
      <c r="K221" s="5">
        <v>0.72423000000000004</v>
      </c>
      <c r="L221" s="5">
        <v>0.71814</v>
      </c>
      <c r="M221" s="5">
        <v>0.72345000000000004</v>
      </c>
      <c r="N221" s="5">
        <v>0.73456999999999995</v>
      </c>
      <c r="O221" s="5">
        <v>0.73987999999999998</v>
      </c>
      <c r="P221" s="5">
        <v>0.73994000000000004</v>
      </c>
      <c r="Q221" s="5">
        <v>0.74285999999999996</v>
      </c>
      <c r="R221" s="5">
        <v>0.75480999999999998</v>
      </c>
      <c r="S221" s="5">
        <v>0.75912999999999997</v>
      </c>
      <c r="T221" s="5">
        <v>0.76785999999999999</v>
      </c>
      <c r="U221" s="5">
        <v>0.77625999999999995</v>
      </c>
      <c r="V221" s="5">
        <v>0.78322000000000003</v>
      </c>
      <c r="W221" s="5">
        <v>0.78683000000000003</v>
      </c>
      <c r="X221" s="5">
        <v>0.79771999999999998</v>
      </c>
      <c r="Y221" s="5">
        <v>0.80186000000000002</v>
      </c>
      <c r="Z221" s="5">
        <v>0.81035000000000001</v>
      </c>
      <c r="AA221" s="5">
        <v>0.81623999999999997</v>
      </c>
      <c r="AB221" s="5">
        <v>0.82062000000000002</v>
      </c>
      <c r="AC221" s="5">
        <v>0.82420000000000004</v>
      </c>
      <c r="AD221" s="5">
        <v>0.82369000000000003</v>
      </c>
      <c r="AE221" s="5">
        <v>0.83216000000000001</v>
      </c>
      <c r="AF221" s="5">
        <v>0.83989999999999998</v>
      </c>
      <c r="AG221" s="5">
        <v>0.85190999999999995</v>
      </c>
      <c r="AH221" s="5">
        <v>0.85763</v>
      </c>
      <c r="AI221" s="5">
        <v>0.86531999999999998</v>
      </c>
      <c r="AJ221" s="5">
        <v>0.86616000000000004</v>
      </c>
      <c r="AK221" s="5">
        <v>0.79717000000000005</v>
      </c>
      <c r="AM221" s="4" t="s">
        <v>81</v>
      </c>
      <c r="AN221" s="4" t="s">
        <v>82</v>
      </c>
      <c r="AO221" s="5">
        <f t="shared" si="197"/>
        <v>0.7256191666666667</v>
      </c>
      <c r="AP221" s="5">
        <f t="shared" si="198"/>
        <v>0.77172666666666656</v>
      </c>
      <c r="AQ221" s="5">
        <f t="shared" si="199"/>
        <v>0.83590909090909093</v>
      </c>
      <c r="AR221" s="6">
        <f>(AO221-AVERAGE(AO203:AO248))/_xlfn.STDEV.P(AO203:AO248)</f>
        <v>-0.24425541244022769</v>
      </c>
      <c r="AS221" s="6">
        <f t="shared" ref="AS221:AT221" si="217">(AP221-AVERAGE(AP203:AP248))/_xlfn.STDEV.P(AP203:AP248)</f>
        <v>3.7344936298773911E-2</v>
      </c>
      <c r="AT221" s="6">
        <f t="shared" si="217"/>
        <v>0.25430938935682684</v>
      </c>
    </row>
    <row r="222" spans="1:46" ht="13.5" thickBot="1">
      <c r="A222" s="4" t="s">
        <v>83</v>
      </c>
      <c r="B222" s="4" t="s">
        <v>84</v>
      </c>
      <c r="C222" s="5">
        <v>0.73551</v>
      </c>
      <c r="D222" s="5">
        <v>0.75009999999999999</v>
      </c>
      <c r="E222" s="5">
        <v>0.74904000000000004</v>
      </c>
      <c r="F222" s="5">
        <v>0.76078999999999997</v>
      </c>
      <c r="G222" s="5">
        <v>0.75958000000000003</v>
      </c>
      <c r="H222" s="5">
        <v>0.75915999999999995</v>
      </c>
      <c r="I222" s="5">
        <v>0.75932999999999995</v>
      </c>
      <c r="J222" s="5">
        <v>0.76519000000000004</v>
      </c>
      <c r="K222" s="5">
        <v>0.77546000000000004</v>
      </c>
      <c r="L222" s="5">
        <v>0.78539999999999999</v>
      </c>
      <c r="M222" s="5">
        <v>0.78959000000000001</v>
      </c>
      <c r="N222" s="5">
        <v>0.79683999999999999</v>
      </c>
      <c r="O222" s="5">
        <v>0.80903999999999998</v>
      </c>
      <c r="P222" s="5">
        <v>0.80281999999999998</v>
      </c>
      <c r="Q222" s="5">
        <v>0.80710000000000004</v>
      </c>
      <c r="R222" s="5">
        <v>0.80603000000000002</v>
      </c>
      <c r="S222" s="5">
        <v>0.80706</v>
      </c>
      <c r="T222" s="5">
        <v>0.80159000000000002</v>
      </c>
      <c r="U222" s="5">
        <v>0.81</v>
      </c>
      <c r="V222" s="5">
        <v>0.80923999999999996</v>
      </c>
      <c r="W222" s="5">
        <v>0.81164999999999998</v>
      </c>
      <c r="X222" s="5">
        <v>0.81935999999999998</v>
      </c>
      <c r="Y222" s="5">
        <v>0.82213999999999998</v>
      </c>
      <c r="Z222" s="5">
        <v>0.82420000000000004</v>
      </c>
      <c r="AA222" s="5">
        <v>0.82350000000000001</v>
      </c>
      <c r="AB222" s="5">
        <v>0.82794000000000001</v>
      </c>
      <c r="AC222" s="5">
        <v>0.82921</v>
      </c>
      <c r="AD222" s="5">
        <v>0.83196000000000003</v>
      </c>
      <c r="AE222" s="5">
        <v>0.84143000000000001</v>
      </c>
      <c r="AF222" s="5">
        <v>0.85419999999999996</v>
      </c>
      <c r="AG222" s="5">
        <v>0.85192000000000001</v>
      </c>
      <c r="AH222" s="5">
        <v>0.86043999999999998</v>
      </c>
      <c r="AI222" s="5">
        <v>0.85924</v>
      </c>
      <c r="AJ222" s="5">
        <v>0.85841999999999996</v>
      </c>
      <c r="AK222" s="5">
        <v>0.79166000000000003</v>
      </c>
      <c r="AM222" s="4" t="s">
        <v>83</v>
      </c>
      <c r="AN222" s="4" t="s">
        <v>84</v>
      </c>
      <c r="AO222" s="5">
        <f t="shared" si="197"/>
        <v>0.76549916666666673</v>
      </c>
      <c r="AP222" s="5">
        <f t="shared" si="198"/>
        <v>0.81085249999999987</v>
      </c>
      <c r="AQ222" s="5">
        <f t="shared" si="199"/>
        <v>0.83908363636363636</v>
      </c>
      <c r="AR222" s="6">
        <f>(AO222-AVERAGE(AO203:AO248))/_xlfn.STDEV.P(AO203:AO248)</f>
        <v>0.34576112697539352</v>
      </c>
      <c r="AS222" s="6">
        <f t="shared" ref="AS222:AT222" si="218">(AP222-AVERAGE(AP203:AP248))/_xlfn.STDEV.P(AP203:AP248)</f>
        <v>0.55929966748661786</v>
      </c>
      <c r="AT222" s="6">
        <f t="shared" si="218"/>
        <v>0.29862279659008639</v>
      </c>
    </row>
    <row r="223" spans="1:46" ht="13.5" thickBot="1">
      <c r="A223" s="4" t="s">
        <v>85</v>
      </c>
      <c r="B223" s="4" t="s">
        <v>86</v>
      </c>
      <c r="C223" s="5">
        <v>0.75827999999999995</v>
      </c>
      <c r="D223" s="5">
        <v>0.75846999999999998</v>
      </c>
      <c r="E223" s="5">
        <v>0.75422999999999996</v>
      </c>
      <c r="F223" s="5">
        <v>0.75990000000000002</v>
      </c>
      <c r="G223" s="5">
        <v>0.76758999999999999</v>
      </c>
      <c r="H223" s="5">
        <v>0.77000999999999997</v>
      </c>
      <c r="I223" s="5">
        <v>0.77542</v>
      </c>
      <c r="J223" s="5">
        <v>0.78510999999999997</v>
      </c>
      <c r="K223" s="5">
        <v>0.79779</v>
      </c>
      <c r="L223" s="5">
        <v>0.80567</v>
      </c>
      <c r="M223" s="5">
        <v>0.81816999999999995</v>
      </c>
      <c r="N223" s="5">
        <v>0.82094999999999996</v>
      </c>
      <c r="O223" s="5">
        <v>0.82848999999999995</v>
      </c>
      <c r="P223" s="5">
        <v>0.83131999999999995</v>
      </c>
      <c r="Q223" s="5">
        <v>0.84009</v>
      </c>
      <c r="R223" s="5">
        <v>0.84233000000000002</v>
      </c>
      <c r="S223" s="5">
        <v>0.84521999999999997</v>
      </c>
      <c r="T223" s="5">
        <v>0.85207999999999995</v>
      </c>
      <c r="U223" s="5">
        <v>0.85899000000000003</v>
      </c>
      <c r="V223" s="5">
        <v>0.86292999999999997</v>
      </c>
      <c r="W223" s="5">
        <v>0.86297000000000001</v>
      </c>
      <c r="X223" s="5">
        <v>0.86458000000000002</v>
      </c>
      <c r="Y223" s="5">
        <v>0.86372000000000004</v>
      </c>
      <c r="Z223" s="5">
        <v>0.87065000000000003</v>
      </c>
      <c r="AA223" s="5">
        <v>0.87082999999999999</v>
      </c>
      <c r="AB223" s="5">
        <v>0.87336999999999998</v>
      </c>
      <c r="AC223" s="5">
        <v>0.87556999999999996</v>
      </c>
      <c r="AD223" s="5">
        <v>0.87809000000000004</v>
      </c>
      <c r="AE223" s="5">
        <v>0.87521000000000004</v>
      </c>
      <c r="AF223" s="5">
        <v>0.87580999999999998</v>
      </c>
      <c r="AG223" s="5">
        <v>0.87604000000000004</v>
      </c>
      <c r="AH223" s="5">
        <v>0.87407000000000001</v>
      </c>
      <c r="AI223" s="5">
        <v>0.87529999999999997</v>
      </c>
      <c r="AJ223" s="5">
        <v>0.87427999999999995</v>
      </c>
      <c r="AK223" s="5">
        <v>0.80142999999999998</v>
      </c>
      <c r="AM223" s="4" t="s">
        <v>85</v>
      </c>
      <c r="AN223" s="4" t="s">
        <v>86</v>
      </c>
      <c r="AO223" s="5">
        <f t="shared" si="197"/>
        <v>0.78096583333333325</v>
      </c>
      <c r="AP223" s="5">
        <f t="shared" si="198"/>
        <v>0.85194749999999997</v>
      </c>
      <c r="AQ223" s="5">
        <f t="shared" si="199"/>
        <v>0.86818181818181805</v>
      </c>
      <c r="AR223" s="6">
        <f>(AO223-AVERAGE(AO203:AO248))/_xlfn.STDEV.P(AO203:AO248)</f>
        <v>0.57458733417101826</v>
      </c>
      <c r="AS223" s="6">
        <f t="shared" ref="AS223:AT223" si="219">(AP223-AVERAGE(AP203:AP248))/_xlfn.STDEV.P(AP203:AP248)</f>
        <v>1.1075238930366045</v>
      </c>
      <c r="AT223" s="6">
        <f t="shared" si="219"/>
        <v>0.70480364960330988</v>
      </c>
    </row>
    <row r="224" spans="1:46" ht="13.5" thickBot="1">
      <c r="A224" s="4" t="s">
        <v>87</v>
      </c>
      <c r="B224" s="4" t="s">
        <v>88</v>
      </c>
      <c r="C224" s="5">
        <v>0.71892</v>
      </c>
      <c r="D224" s="5">
        <v>0.72843000000000002</v>
      </c>
      <c r="E224" s="5">
        <v>0.7319</v>
      </c>
      <c r="F224" s="5">
        <v>0.74353999999999998</v>
      </c>
      <c r="G224" s="5">
        <v>0.75366</v>
      </c>
      <c r="H224" s="5">
        <v>0.75875999999999999</v>
      </c>
      <c r="I224" s="5">
        <v>0.7581</v>
      </c>
      <c r="J224" s="5">
        <v>0.76876</v>
      </c>
      <c r="K224" s="5">
        <v>0.77663000000000004</v>
      </c>
      <c r="L224" s="5">
        <v>0.77149999999999996</v>
      </c>
      <c r="M224" s="5">
        <v>0.77310999999999996</v>
      </c>
      <c r="N224" s="5">
        <v>0.77990000000000004</v>
      </c>
      <c r="O224" s="5">
        <v>0.78976999999999997</v>
      </c>
      <c r="P224" s="5">
        <v>0.79191</v>
      </c>
      <c r="Q224" s="5">
        <v>0.79598000000000002</v>
      </c>
      <c r="R224" s="5">
        <v>0.80174000000000001</v>
      </c>
      <c r="S224" s="5">
        <v>0.79673000000000005</v>
      </c>
      <c r="T224" s="5">
        <v>0.79432999999999998</v>
      </c>
      <c r="U224" s="5">
        <v>0.79410000000000003</v>
      </c>
      <c r="V224" s="5">
        <v>0.78922000000000003</v>
      </c>
      <c r="W224" s="5">
        <v>0.78639000000000003</v>
      </c>
      <c r="X224" s="5">
        <v>0.79529000000000005</v>
      </c>
      <c r="Y224" s="5">
        <v>0.79747000000000001</v>
      </c>
      <c r="Z224" s="5">
        <v>0.79754000000000003</v>
      </c>
      <c r="AA224" s="5">
        <v>0.79608000000000001</v>
      </c>
      <c r="AB224" s="5">
        <v>0.79622000000000004</v>
      </c>
      <c r="AC224" s="5">
        <v>0.80162</v>
      </c>
      <c r="AD224" s="5">
        <v>0.80093000000000003</v>
      </c>
      <c r="AE224" s="5">
        <v>0.81025000000000003</v>
      </c>
      <c r="AF224" s="5">
        <v>0.81886000000000003</v>
      </c>
      <c r="AG224" s="5">
        <v>0.82394000000000001</v>
      </c>
      <c r="AH224" s="5">
        <v>0.83062000000000002</v>
      </c>
      <c r="AI224" s="5">
        <v>0.82940000000000003</v>
      </c>
      <c r="AJ224" s="5">
        <v>0.83094999999999997</v>
      </c>
      <c r="AK224" s="5">
        <v>0.76900999999999997</v>
      </c>
      <c r="AM224" s="4" t="s">
        <v>87</v>
      </c>
      <c r="AN224" s="4" t="s">
        <v>88</v>
      </c>
      <c r="AO224" s="5">
        <f t="shared" si="197"/>
        <v>0.75526749999999998</v>
      </c>
      <c r="AP224" s="5">
        <f t="shared" si="198"/>
        <v>0.79420583333333339</v>
      </c>
      <c r="AQ224" s="5">
        <f t="shared" si="199"/>
        <v>0.80980727272727282</v>
      </c>
      <c r="AR224" s="6">
        <f>(AO224-AVERAGE(AO203:AO248))/_xlfn.STDEV.P(AO203:AO248)</f>
        <v>0.19438568667647485</v>
      </c>
      <c r="AS224" s="6">
        <f t="shared" ref="AS224:AT224" si="220">(AP224-AVERAGE(AP203:AP248))/_xlfn.STDEV.P(AP203:AP248)</f>
        <v>0.33722627799101051</v>
      </c>
      <c r="AT224" s="6">
        <f t="shared" si="220"/>
        <v>-0.1100452923388647</v>
      </c>
    </row>
    <row r="225" spans="1:46" ht="13.5" thickBot="1">
      <c r="A225" s="4" t="s">
        <v>89</v>
      </c>
      <c r="B225" s="4" t="s">
        <v>90</v>
      </c>
      <c r="C225" s="5">
        <v>0.77425999999999995</v>
      </c>
      <c r="D225" s="5">
        <v>0.77039999999999997</v>
      </c>
      <c r="E225" s="5">
        <v>0.76910000000000001</v>
      </c>
      <c r="F225" s="5">
        <v>0.77863000000000004</v>
      </c>
      <c r="G225" s="5">
        <v>0.78527000000000002</v>
      </c>
      <c r="H225" s="5">
        <v>0.79120000000000001</v>
      </c>
      <c r="I225" s="5">
        <v>0.79927999999999999</v>
      </c>
      <c r="J225" s="5">
        <v>0.81123000000000001</v>
      </c>
      <c r="K225" s="5">
        <v>0.81781999999999999</v>
      </c>
      <c r="L225" s="5">
        <v>0.82496000000000003</v>
      </c>
      <c r="M225" s="5">
        <v>0.83492</v>
      </c>
      <c r="N225" s="5">
        <v>0.84650000000000003</v>
      </c>
      <c r="O225" s="5">
        <v>0.84728999999999999</v>
      </c>
      <c r="P225" s="5">
        <v>0.85131999999999997</v>
      </c>
      <c r="Q225" s="5">
        <v>0.85306000000000004</v>
      </c>
      <c r="R225" s="5">
        <v>0.85094000000000003</v>
      </c>
      <c r="S225" s="5">
        <v>0.85526999999999997</v>
      </c>
      <c r="T225" s="5">
        <v>0.85733000000000004</v>
      </c>
      <c r="U225" s="5">
        <v>0.86260999999999999</v>
      </c>
      <c r="V225" s="5">
        <v>0.87012</v>
      </c>
      <c r="W225" s="5">
        <v>0.87270000000000003</v>
      </c>
      <c r="X225" s="5">
        <v>0.87175999999999998</v>
      </c>
      <c r="Y225" s="5">
        <v>0.87560000000000004</v>
      </c>
      <c r="Z225" s="5">
        <v>0.87494000000000005</v>
      </c>
      <c r="AA225" s="5">
        <v>0.88139999999999996</v>
      </c>
      <c r="AB225" s="5">
        <v>0.88683999999999996</v>
      </c>
      <c r="AC225" s="5">
        <v>0.89483000000000001</v>
      </c>
      <c r="AD225" s="5">
        <v>0.90529999999999999</v>
      </c>
      <c r="AE225" s="5">
        <v>0.90783999999999998</v>
      </c>
      <c r="AF225" s="5">
        <v>0.90990000000000004</v>
      </c>
      <c r="AG225" s="5">
        <v>0.90808</v>
      </c>
      <c r="AH225" s="5">
        <v>0.90617999999999999</v>
      </c>
      <c r="AI225" s="5">
        <v>0.90856999999999999</v>
      </c>
      <c r="AJ225" s="5">
        <v>0.91115999999999997</v>
      </c>
      <c r="AK225" s="5">
        <v>0.83640999999999999</v>
      </c>
      <c r="AM225" s="4" t="s">
        <v>89</v>
      </c>
      <c r="AN225" s="4" t="s">
        <v>90</v>
      </c>
      <c r="AO225" s="5">
        <f t="shared" si="197"/>
        <v>0.80029750000000011</v>
      </c>
      <c r="AP225" s="5">
        <f t="shared" si="198"/>
        <v>0.86191166666666674</v>
      </c>
      <c r="AQ225" s="5">
        <f t="shared" si="199"/>
        <v>0.89604636363636381</v>
      </c>
      <c r="AR225" s="6">
        <f>(AO225-AVERAGE(AO203:AO248))/_xlfn.STDEV.P(AO203:AO248)</f>
        <v>0.86059543516908965</v>
      </c>
      <c r="AS225" s="6">
        <f t="shared" ref="AS225:AT225" si="221">(AP225-AVERAGE(AP203:AP248))/_xlfn.STDEV.P(AP203:AP248)</f>
        <v>1.2404499802512137</v>
      </c>
      <c r="AT225" s="6">
        <f t="shared" si="221"/>
        <v>1.0937642008938779</v>
      </c>
    </row>
    <row r="226" spans="1:46" ht="13.5" thickBot="1">
      <c r="A226" s="4" t="s">
        <v>91</v>
      </c>
      <c r="B226" s="4" t="s">
        <v>92</v>
      </c>
      <c r="C226" s="5">
        <v>0.77181999999999995</v>
      </c>
      <c r="D226" s="5">
        <v>0.76476999999999995</v>
      </c>
      <c r="E226" s="5">
        <v>0.76665000000000005</v>
      </c>
      <c r="F226" s="5">
        <v>0.77105000000000001</v>
      </c>
      <c r="G226" s="5">
        <v>0.77534999999999998</v>
      </c>
      <c r="H226" s="5">
        <v>0.77595999999999998</v>
      </c>
      <c r="I226" s="5">
        <v>0.77646000000000004</v>
      </c>
      <c r="J226" s="5">
        <v>0.78064</v>
      </c>
      <c r="K226" s="5">
        <v>0.78213999999999995</v>
      </c>
      <c r="L226" s="5">
        <v>0.78319000000000005</v>
      </c>
      <c r="M226" s="5">
        <v>0.78576999999999997</v>
      </c>
      <c r="N226" s="5">
        <v>0.79527000000000003</v>
      </c>
      <c r="O226" s="5">
        <v>0.79530999999999996</v>
      </c>
      <c r="P226" s="5">
        <v>0.79613999999999996</v>
      </c>
      <c r="Q226" s="5">
        <v>0.80025999999999997</v>
      </c>
      <c r="R226" s="5">
        <v>0.79395000000000004</v>
      </c>
      <c r="S226" s="5">
        <v>0.78661000000000003</v>
      </c>
      <c r="T226" s="5">
        <v>0.77976999999999996</v>
      </c>
      <c r="U226" s="5">
        <v>0.77895999999999999</v>
      </c>
      <c r="V226" s="5">
        <v>0.76966000000000001</v>
      </c>
      <c r="W226" s="5">
        <v>0.76744999999999997</v>
      </c>
      <c r="X226" s="5">
        <v>0.76890999999999998</v>
      </c>
      <c r="Y226" s="5">
        <v>0.77007000000000003</v>
      </c>
      <c r="Z226" s="5">
        <v>0.76773000000000002</v>
      </c>
      <c r="AA226" s="5">
        <v>0.77368000000000003</v>
      </c>
      <c r="AB226" s="5">
        <v>0.78546000000000005</v>
      </c>
      <c r="AC226" s="5">
        <v>0.78564999999999996</v>
      </c>
      <c r="AD226" s="5">
        <v>0.79686999999999997</v>
      </c>
      <c r="AE226" s="5">
        <v>0.80710999999999999</v>
      </c>
      <c r="AF226" s="5">
        <v>0.82128000000000001</v>
      </c>
      <c r="AG226" s="5">
        <v>0.83201000000000003</v>
      </c>
      <c r="AH226" s="5">
        <v>0.83921000000000001</v>
      </c>
      <c r="AI226" s="5">
        <v>0.84687999999999997</v>
      </c>
      <c r="AJ226" s="5">
        <v>0.85668999999999995</v>
      </c>
      <c r="AK226" s="5">
        <v>0.78942999999999997</v>
      </c>
      <c r="AM226" s="4" t="s">
        <v>91</v>
      </c>
      <c r="AN226" s="4" t="s">
        <v>92</v>
      </c>
      <c r="AO226" s="5">
        <f t="shared" si="197"/>
        <v>0.77742250000000002</v>
      </c>
      <c r="AP226" s="5">
        <f t="shared" si="198"/>
        <v>0.78123500000000001</v>
      </c>
      <c r="AQ226" s="5">
        <f t="shared" si="199"/>
        <v>0.81220636363636345</v>
      </c>
      <c r="AR226" s="6">
        <f>(AO226-AVERAGE(AO203:AO248))/_xlfn.STDEV.P(AO203:AO248)</f>
        <v>0.52216443368633192</v>
      </c>
      <c r="AS226" s="6">
        <f t="shared" ref="AS226:AT226" si="222">(AP226-AVERAGE(AP203:AP248))/_xlfn.STDEV.P(AP203:AP248)</f>
        <v>0.16419001910538883</v>
      </c>
      <c r="AT226" s="6">
        <f t="shared" si="222"/>
        <v>-7.6556437330686233E-2</v>
      </c>
    </row>
    <row r="227" spans="1:46" ht="13.5" thickBot="1">
      <c r="A227" s="4" t="s">
        <v>93</v>
      </c>
      <c r="B227" s="4" t="s">
        <v>94</v>
      </c>
      <c r="C227" s="5">
        <v>0.76488999999999996</v>
      </c>
      <c r="D227" s="5">
        <v>0.76602999999999999</v>
      </c>
      <c r="E227" s="5">
        <v>0.76897000000000004</v>
      </c>
      <c r="F227" s="5">
        <v>0.77103999999999995</v>
      </c>
      <c r="G227" s="5">
        <v>0.77351999999999999</v>
      </c>
      <c r="H227" s="5">
        <v>0.77317999999999998</v>
      </c>
      <c r="I227" s="5">
        <v>0.77353000000000005</v>
      </c>
      <c r="J227" s="5">
        <v>0.77593999999999996</v>
      </c>
      <c r="K227" s="5">
        <v>0.77702000000000004</v>
      </c>
      <c r="L227" s="5">
        <v>0.78098999999999996</v>
      </c>
      <c r="M227" s="5">
        <v>0.78483999999999998</v>
      </c>
      <c r="N227" s="5">
        <v>0.78549999999999998</v>
      </c>
      <c r="O227" s="5">
        <v>0.78386</v>
      </c>
      <c r="P227" s="5">
        <v>0.79076000000000002</v>
      </c>
      <c r="Q227" s="5">
        <v>0.79269000000000001</v>
      </c>
      <c r="R227" s="5">
        <v>0.79040999999999995</v>
      </c>
      <c r="S227" s="5">
        <v>0.78886999999999996</v>
      </c>
      <c r="T227" s="5">
        <v>0.79025000000000001</v>
      </c>
      <c r="U227" s="5">
        <v>0.79468000000000005</v>
      </c>
      <c r="V227" s="5">
        <v>0.79627000000000003</v>
      </c>
      <c r="W227" s="5">
        <v>0.8004</v>
      </c>
      <c r="X227" s="5">
        <v>0.80327000000000004</v>
      </c>
      <c r="Y227" s="5">
        <v>0.80845</v>
      </c>
      <c r="Z227" s="5">
        <v>0.81886000000000003</v>
      </c>
      <c r="AA227" s="5">
        <v>0.82399999999999995</v>
      </c>
      <c r="AB227" s="5">
        <v>0.82501999999999998</v>
      </c>
      <c r="AC227" s="5">
        <v>0.83018000000000003</v>
      </c>
      <c r="AD227" s="5">
        <v>0.84304999999999997</v>
      </c>
      <c r="AE227" s="5">
        <v>0.85207999999999995</v>
      </c>
      <c r="AF227" s="5">
        <v>0.86146999999999996</v>
      </c>
      <c r="AG227" s="5">
        <v>0.86685000000000001</v>
      </c>
      <c r="AH227" s="5">
        <v>0.87292999999999998</v>
      </c>
      <c r="AI227" s="5">
        <v>0.87592000000000003</v>
      </c>
      <c r="AJ227" s="5">
        <v>0.87666999999999995</v>
      </c>
      <c r="AK227" s="5">
        <v>0.80491000000000001</v>
      </c>
      <c r="AM227" s="4" t="s">
        <v>93</v>
      </c>
      <c r="AN227" s="4" t="s">
        <v>94</v>
      </c>
      <c r="AO227" s="5">
        <f t="shared" si="197"/>
        <v>0.77462083333333343</v>
      </c>
      <c r="AP227" s="5">
        <f t="shared" si="198"/>
        <v>0.79656416666666674</v>
      </c>
      <c r="AQ227" s="5">
        <f t="shared" si="199"/>
        <v>0.84846181818181809</v>
      </c>
      <c r="AR227" s="6">
        <f>(AO227-AVERAGE(AO203:AO248))/_xlfn.STDEV.P(AO203:AO248)</f>
        <v>0.48071434162859072</v>
      </c>
      <c r="AS227" s="6">
        <f t="shared" ref="AS227:AT227" si="223">(AP227-AVERAGE(AP203:AP248))/_xlfn.STDEV.P(AP203:AP248)</f>
        <v>0.36868741597021459</v>
      </c>
      <c r="AT227" s="6">
        <f t="shared" si="223"/>
        <v>0.42953262162396522</v>
      </c>
    </row>
    <row r="228" spans="1:46" ht="13.5" thickBot="1">
      <c r="A228" s="4" t="s">
        <v>95</v>
      </c>
      <c r="B228" s="4" t="s">
        <v>96</v>
      </c>
      <c r="C228" s="5">
        <v>0.76370000000000005</v>
      </c>
      <c r="D228" s="5">
        <v>0.76798</v>
      </c>
      <c r="E228" s="5">
        <v>0.76463000000000003</v>
      </c>
      <c r="F228" s="5">
        <v>0.76424000000000003</v>
      </c>
      <c r="G228" s="5">
        <v>0.76321000000000006</v>
      </c>
      <c r="H228" s="5">
        <v>0.75695000000000001</v>
      </c>
      <c r="I228" s="5">
        <v>0.76083999999999996</v>
      </c>
      <c r="J228" s="5">
        <v>0.76088</v>
      </c>
      <c r="K228" s="5">
        <v>0.75929999999999997</v>
      </c>
      <c r="L228" s="5">
        <v>0.75724000000000002</v>
      </c>
      <c r="M228" s="5">
        <v>0.75666</v>
      </c>
      <c r="N228" s="5">
        <v>0.75258999999999998</v>
      </c>
      <c r="O228" s="5">
        <v>0.75400999999999996</v>
      </c>
      <c r="P228" s="5">
        <v>0.75451000000000001</v>
      </c>
      <c r="Q228" s="5">
        <v>0.75287999999999999</v>
      </c>
      <c r="R228" s="5">
        <v>0.76063000000000003</v>
      </c>
      <c r="S228" s="5">
        <v>0.76751999999999998</v>
      </c>
      <c r="T228" s="5">
        <v>0.77115999999999996</v>
      </c>
      <c r="U228" s="5">
        <v>0.77139000000000002</v>
      </c>
      <c r="V228" s="5">
        <v>0.77893999999999997</v>
      </c>
      <c r="W228" s="5">
        <v>0.78081</v>
      </c>
      <c r="X228" s="5">
        <v>0.78825000000000001</v>
      </c>
      <c r="Y228" s="5">
        <v>0.80023999999999995</v>
      </c>
      <c r="Z228" s="5">
        <v>0.80493000000000003</v>
      </c>
      <c r="AA228" s="5">
        <v>0.81157000000000001</v>
      </c>
      <c r="AB228" s="5">
        <v>0.81467999999999996</v>
      </c>
      <c r="AC228" s="5">
        <v>0.82277999999999996</v>
      </c>
      <c r="AD228" s="5">
        <v>0.82874000000000003</v>
      </c>
      <c r="AE228" s="5">
        <v>0.83299000000000001</v>
      </c>
      <c r="AF228" s="5">
        <v>0.84016000000000002</v>
      </c>
      <c r="AG228" s="5">
        <v>0.84536</v>
      </c>
      <c r="AH228" s="5">
        <v>0.84824999999999995</v>
      </c>
      <c r="AI228" s="5">
        <v>0.85328999999999999</v>
      </c>
      <c r="AJ228" s="5">
        <v>0.85358999999999996</v>
      </c>
      <c r="AK228" s="5">
        <v>0.78947000000000001</v>
      </c>
      <c r="AM228" s="4" t="s">
        <v>95</v>
      </c>
      <c r="AN228" s="4" t="s">
        <v>96</v>
      </c>
      <c r="AO228" s="5">
        <f t="shared" si="197"/>
        <v>0.76068499999999994</v>
      </c>
      <c r="AP228" s="5">
        <f t="shared" si="198"/>
        <v>0.77377250000000009</v>
      </c>
      <c r="AQ228" s="5">
        <f t="shared" si="199"/>
        <v>0.83098909090909101</v>
      </c>
      <c r="AR228" s="6">
        <f>(AO228-AVERAGE(AO203:AO248))/_xlfn.STDEV.P(AO203:AO248)</f>
        <v>0.27453650418610637</v>
      </c>
      <c r="AS228" s="6">
        <f t="shared" ref="AS228:AT228" si="224">(AP228-AVERAGE(AP203:AP248))/_xlfn.STDEV.P(AP203:AP248)</f>
        <v>6.4637195570488623E-2</v>
      </c>
      <c r="AT228" s="6">
        <f t="shared" si="224"/>
        <v>0.18563122213277219</v>
      </c>
    </row>
    <row r="229" spans="1:46" ht="13.5" thickBot="1">
      <c r="A229" s="4" t="s">
        <v>97</v>
      </c>
      <c r="B229" s="4" t="s">
        <v>98</v>
      </c>
      <c r="C229" s="5">
        <v>0.72080999999999995</v>
      </c>
      <c r="D229" s="5">
        <v>0.71574000000000004</v>
      </c>
      <c r="E229" s="5">
        <v>0.71435999999999999</v>
      </c>
      <c r="F229" s="5">
        <v>0.72352000000000005</v>
      </c>
      <c r="G229" s="5">
        <v>0.72667000000000004</v>
      </c>
      <c r="H229" s="5">
        <v>0.72987000000000002</v>
      </c>
      <c r="I229" s="5">
        <v>0.73216999999999999</v>
      </c>
      <c r="J229" s="5">
        <v>0.73199999999999998</v>
      </c>
      <c r="K229" s="5">
        <v>0.73570000000000002</v>
      </c>
      <c r="L229" s="5">
        <v>0.73751999999999995</v>
      </c>
      <c r="M229" s="5">
        <v>0.74521000000000004</v>
      </c>
      <c r="N229" s="5">
        <v>0.75038000000000005</v>
      </c>
      <c r="O229" s="5">
        <v>0.75753000000000004</v>
      </c>
      <c r="P229" s="5">
        <v>0.76642999999999994</v>
      </c>
      <c r="Q229" s="5">
        <v>0.76841000000000004</v>
      </c>
      <c r="R229" s="5">
        <v>0.76959999999999995</v>
      </c>
      <c r="S229" s="5">
        <v>0.77039000000000002</v>
      </c>
      <c r="T229" s="5">
        <v>0.76237999999999995</v>
      </c>
      <c r="U229" s="5">
        <v>0.76851000000000003</v>
      </c>
      <c r="V229" s="5">
        <v>0.76712000000000002</v>
      </c>
      <c r="W229" s="5">
        <v>0.77183999999999997</v>
      </c>
      <c r="X229" s="5">
        <v>0.77744999999999997</v>
      </c>
      <c r="Y229" s="5">
        <v>0.78373000000000004</v>
      </c>
      <c r="Z229" s="5">
        <v>0.78686</v>
      </c>
      <c r="AA229" s="5">
        <v>0.78702000000000005</v>
      </c>
      <c r="AB229" s="5">
        <v>0.79107000000000005</v>
      </c>
      <c r="AC229" s="5">
        <v>0.80149000000000004</v>
      </c>
      <c r="AD229" s="5">
        <v>0.81116999999999995</v>
      </c>
      <c r="AE229" s="5">
        <v>0.82218999999999998</v>
      </c>
      <c r="AF229" s="5">
        <v>0.83733000000000002</v>
      </c>
      <c r="AG229" s="5">
        <v>0.84241999999999995</v>
      </c>
      <c r="AH229" s="5">
        <v>0.85462000000000005</v>
      </c>
      <c r="AI229" s="5">
        <v>0.86002999999999996</v>
      </c>
      <c r="AJ229" s="5">
        <v>0.86336999999999997</v>
      </c>
      <c r="AK229" s="5">
        <v>0.80403999999999998</v>
      </c>
      <c r="AM229" s="4" t="s">
        <v>97</v>
      </c>
      <c r="AN229" s="4" t="s">
        <v>98</v>
      </c>
      <c r="AO229" s="5">
        <f t="shared" si="197"/>
        <v>0.73032916666666681</v>
      </c>
      <c r="AP229" s="5">
        <f t="shared" si="198"/>
        <v>0.77085416666666673</v>
      </c>
      <c r="AQ229" s="5">
        <f t="shared" si="199"/>
        <v>0.82497727272727273</v>
      </c>
      <c r="AR229" s="6">
        <f>(AO229-AVERAGE(AO203:AO248))/_xlfn.STDEV.P(AO203:AO248)</f>
        <v>-0.17457191443000616</v>
      </c>
      <c r="AS229" s="6">
        <f t="shared" ref="AS229:AT229" si="225">(AP229-AVERAGE(AP203:AP248))/_xlfn.STDEV.P(AP203:AP248)</f>
        <v>2.5705426947459399E-2</v>
      </c>
      <c r="AT229" s="6">
        <f t="shared" si="225"/>
        <v>0.10171238993530576</v>
      </c>
    </row>
    <row r="230" spans="1:46" ht="13.5" thickBot="1">
      <c r="A230" s="4" t="s">
        <v>99</v>
      </c>
      <c r="B230" s="4" t="s">
        <v>100</v>
      </c>
      <c r="C230" s="5">
        <v>0.72851999999999995</v>
      </c>
      <c r="D230" s="5">
        <v>0.73073999999999995</v>
      </c>
      <c r="E230" s="5">
        <v>0.72585999999999995</v>
      </c>
      <c r="F230" s="5">
        <v>0.72628000000000004</v>
      </c>
      <c r="G230" s="5">
        <v>0.73184000000000005</v>
      </c>
      <c r="H230" s="5">
        <v>0.73373999999999995</v>
      </c>
      <c r="I230" s="5">
        <v>0.72599000000000002</v>
      </c>
      <c r="J230" s="5">
        <v>0.72885</v>
      </c>
      <c r="K230" s="5">
        <v>0.72526999999999997</v>
      </c>
      <c r="L230" s="5">
        <v>0.72177000000000002</v>
      </c>
      <c r="M230" s="5">
        <v>0.70530999999999999</v>
      </c>
      <c r="N230" s="5">
        <v>0.70535000000000003</v>
      </c>
      <c r="O230" s="5">
        <v>0.70501000000000003</v>
      </c>
      <c r="P230" s="5">
        <v>0.70245000000000002</v>
      </c>
      <c r="Q230" s="5">
        <v>0.69984999999999997</v>
      </c>
      <c r="R230" s="5">
        <v>0.70245000000000002</v>
      </c>
      <c r="S230" s="5">
        <v>0.69671000000000005</v>
      </c>
      <c r="T230" s="5">
        <v>0.69033</v>
      </c>
      <c r="U230" s="5">
        <v>0.70154000000000005</v>
      </c>
      <c r="V230" s="5">
        <v>0.70606000000000002</v>
      </c>
      <c r="W230" s="5">
        <v>0.70869000000000004</v>
      </c>
      <c r="X230" s="5">
        <v>0.72082000000000002</v>
      </c>
      <c r="Y230" s="5">
        <v>0.74206000000000005</v>
      </c>
      <c r="Z230" s="5">
        <v>0.75280999999999998</v>
      </c>
      <c r="AA230" s="5">
        <v>0.76497999999999999</v>
      </c>
      <c r="AB230" s="5">
        <v>0.77495000000000003</v>
      </c>
      <c r="AC230" s="5">
        <v>0.79039000000000004</v>
      </c>
      <c r="AD230" s="5">
        <v>0.79657</v>
      </c>
      <c r="AE230" s="5">
        <v>0.80791999999999997</v>
      </c>
      <c r="AF230" s="5">
        <v>0.81952000000000003</v>
      </c>
      <c r="AG230" s="5">
        <v>0.81876000000000004</v>
      </c>
      <c r="AH230" s="5">
        <v>0.82918999999999998</v>
      </c>
      <c r="AI230" s="5">
        <v>0.83487</v>
      </c>
      <c r="AJ230" s="5">
        <v>0.83884999999999998</v>
      </c>
      <c r="AK230" s="5">
        <v>0.77366000000000001</v>
      </c>
      <c r="AM230" s="4" t="s">
        <v>99</v>
      </c>
      <c r="AN230" s="4" t="s">
        <v>100</v>
      </c>
      <c r="AO230" s="5">
        <f t="shared" si="197"/>
        <v>0.7241266666666667</v>
      </c>
      <c r="AP230" s="5">
        <f t="shared" si="198"/>
        <v>0.71073166666666665</v>
      </c>
      <c r="AQ230" s="5">
        <f t="shared" si="199"/>
        <v>0.80451454545454548</v>
      </c>
      <c r="AR230" s="6">
        <f>(AO230-AVERAGE(AO203:AO248))/_xlfn.STDEV.P(AO203:AO248)</f>
        <v>-0.26633664827467651</v>
      </c>
      <c r="AS230" s="6">
        <f t="shared" ref="AS230:AT230" si="226">(AP230-AVERAGE(AP203:AP248))/_xlfn.STDEV.P(AP203:AP248)</f>
        <v>-0.77635348534427995</v>
      </c>
      <c r="AT230" s="6">
        <f t="shared" si="226"/>
        <v>-0.18392635101928917</v>
      </c>
    </row>
    <row r="231" spans="1:46" ht="13.5" thickBot="1">
      <c r="A231" s="4" t="s">
        <v>101</v>
      </c>
      <c r="B231" s="4" t="s">
        <v>102</v>
      </c>
      <c r="C231" s="5">
        <v>0.65556000000000003</v>
      </c>
      <c r="D231" s="5">
        <v>0.66561000000000003</v>
      </c>
      <c r="E231" s="5">
        <v>0.66891999999999996</v>
      </c>
      <c r="F231" s="5">
        <v>0.67993000000000003</v>
      </c>
      <c r="G231" s="5">
        <v>0.67911999999999995</v>
      </c>
      <c r="H231" s="5">
        <v>0.68069000000000002</v>
      </c>
      <c r="I231" s="5">
        <v>0.68555999999999995</v>
      </c>
      <c r="J231" s="5">
        <v>0.68501000000000001</v>
      </c>
      <c r="K231" s="5">
        <v>0.68801999999999996</v>
      </c>
      <c r="L231" s="5">
        <v>0.68976999999999999</v>
      </c>
      <c r="M231" s="5">
        <v>0.67484</v>
      </c>
      <c r="N231" s="5">
        <v>0.68162</v>
      </c>
      <c r="O231" s="5">
        <v>0.68735000000000002</v>
      </c>
      <c r="P231" s="5">
        <v>0.68505000000000005</v>
      </c>
      <c r="Q231" s="5">
        <v>0.68633999999999995</v>
      </c>
      <c r="R231" s="5">
        <v>0.69103000000000003</v>
      </c>
      <c r="S231" s="5">
        <v>0.68959999999999999</v>
      </c>
      <c r="T231" s="5">
        <v>0.68623000000000001</v>
      </c>
      <c r="U231" s="5">
        <v>0.68449000000000004</v>
      </c>
      <c r="V231" s="5">
        <v>0.68777999999999995</v>
      </c>
      <c r="W231" s="5">
        <v>0.68898000000000004</v>
      </c>
      <c r="X231" s="5">
        <v>0.68735000000000002</v>
      </c>
      <c r="Y231" s="5">
        <v>0.70730999999999999</v>
      </c>
      <c r="Z231" s="5">
        <v>0.71318000000000004</v>
      </c>
      <c r="AA231" s="5">
        <v>0.71701000000000004</v>
      </c>
      <c r="AB231" s="5">
        <v>0.72729999999999995</v>
      </c>
      <c r="AC231" s="5">
        <v>0.72943000000000002</v>
      </c>
      <c r="AD231" s="5">
        <v>0.73631999999999997</v>
      </c>
      <c r="AE231" s="5">
        <v>0.752</v>
      </c>
      <c r="AF231" s="5">
        <v>0.76444000000000001</v>
      </c>
      <c r="AG231" s="5">
        <v>0.77097000000000004</v>
      </c>
      <c r="AH231" s="5">
        <v>0.78034999999999999</v>
      </c>
      <c r="AI231" s="5">
        <v>0.78856000000000004</v>
      </c>
      <c r="AJ231" s="5">
        <v>0.80132000000000003</v>
      </c>
      <c r="AK231" s="5">
        <v>0.7369</v>
      </c>
      <c r="AM231" s="4" t="s">
        <v>101</v>
      </c>
      <c r="AN231" s="4" t="s">
        <v>102</v>
      </c>
      <c r="AO231" s="5">
        <f t="shared" si="197"/>
        <v>0.67788750000000009</v>
      </c>
      <c r="AP231" s="5">
        <f t="shared" si="198"/>
        <v>0.69122416666666675</v>
      </c>
      <c r="AQ231" s="5">
        <f t="shared" si="199"/>
        <v>0.75496363636363661</v>
      </c>
      <c r="AR231" s="6">
        <f>(AO231-AVERAGE(AO203:AO248))/_xlfn.STDEV.P(AO203:AO248)</f>
        <v>-0.95043577320267947</v>
      </c>
      <c r="AS231" s="6">
        <f t="shared" ref="AS231:AT231" si="227">(AP231-AVERAGE(AP203:AP248))/_xlfn.STDEV.P(AP203:AP248)</f>
        <v>-1.0365915697807389</v>
      </c>
      <c r="AT231" s="6">
        <f t="shared" si="227"/>
        <v>-0.87560635521632613</v>
      </c>
    </row>
    <row r="232" spans="1:46" ht="13.5" thickBot="1">
      <c r="A232" s="4" t="s">
        <v>103</v>
      </c>
      <c r="B232" s="4" t="s">
        <v>104</v>
      </c>
      <c r="C232" s="5">
        <v>0.58062000000000002</v>
      </c>
      <c r="D232" s="5">
        <v>0.58189999999999997</v>
      </c>
      <c r="E232" s="5">
        <v>0.58165999999999995</v>
      </c>
      <c r="F232" s="5">
        <v>0.59094999999999998</v>
      </c>
      <c r="G232" s="5">
        <v>0.59367999999999999</v>
      </c>
      <c r="H232" s="5">
        <v>0.59755000000000003</v>
      </c>
      <c r="I232" s="5">
        <v>0.61299000000000003</v>
      </c>
      <c r="J232" s="5">
        <v>0.62336000000000003</v>
      </c>
      <c r="K232" s="5">
        <v>0.62641999999999998</v>
      </c>
      <c r="L232" s="5">
        <v>0.63139000000000001</v>
      </c>
      <c r="M232" s="5">
        <v>0.63192000000000004</v>
      </c>
      <c r="N232" s="5">
        <v>0.64180999999999999</v>
      </c>
      <c r="O232" s="5">
        <v>0.66064999999999996</v>
      </c>
      <c r="P232" s="5">
        <v>0.66773000000000005</v>
      </c>
      <c r="Q232" s="5">
        <v>0.66718999999999995</v>
      </c>
      <c r="R232" s="5">
        <v>0.66525999999999996</v>
      </c>
      <c r="S232" s="5">
        <v>0.66491999999999996</v>
      </c>
      <c r="T232" s="5">
        <v>0.66549999999999998</v>
      </c>
      <c r="U232" s="5">
        <v>0.66537999999999997</v>
      </c>
      <c r="V232" s="5">
        <v>0.66217999999999999</v>
      </c>
      <c r="W232" s="5">
        <v>0.66608999999999996</v>
      </c>
      <c r="X232" s="5">
        <v>0.67320000000000002</v>
      </c>
      <c r="Y232" s="5">
        <v>0.68454999999999999</v>
      </c>
      <c r="Z232" s="5">
        <v>0.68013999999999997</v>
      </c>
      <c r="AA232" s="5">
        <v>0.68345</v>
      </c>
      <c r="AB232" s="5">
        <v>0.68979999999999997</v>
      </c>
      <c r="AC232" s="5">
        <v>0.70072999999999996</v>
      </c>
      <c r="AD232" s="5">
        <v>0.72070000000000001</v>
      </c>
      <c r="AE232" s="5">
        <v>0.73406000000000005</v>
      </c>
      <c r="AF232" s="5">
        <v>0.74807999999999997</v>
      </c>
      <c r="AG232" s="5">
        <v>0.75651000000000002</v>
      </c>
      <c r="AH232" s="5">
        <v>0.76849999999999996</v>
      </c>
      <c r="AI232" s="5">
        <v>0.77551000000000003</v>
      </c>
      <c r="AJ232" s="5">
        <v>0.78574999999999995</v>
      </c>
      <c r="AK232" s="5">
        <v>0.73616999999999999</v>
      </c>
      <c r="AM232" s="4" t="s">
        <v>103</v>
      </c>
      <c r="AN232" s="4" t="s">
        <v>104</v>
      </c>
      <c r="AO232" s="5">
        <f t="shared" si="197"/>
        <v>0.6078541666666667</v>
      </c>
      <c r="AP232" s="5">
        <f t="shared" si="198"/>
        <v>0.66856583333333319</v>
      </c>
      <c r="AQ232" s="5">
        <f t="shared" si="199"/>
        <v>0.73629636363636353</v>
      </c>
      <c r="AR232" s="6">
        <f>(AO232-AVERAGE(AO203:AO248))/_xlfn.STDEV.P(AO203:AO248)</f>
        <v>-1.9865647846639136</v>
      </c>
      <c r="AS232" s="6">
        <f t="shared" ref="AS232:AT232" si="228">(AP232-AVERAGE(AP203:AP248))/_xlfn.STDEV.P(AP203:AP248)</f>
        <v>-1.3388630685986049</v>
      </c>
      <c r="AT232" s="6">
        <f t="shared" si="228"/>
        <v>-1.1361823873262278</v>
      </c>
    </row>
    <row r="233" spans="1:46" ht="13.5" thickBot="1">
      <c r="A233" s="4" t="s">
        <v>105</v>
      </c>
      <c r="B233" s="4" t="s">
        <v>106</v>
      </c>
      <c r="C233" s="5">
        <v>0.56086000000000003</v>
      </c>
      <c r="D233" s="5">
        <v>0.55598000000000003</v>
      </c>
      <c r="E233" s="5">
        <v>0.54539000000000004</v>
      </c>
      <c r="F233" s="5">
        <v>0.55661000000000005</v>
      </c>
      <c r="G233" s="5">
        <v>0.55630999999999997</v>
      </c>
      <c r="H233" s="5">
        <v>0.55045999999999995</v>
      </c>
      <c r="I233" s="5">
        <v>0.54752999999999996</v>
      </c>
      <c r="J233" s="5">
        <v>0.55128999999999995</v>
      </c>
      <c r="K233" s="5">
        <v>0.55693000000000004</v>
      </c>
      <c r="L233" s="5">
        <v>0.55434000000000005</v>
      </c>
      <c r="M233" s="5">
        <v>0.55032000000000003</v>
      </c>
      <c r="N233" s="5">
        <v>0.55996000000000001</v>
      </c>
      <c r="O233" s="5">
        <v>0.56327000000000005</v>
      </c>
      <c r="P233" s="5">
        <v>0.56815000000000004</v>
      </c>
      <c r="Q233" s="5">
        <v>0.57543</v>
      </c>
      <c r="R233" s="5">
        <v>0.57911000000000001</v>
      </c>
      <c r="S233" s="5">
        <v>0.57979000000000003</v>
      </c>
      <c r="T233" s="5">
        <v>0.57372000000000001</v>
      </c>
      <c r="U233" s="5">
        <v>0.57823000000000002</v>
      </c>
      <c r="V233" s="5">
        <v>0.58106999999999998</v>
      </c>
      <c r="W233" s="5">
        <v>0.57894000000000001</v>
      </c>
      <c r="X233" s="5">
        <v>0.58452999999999999</v>
      </c>
      <c r="Y233" s="5">
        <v>0.59367000000000003</v>
      </c>
      <c r="Z233" s="5">
        <v>0.59262000000000004</v>
      </c>
      <c r="AA233" s="5">
        <v>0.60497000000000001</v>
      </c>
      <c r="AB233" s="5">
        <v>0.60990999999999995</v>
      </c>
      <c r="AC233" s="5">
        <v>0.61277999999999999</v>
      </c>
      <c r="AD233" s="5">
        <v>0.62248000000000003</v>
      </c>
      <c r="AE233" s="5">
        <v>0.63412999999999997</v>
      </c>
      <c r="AF233" s="5">
        <v>0.65110999999999997</v>
      </c>
      <c r="AG233" s="5">
        <v>0.66417999999999999</v>
      </c>
      <c r="AH233" s="5">
        <v>0.66873000000000005</v>
      </c>
      <c r="AI233" s="5">
        <v>0.68057000000000001</v>
      </c>
      <c r="AJ233" s="5">
        <v>0.68737999999999999</v>
      </c>
      <c r="AK233" s="5">
        <v>0.64588999999999996</v>
      </c>
      <c r="AM233" s="4" t="s">
        <v>105</v>
      </c>
      <c r="AN233" s="4" t="s">
        <v>106</v>
      </c>
      <c r="AO233" s="5">
        <f t="shared" si="197"/>
        <v>0.55383166666666672</v>
      </c>
      <c r="AP233" s="5">
        <f t="shared" si="198"/>
        <v>0.57904416666666669</v>
      </c>
      <c r="AQ233" s="5">
        <f t="shared" si="199"/>
        <v>0.6438299999999999</v>
      </c>
      <c r="AR233" s="6">
        <f>(AO233-AVERAGE(AO203:AO248))/_xlfn.STDEV.P(AO203:AO248)</f>
        <v>-2.7858167530836817</v>
      </c>
      <c r="AS233" s="6">
        <f t="shared" ref="AS233:AT233" si="229">(AP233-AVERAGE(AP203:AP248))/_xlfn.STDEV.P(AP203:AP248)</f>
        <v>-2.5331189726812711</v>
      </c>
      <c r="AT233" s="6">
        <f t="shared" si="229"/>
        <v>-2.426918237817798</v>
      </c>
    </row>
    <row r="234" spans="1:46" ht="13.5" thickBot="1">
      <c r="A234" s="4" t="s">
        <v>107</v>
      </c>
      <c r="B234" s="4" t="s">
        <v>108</v>
      </c>
      <c r="C234" s="5">
        <v>0.68676999999999999</v>
      </c>
      <c r="D234" s="5">
        <v>0.68554999999999999</v>
      </c>
      <c r="E234" s="5">
        <v>0.67481000000000002</v>
      </c>
      <c r="F234" s="5">
        <v>0.66464999999999996</v>
      </c>
      <c r="G234" s="5">
        <v>0.67298999999999998</v>
      </c>
      <c r="H234" s="5">
        <v>0.66832999999999998</v>
      </c>
      <c r="I234" s="5">
        <v>0.66617999999999999</v>
      </c>
      <c r="J234" s="5">
        <v>0.66966999999999999</v>
      </c>
      <c r="K234" s="5">
        <v>0.66871999999999998</v>
      </c>
      <c r="L234" s="5">
        <v>0.67251000000000005</v>
      </c>
      <c r="M234" s="5">
        <v>0.67178000000000004</v>
      </c>
      <c r="N234" s="5">
        <v>0.67467999999999995</v>
      </c>
      <c r="O234" s="5">
        <v>0.68320000000000003</v>
      </c>
      <c r="P234" s="5">
        <v>0.69054000000000004</v>
      </c>
      <c r="Q234" s="5">
        <v>0.69886000000000004</v>
      </c>
      <c r="R234" s="5">
        <v>0.71013000000000004</v>
      </c>
      <c r="S234" s="5">
        <v>0.71123000000000003</v>
      </c>
      <c r="T234" s="5">
        <v>0.70781000000000005</v>
      </c>
      <c r="U234" s="5">
        <v>0.71008000000000004</v>
      </c>
      <c r="V234" s="5">
        <v>0.70998000000000006</v>
      </c>
      <c r="W234" s="5">
        <v>0.71991000000000005</v>
      </c>
      <c r="X234" s="5">
        <v>0.73033999999999999</v>
      </c>
      <c r="Y234" s="5">
        <v>0.74319000000000002</v>
      </c>
      <c r="Z234" s="5">
        <v>0.74931999999999999</v>
      </c>
      <c r="AA234" s="5">
        <v>0.75056999999999996</v>
      </c>
      <c r="AB234" s="5">
        <v>0.75717000000000001</v>
      </c>
      <c r="AC234" s="5">
        <v>0.76758000000000004</v>
      </c>
      <c r="AD234" s="5">
        <v>0.77898000000000001</v>
      </c>
      <c r="AE234" s="5">
        <v>0.78881000000000001</v>
      </c>
      <c r="AF234" s="5">
        <v>0.80611999999999995</v>
      </c>
      <c r="AG234" s="5">
        <v>0.81394</v>
      </c>
      <c r="AH234" s="5">
        <v>0.82123000000000002</v>
      </c>
      <c r="AI234" s="5">
        <v>0.83050000000000002</v>
      </c>
      <c r="AJ234" s="5">
        <v>0.83013000000000003</v>
      </c>
      <c r="AK234" s="5">
        <v>0.75766999999999995</v>
      </c>
      <c r="AM234" s="4" t="s">
        <v>107</v>
      </c>
      <c r="AN234" s="4" t="s">
        <v>108</v>
      </c>
      <c r="AO234" s="5">
        <f t="shared" si="197"/>
        <v>0.67305333333333328</v>
      </c>
      <c r="AP234" s="5">
        <f t="shared" si="198"/>
        <v>0.71371583333333355</v>
      </c>
      <c r="AQ234" s="5">
        <f t="shared" si="199"/>
        <v>0.79115454545454533</v>
      </c>
      <c r="AR234" s="6">
        <f>(AO234-AVERAGE(AO203:AO248))/_xlfn.STDEV.P(AO203:AO248)</f>
        <v>-1.0219562919495475</v>
      </c>
      <c r="AS234" s="6">
        <f t="shared" ref="AS234:AT234" si="230">(AP234-AVERAGE(AP203:AP248))/_xlfn.STDEV.P(AP203:AP248)</f>
        <v>-0.73654347294020295</v>
      </c>
      <c r="AT234" s="6">
        <f t="shared" si="230"/>
        <v>-0.37041828478217426</v>
      </c>
    </row>
    <row r="235" spans="1:46" ht="13.5" thickBot="1">
      <c r="A235" s="4" t="s">
        <v>109</v>
      </c>
      <c r="B235" s="4" t="s">
        <v>110</v>
      </c>
      <c r="C235" s="5">
        <v>0.75697000000000003</v>
      </c>
      <c r="D235" s="5">
        <v>0.75522999999999996</v>
      </c>
      <c r="E235" s="5">
        <v>0.75251999999999997</v>
      </c>
      <c r="F235" s="5">
        <v>0.75151999999999997</v>
      </c>
      <c r="G235" s="5">
        <v>0.75627999999999995</v>
      </c>
      <c r="H235" s="5">
        <v>0.75688</v>
      </c>
      <c r="I235" s="5">
        <v>0.75875000000000004</v>
      </c>
      <c r="J235" s="5">
        <v>0.76332</v>
      </c>
      <c r="K235" s="5">
        <v>0.76654999999999995</v>
      </c>
      <c r="L235" s="5">
        <v>0.76920999999999995</v>
      </c>
      <c r="M235" s="5">
        <v>0.76676999999999995</v>
      </c>
      <c r="N235" s="5">
        <v>0.76492000000000004</v>
      </c>
      <c r="O235" s="5">
        <v>0.76787000000000005</v>
      </c>
      <c r="P235" s="5">
        <v>0.77180000000000004</v>
      </c>
      <c r="Q235" s="5">
        <v>0.77197000000000005</v>
      </c>
      <c r="R235" s="5">
        <v>0.77451999999999999</v>
      </c>
      <c r="S235" s="5">
        <v>0.78066999999999998</v>
      </c>
      <c r="T235" s="5">
        <v>0.77590999999999999</v>
      </c>
      <c r="U235" s="5">
        <v>0.76978000000000002</v>
      </c>
      <c r="V235" s="5">
        <v>0.76926000000000005</v>
      </c>
      <c r="W235" s="5">
        <v>0.76878999999999997</v>
      </c>
      <c r="X235" s="5">
        <v>0.77092000000000005</v>
      </c>
      <c r="Y235" s="5">
        <v>0.77305999999999997</v>
      </c>
      <c r="Z235" s="5">
        <v>0.78164999999999996</v>
      </c>
      <c r="AA235" s="5">
        <v>0.78474999999999995</v>
      </c>
      <c r="AB235" s="5">
        <v>0.78905000000000003</v>
      </c>
      <c r="AC235" s="5">
        <v>0.79537000000000002</v>
      </c>
      <c r="AD235" s="5">
        <v>0.79627000000000003</v>
      </c>
      <c r="AE235" s="5">
        <v>0.80296999999999996</v>
      </c>
      <c r="AF235" s="5">
        <v>0.81252999999999997</v>
      </c>
      <c r="AG235" s="5">
        <v>0.82455999999999996</v>
      </c>
      <c r="AH235" s="5">
        <v>0.82937000000000005</v>
      </c>
      <c r="AI235" s="5">
        <v>0.83625000000000005</v>
      </c>
      <c r="AJ235" s="5">
        <v>0.83833000000000002</v>
      </c>
      <c r="AK235" s="5">
        <v>0.77324000000000004</v>
      </c>
      <c r="AM235" s="4" t="s">
        <v>109</v>
      </c>
      <c r="AN235" s="4" t="s">
        <v>110</v>
      </c>
      <c r="AO235" s="5">
        <f t="shared" si="197"/>
        <v>0.75990999999999997</v>
      </c>
      <c r="AP235" s="5">
        <f t="shared" si="198"/>
        <v>0.77301666666666657</v>
      </c>
      <c r="AQ235" s="5">
        <f t="shared" si="199"/>
        <v>0.80751727272727258</v>
      </c>
      <c r="AR235" s="6">
        <f>(AO235-AVERAGE(AO203:AO248))/_xlfn.STDEV.P(AO203:AO248)</f>
        <v>0.2630705358298604</v>
      </c>
      <c r="AS235" s="6">
        <f t="shared" ref="AS235:AT235" si="231">(AP235-AVERAGE(AP203:AP248))/_xlfn.STDEV.P(AP203:AP248)</f>
        <v>5.455406760329972E-2</v>
      </c>
      <c r="AT235" s="6">
        <f t="shared" si="231"/>
        <v>-0.14201134984762565</v>
      </c>
    </row>
    <row r="236" spans="1:46" ht="13.5" thickBot="1">
      <c r="A236" s="4" t="s">
        <v>111</v>
      </c>
      <c r="B236" s="4" t="s">
        <v>112</v>
      </c>
      <c r="C236" s="5">
        <v>0.72519999999999996</v>
      </c>
      <c r="D236" s="5">
        <v>0.72602999999999995</v>
      </c>
      <c r="E236" s="5">
        <v>0.73318000000000005</v>
      </c>
      <c r="F236" s="5">
        <v>0.74353000000000002</v>
      </c>
      <c r="G236" s="5">
        <v>0.74283999999999994</v>
      </c>
      <c r="H236" s="5">
        <v>0.75026000000000004</v>
      </c>
      <c r="I236" s="5">
        <v>0.75504000000000004</v>
      </c>
      <c r="J236" s="5">
        <v>0.75549999999999995</v>
      </c>
      <c r="K236" s="5">
        <v>0.75512000000000001</v>
      </c>
      <c r="L236" s="5">
        <v>0.75258999999999998</v>
      </c>
      <c r="M236" s="5">
        <v>0.75665000000000004</v>
      </c>
      <c r="N236" s="5">
        <v>0.75441999999999998</v>
      </c>
      <c r="O236" s="5">
        <v>0.75677000000000005</v>
      </c>
      <c r="P236" s="5">
        <v>0.75843000000000005</v>
      </c>
      <c r="Q236" s="5">
        <v>0.76290999999999998</v>
      </c>
      <c r="R236" s="5">
        <v>0.76039999999999996</v>
      </c>
      <c r="S236" s="5">
        <v>0.75766999999999995</v>
      </c>
      <c r="T236" s="5">
        <v>0.73897000000000002</v>
      </c>
      <c r="U236" s="5">
        <v>0.72684000000000004</v>
      </c>
      <c r="V236" s="5">
        <v>0.71619999999999995</v>
      </c>
      <c r="W236" s="5">
        <v>0.71760000000000002</v>
      </c>
      <c r="X236" s="5">
        <v>0.71958999999999995</v>
      </c>
      <c r="Y236" s="5">
        <v>0.71443999999999996</v>
      </c>
      <c r="Z236" s="5">
        <v>0.71360999999999997</v>
      </c>
      <c r="AA236" s="5">
        <v>0.71633000000000002</v>
      </c>
      <c r="AB236" s="5">
        <v>0.72031999999999996</v>
      </c>
      <c r="AC236" s="5">
        <v>0.72463999999999995</v>
      </c>
      <c r="AD236" s="5">
        <v>0.73433000000000004</v>
      </c>
      <c r="AE236" s="5">
        <v>0.74412999999999996</v>
      </c>
      <c r="AF236" s="5">
        <v>0.76061000000000001</v>
      </c>
      <c r="AG236" s="5">
        <v>0.77722000000000002</v>
      </c>
      <c r="AH236" s="5">
        <v>0.78976000000000002</v>
      </c>
      <c r="AI236" s="5">
        <v>0.79374999999999996</v>
      </c>
      <c r="AJ236" s="5">
        <v>0.79974999999999996</v>
      </c>
      <c r="AK236" s="5">
        <v>0.74868999999999997</v>
      </c>
      <c r="AM236" s="4" t="s">
        <v>111</v>
      </c>
      <c r="AN236" s="4" t="s">
        <v>112</v>
      </c>
      <c r="AO236" s="5">
        <f t="shared" si="197"/>
        <v>0.74586333333333321</v>
      </c>
      <c r="AP236" s="5">
        <f t="shared" si="198"/>
        <v>0.73695250000000001</v>
      </c>
      <c r="AQ236" s="5">
        <f t="shared" si="199"/>
        <v>0.75541181818181824</v>
      </c>
      <c r="AR236" s="6">
        <f>(AO236-AVERAGE(AO203:AO248))/_xlfn.STDEV.P(AO203:AO248)</f>
        <v>5.5252941622451257E-2</v>
      </c>
      <c r="AS236" s="6">
        <f t="shared" ref="AS236:AT236" si="232">(AP236-AVERAGE(AP203:AP248))/_xlfn.STDEV.P(AP203:AP248)</f>
        <v>-0.42655676926101144</v>
      </c>
      <c r="AT236" s="6">
        <f t="shared" si="232"/>
        <v>-0.86935019548952552</v>
      </c>
    </row>
    <row r="237" spans="1:46" ht="13.5" thickBot="1">
      <c r="A237" s="4" t="s">
        <v>113</v>
      </c>
      <c r="B237" s="4" t="s">
        <v>114</v>
      </c>
      <c r="C237" s="5">
        <v>0.70801000000000003</v>
      </c>
      <c r="D237" s="5">
        <v>0.70548999999999995</v>
      </c>
      <c r="E237" s="5">
        <v>0.70487</v>
      </c>
      <c r="F237" s="5">
        <v>0.71213000000000004</v>
      </c>
      <c r="G237" s="5">
        <v>0.71279000000000003</v>
      </c>
      <c r="H237" s="5">
        <v>0.70774000000000004</v>
      </c>
      <c r="I237" s="5">
        <v>0.70831</v>
      </c>
      <c r="J237" s="5">
        <v>0.70986000000000005</v>
      </c>
      <c r="K237" s="5">
        <v>0.71109999999999995</v>
      </c>
      <c r="L237" s="5">
        <v>0.71284000000000003</v>
      </c>
      <c r="M237" s="5">
        <v>0.71989000000000003</v>
      </c>
      <c r="N237" s="5">
        <v>0.72124999999999995</v>
      </c>
      <c r="O237" s="5">
        <v>0.72762000000000004</v>
      </c>
      <c r="P237" s="5">
        <v>0.73112999999999995</v>
      </c>
      <c r="Q237" s="5">
        <v>0.72874000000000005</v>
      </c>
      <c r="R237" s="5">
        <v>0.72040999999999999</v>
      </c>
      <c r="S237" s="5">
        <v>0.71380999999999994</v>
      </c>
      <c r="T237" s="5">
        <v>0.70426</v>
      </c>
      <c r="U237" s="5">
        <v>0.70057999999999998</v>
      </c>
      <c r="V237" s="5">
        <v>0.69750999999999996</v>
      </c>
      <c r="W237" s="5">
        <v>0.69701999999999997</v>
      </c>
      <c r="X237" s="5">
        <v>0.69591000000000003</v>
      </c>
      <c r="Y237" s="5">
        <v>0.69684000000000001</v>
      </c>
      <c r="Z237" s="5">
        <v>0.70896000000000003</v>
      </c>
      <c r="AA237" s="5">
        <v>0.71403000000000005</v>
      </c>
      <c r="AB237" s="5">
        <v>0.71826000000000001</v>
      </c>
      <c r="AC237" s="5">
        <v>0.72807999999999995</v>
      </c>
      <c r="AD237" s="5">
        <v>0.73873999999999995</v>
      </c>
      <c r="AE237" s="5">
        <v>0.75343000000000004</v>
      </c>
      <c r="AF237" s="5">
        <v>0.77531000000000005</v>
      </c>
      <c r="AG237" s="5">
        <v>0.78624000000000005</v>
      </c>
      <c r="AH237" s="5">
        <v>0.80003999999999997</v>
      </c>
      <c r="AI237" s="5">
        <v>0.80481000000000003</v>
      </c>
      <c r="AJ237" s="5">
        <v>0.81335999999999997</v>
      </c>
      <c r="AK237" s="5">
        <v>0.74646999999999997</v>
      </c>
      <c r="AM237" s="4" t="s">
        <v>113</v>
      </c>
      <c r="AN237" s="4" t="s">
        <v>114</v>
      </c>
      <c r="AO237" s="5">
        <f t="shared" si="197"/>
        <v>0.7111900000000001</v>
      </c>
      <c r="AP237" s="5">
        <f t="shared" si="198"/>
        <v>0.71023250000000004</v>
      </c>
      <c r="AQ237" s="5">
        <f t="shared" si="199"/>
        <v>0.76170636363636379</v>
      </c>
      <c r="AR237" s="6">
        <f>(AO237-AVERAGE(AO203:AO248))/_xlfn.STDEV.P(AO203:AO248)</f>
        <v>-0.45773201683636255</v>
      </c>
      <c r="AS237" s="6">
        <f t="shared" ref="AS237:AT237" si="233">(AP237-AVERAGE(AP203:AP248))/_xlfn.STDEV.P(AP203:AP248)</f>
        <v>-0.78301257426637916</v>
      </c>
      <c r="AT237" s="6">
        <f t="shared" si="233"/>
        <v>-0.78148477977271669</v>
      </c>
    </row>
    <row r="238" spans="1:46" ht="13.5" thickBot="1">
      <c r="A238" s="4" t="s">
        <v>115</v>
      </c>
      <c r="B238" s="4" t="s">
        <v>116</v>
      </c>
      <c r="C238" s="5">
        <v>0.7228</v>
      </c>
      <c r="D238" s="5">
        <v>0.72487000000000001</v>
      </c>
      <c r="E238" s="5">
        <v>0.72611999999999999</v>
      </c>
      <c r="F238" s="5">
        <v>0.73275000000000001</v>
      </c>
      <c r="G238" s="5">
        <v>0.73075000000000001</v>
      </c>
      <c r="H238" s="5">
        <v>0.73448999999999998</v>
      </c>
      <c r="I238" s="5">
        <v>0.73658999999999997</v>
      </c>
      <c r="J238" s="5">
        <v>0.74123000000000006</v>
      </c>
      <c r="K238" s="5">
        <v>0.73785999999999996</v>
      </c>
      <c r="L238" s="5">
        <v>0.73719999999999997</v>
      </c>
      <c r="M238" s="5">
        <v>0.73989000000000005</v>
      </c>
      <c r="N238" s="5">
        <v>0.74041999999999997</v>
      </c>
      <c r="O238" s="5">
        <v>0.73946999999999996</v>
      </c>
      <c r="P238" s="5">
        <v>0.74043999999999999</v>
      </c>
      <c r="Q238" s="5">
        <v>0.73558999999999997</v>
      </c>
      <c r="R238" s="5">
        <v>0.73285</v>
      </c>
      <c r="S238" s="5">
        <v>0.73177999999999999</v>
      </c>
      <c r="T238" s="5">
        <v>0.72558</v>
      </c>
      <c r="U238" s="5">
        <v>0.72087999999999997</v>
      </c>
      <c r="V238" s="5">
        <v>0.71867000000000003</v>
      </c>
      <c r="W238" s="5">
        <v>0.72040000000000004</v>
      </c>
      <c r="X238" s="5">
        <v>0.72092000000000001</v>
      </c>
      <c r="Y238" s="5">
        <v>0.72641</v>
      </c>
      <c r="Z238" s="5">
        <v>0.73163</v>
      </c>
      <c r="AA238" s="5">
        <v>0.73692999999999997</v>
      </c>
      <c r="AB238" s="5">
        <v>0.74494000000000005</v>
      </c>
      <c r="AC238" s="5">
        <v>0.75627999999999995</v>
      </c>
      <c r="AD238" s="5">
        <v>0.76944999999999997</v>
      </c>
      <c r="AE238" s="5">
        <v>0.77914000000000005</v>
      </c>
      <c r="AF238" s="5">
        <v>0.79574999999999996</v>
      </c>
      <c r="AG238" s="5">
        <v>0.80981000000000003</v>
      </c>
      <c r="AH238" s="5">
        <v>0.81942999999999999</v>
      </c>
      <c r="AI238" s="5">
        <v>0.82781000000000005</v>
      </c>
      <c r="AJ238" s="5">
        <v>0.83577999999999997</v>
      </c>
      <c r="AK238" s="5">
        <v>0.76817999999999997</v>
      </c>
      <c r="AM238" s="4" t="s">
        <v>115</v>
      </c>
      <c r="AN238" s="4" t="s">
        <v>116</v>
      </c>
      <c r="AO238" s="5">
        <f t="shared" si="197"/>
        <v>0.73374749999999989</v>
      </c>
      <c r="AP238" s="5">
        <f t="shared" si="198"/>
        <v>0.72871833333333347</v>
      </c>
      <c r="AQ238" s="5">
        <f t="shared" si="199"/>
        <v>0.78577272727272718</v>
      </c>
      <c r="AR238" s="6">
        <f>(AO238-AVERAGE(AO203:AO248))/_xlfn.STDEV.P(AO203:AO248)</f>
        <v>-0.12399836368020056</v>
      </c>
      <c r="AS238" s="6">
        <f t="shared" ref="AS238:AT238" si="234">(AP238-AVERAGE(AP203:AP248))/_xlfn.STDEV.P(AP203:AP248)</f>
        <v>-0.53640394395094371</v>
      </c>
      <c r="AT238" s="6">
        <f t="shared" si="234"/>
        <v>-0.44554296142046101</v>
      </c>
    </row>
    <row r="239" spans="1:46" ht="13.5" thickBot="1">
      <c r="A239" s="4" t="s">
        <v>117</v>
      </c>
      <c r="B239" s="4" t="s">
        <v>118</v>
      </c>
      <c r="C239" s="5">
        <v>0.68047999999999997</v>
      </c>
      <c r="D239" s="5">
        <v>0.68332000000000004</v>
      </c>
      <c r="E239" s="5">
        <v>0.68230000000000002</v>
      </c>
      <c r="F239" s="5">
        <v>0.68747999999999998</v>
      </c>
      <c r="G239" s="5">
        <v>0.68728999999999996</v>
      </c>
      <c r="H239" s="5">
        <v>0.68771000000000004</v>
      </c>
      <c r="I239" s="5">
        <v>0.68745000000000001</v>
      </c>
      <c r="J239" s="5">
        <v>0.68681000000000003</v>
      </c>
      <c r="K239" s="5">
        <v>0.68957000000000002</v>
      </c>
      <c r="L239" s="5">
        <v>0.69513999999999998</v>
      </c>
      <c r="M239" s="5">
        <v>0.69843</v>
      </c>
      <c r="N239" s="5">
        <v>0.70540999999999998</v>
      </c>
      <c r="O239" s="5">
        <v>0.70720000000000005</v>
      </c>
      <c r="P239" s="5">
        <v>0.70538999999999996</v>
      </c>
      <c r="Q239" s="5">
        <v>0.70791999999999999</v>
      </c>
      <c r="R239" s="5">
        <v>0.71128000000000002</v>
      </c>
      <c r="S239" s="5">
        <v>0.71467000000000003</v>
      </c>
      <c r="T239" s="5">
        <v>0.71069000000000004</v>
      </c>
      <c r="U239" s="5">
        <v>0.71328999999999998</v>
      </c>
      <c r="V239" s="5">
        <v>0.71104000000000001</v>
      </c>
      <c r="W239" s="5">
        <v>0.70799000000000001</v>
      </c>
      <c r="X239" s="5">
        <v>0.70947000000000005</v>
      </c>
      <c r="Y239" s="5">
        <v>0.71130000000000004</v>
      </c>
      <c r="Z239" s="5">
        <v>0.70974000000000004</v>
      </c>
      <c r="AA239" s="5">
        <v>0.71023999999999998</v>
      </c>
      <c r="AB239" s="5">
        <v>0.72065000000000001</v>
      </c>
      <c r="AC239" s="5">
        <v>0.72324999999999995</v>
      </c>
      <c r="AD239" s="5">
        <v>0.72968999999999995</v>
      </c>
      <c r="AE239" s="5">
        <v>0.73748000000000002</v>
      </c>
      <c r="AF239" s="5">
        <v>0.75246000000000002</v>
      </c>
      <c r="AG239" s="5">
        <v>0.75985999999999998</v>
      </c>
      <c r="AH239" s="5">
        <v>0.76963999999999999</v>
      </c>
      <c r="AI239" s="5">
        <v>0.77630999999999994</v>
      </c>
      <c r="AJ239" s="5">
        <v>0.78130999999999995</v>
      </c>
      <c r="AK239" s="5">
        <v>0.72702999999999995</v>
      </c>
      <c r="AM239" s="4" t="s">
        <v>117</v>
      </c>
      <c r="AN239" s="4" t="s">
        <v>118</v>
      </c>
      <c r="AO239" s="5">
        <f t="shared" si="197"/>
        <v>0.68928250000000002</v>
      </c>
      <c r="AP239" s="5">
        <f t="shared" si="198"/>
        <v>0.70999833333333318</v>
      </c>
      <c r="AQ239" s="5">
        <f t="shared" si="199"/>
        <v>0.74435636363636348</v>
      </c>
      <c r="AR239" s="6">
        <f>(AO239-AVERAGE(AO203:AO248))/_xlfn.STDEV.P(AO203:AO248)</f>
        <v>-0.78184905137116101</v>
      </c>
      <c r="AS239" s="6">
        <f t="shared" ref="AS239:AT239" si="235">(AP239-AVERAGE(AP203:AP248))/_xlfn.STDEV.P(AP203:AP248)</f>
        <v>-0.78613645404452892</v>
      </c>
      <c r="AT239" s="6">
        <f t="shared" si="235"/>
        <v>-1.0236730320770639</v>
      </c>
    </row>
    <row r="240" spans="1:46" ht="13.5" thickBot="1">
      <c r="A240" s="4" t="s">
        <v>119</v>
      </c>
      <c r="B240" s="4" t="s">
        <v>120</v>
      </c>
      <c r="C240" s="5">
        <v>0.76609000000000005</v>
      </c>
      <c r="D240" s="5">
        <v>0.76600000000000001</v>
      </c>
      <c r="E240" s="5">
        <v>0.76634000000000002</v>
      </c>
      <c r="F240" s="5">
        <v>0.76688000000000001</v>
      </c>
      <c r="G240" s="5">
        <v>0.76849999999999996</v>
      </c>
      <c r="H240" s="5">
        <v>0.76732</v>
      </c>
      <c r="I240" s="5">
        <v>0.76402999999999999</v>
      </c>
      <c r="J240" s="5">
        <v>0.77166999999999997</v>
      </c>
      <c r="K240" s="5">
        <v>0.77400000000000002</v>
      </c>
      <c r="L240" s="5">
        <v>0.77525999999999995</v>
      </c>
      <c r="M240" s="5">
        <v>0.78334999999999999</v>
      </c>
      <c r="N240" s="5">
        <v>0.78839999999999999</v>
      </c>
      <c r="O240" s="5">
        <v>0.79308999999999996</v>
      </c>
      <c r="P240" s="5">
        <v>0.79230999999999996</v>
      </c>
      <c r="Q240" s="5">
        <v>0.79154999999999998</v>
      </c>
      <c r="R240" s="5">
        <v>0.79612000000000005</v>
      </c>
      <c r="S240" s="5">
        <v>0.80430999999999997</v>
      </c>
      <c r="T240" s="5">
        <v>0.80242000000000002</v>
      </c>
      <c r="U240" s="5">
        <v>0.81042000000000003</v>
      </c>
      <c r="V240" s="5">
        <v>0.80781999999999998</v>
      </c>
      <c r="W240" s="5">
        <v>0.81384999999999996</v>
      </c>
      <c r="X240" s="5">
        <v>0.81823000000000001</v>
      </c>
      <c r="Y240" s="5">
        <v>0.81876000000000004</v>
      </c>
      <c r="Z240" s="5">
        <v>0.82213000000000003</v>
      </c>
      <c r="AA240" s="5">
        <v>0.82567999999999997</v>
      </c>
      <c r="AB240" s="5">
        <v>0.82896999999999998</v>
      </c>
      <c r="AC240" s="5">
        <v>0.83775999999999995</v>
      </c>
      <c r="AD240" s="5">
        <v>0.84804000000000002</v>
      </c>
      <c r="AE240" s="5">
        <v>0.85033000000000003</v>
      </c>
      <c r="AF240" s="5">
        <v>0.86029</v>
      </c>
      <c r="AG240" s="5">
        <v>0.86531999999999998</v>
      </c>
      <c r="AH240" s="5">
        <v>0.87407000000000001</v>
      </c>
      <c r="AI240" s="5">
        <v>0.87551000000000001</v>
      </c>
      <c r="AJ240" s="5">
        <v>0.87909999999999999</v>
      </c>
      <c r="AK240" s="5">
        <v>0.81284999999999996</v>
      </c>
      <c r="AM240" s="4" t="s">
        <v>119</v>
      </c>
      <c r="AN240" s="4" t="s">
        <v>120</v>
      </c>
      <c r="AO240" s="5">
        <f t="shared" si="197"/>
        <v>0.77148666666666665</v>
      </c>
      <c r="AP240" s="5">
        <f t="shared" si="198"/>
        <v>0.80591749999999995</v>
      </c>
      <c r="AQ240" s="5">
        <f t="shared" si="199"/>
        <v>0.85071999999999981</v>
      </c>
      <c r="AR240" s="6">
        <f>(AO240-AVERAGE(AO203:AO248))/_xlfn.STDEV.P(AO203:AO248)</f>
        <v>0.43434497927607013</v>
      </c>
      <c r="AS240" s="6">
        <f t="shared" ref="AS240:AT240" si="236">(AP240-AVERAGE(AP203:AP248))/_xlfn.STDEV.P(AP203:AP248)</f>
        <v>0.49346473493791049</v>
      </c>
      <c r="AT240" s="6">
        <f t="shared" si="236"/>
        <v>0.46105452986205586</v>
      </c>
    </row>
    <row r="241" spans="1:46" ht="13.5" thickBot="1">
      <c r="A241" s="4" t="s">
        <v>121</v>
      </c>
      <c r="B241" s="4" t="s">
        <v>122</v>
      </c>
      <c r="C241" s="5">
        <v>0.65415000000000001</v>
      </c>
      <c r="D241" s="5">
        <v>0.64758000000000004</v>
      </c>
      <c r="E241" s="5">
        <v>0.64971999999999996</v>
      </c>
      <c r="F241" s="5">
        <v>0.66730999999999996</v>
      </c>
      <c r="G241" s="5">
        <v>0.68184</v>
      </c>
      <c r="H241" s="5">
        <v>0.68596000000000001</v>
      </c>
      <c r="I241" s="5">
        <v>0.68733999999999995</v>
      </c>
      <c r="J241" s="5">
        <v>0.68920999999999999</v>
      </c>
      <c r="K241" s="5">
        <v>0.69269999999999998</v>
      </c>
      <c r="L241" s="5">
        <v>0.69510000000000005</v>
      </c>
      <c r="M241" s="5">
        <v>0.69081000000000004</v>
      </c>
      <c r="N241" s="5">
        <v>0.70621</v>
      </c>
      <c r="O241" s="5">
        <v>0.71450000000000002</v>
      </c>
      <c r="P241" s="5">
        <v>0.71992</v>
      </c>
      <c r="Q241" s="5">
        <v>0.7218</v>
      </c>
      <c r="R241" s="5">
        <v>0.72174000000000005</v>
      </c>
      <c r="S241" s="5">
        <v>0.71233999999999997</v>
      </c>
      <c r="T241" s="5">
        <v>0.70808000000000004</v>
      </c>
      <c r="U241" s="5">
        <v>0.70435000000000003</v>
      </c>
      <c r="V241" s="5">
        <v>0.70484000000000002</v>
      </c>
      <c r="W241" s="5">
        <v>0.70413999999999999</v>
      </c>
      <c r="X241" s="5">
        <v>0.70333000000000001</v>
      </c>
      <c r="Y241" s="5">
        <v>0.71075999999999995</v>
      </c>
      <c r="Z241" s="5">
        <v>0.70343999999999995</v>
      </c>
      <c r="AA241" s="5">
        <v>0.70320000000000005</v>
      </c>
      <c r="AB241" s="5">
        <v>0.71155000000000002</v>
      </c>
      <c r="AC241" s="5">
        <v>0.71787999999999996</v>
      </c>
      <c r="AD241" s="5">
        <v>0.72108000000000005</v>
      </c>
      <c r="AE241" s="5">
        <v>0.72741</v>
      </c>
      <c r="AF241" s="5">
        <v>0.74731999999999998</v>
      </c>
      <c r="AG241" s="5">
        <v>0.75399000000000005</v>
      </c>
      <c r="AH241" s="5">
        <v>0.76044999999999996</v>
      </c>
      <c r="AI241" s="5">
        <v>0.77032999999999996</v>
      </c>
      <c r="AJ241" s="5">
        <v>0.77766000000000002</v>
      </c>
      <c r="AK241" s="5">
        <v>0.72943000000000002</v>
      </c>
      <c r="AM241" s="4" t="s">
        <v>121</v>
      </c>
      <c r="AN241" s="4" t="s">
        <v>122</v>
      </c>
      <c r="AO241" s="5">
        <f t="shared" si="197"/>
        <v>0.67899416666666668</v>
      </c>
      <c r="AP241" s="5">
        <f t="shared" si="198"/>
        <v>0.71077000000000001</v>
      </c>
      <c r="AQ241" s="5">
        <f t="shared" si="199"/>
        <v>0.73820909090909093</v>
      </c>
      <c r="AR241" s="6">
        <f>(AO241-AVERAGE(AO203:AO248))/_xlfn.STDEV.P(AO203:AO248)</f>
        <v>-0.9340628635498901</v>
      </c>
      <c r="AS241" s="6">
        <f t="shared" ref="AS241:AT241" si="237">(AP241-AVERAGE(AP203:AP248))/_xlfn.STDEV.P(AP203:AP248)</f>
        <v>-0.77584210288949385</v>
      </c>
      <c r="AT241" s="6">
        <f t="shared" si="237"/>
        <v>-1.1094826711696455</v>
      </c>
    </row>
    <row r="242" spans="1:46" ht="13.5" thickBot="1">
      <c r="A242" s="4" t="s">
        <v>123</v>
      </c>
      <c r="B242" s="4" t="s">
        <v>124</v>
      </c>
      <c r="C242" s="5">
        <v>0.65517999999999998</v>
      </c>
      <c r="D242" s="5">
        <v>0.65444000000000002</v>
      </c>
      <c r="E242" s="5">
        <v>0.66268000000000005</v>
      </c>
      <c r="F242" s="5">
        <v>0.66637999999999997</v>
      </c>
      <c r="G242" s="5">
        <v>0.66732000000000002</v>
      </c>
      <c r="H242" s="5">
        <v>0.66171999999999997</v>
      </c>
      <c r="I242" s="5">
        <v>0.66173000000000004</v>
      </c>
      <c r="J242" s="5">
        <v>0.66568000000000005</v>
      </c>
      <c r="K242" s="5">
        <v>0.66781999999999997</v>
      </c>
      <c r="L242" s="5">
        <v>0.67520000000000002</v>
      </c>
      <c r="M242" s="5">
        <v>0.67500000000000004</v>
      </c>
      <c r="N242" s="5">
        <v>0.68262999999999996</v>
      </c>
      <c r="O242" s="5">
        <v>0.68415999999999999</v>
      </c>
      <c r="P242" s="5">
        <v>0.69303000000000003</v>
      </c>
      <c r="Q242" s="5">
        <v>0.68611</v>
      </c>
      <c r="R242" s="5">
        <v>0.69044000000000005</v>
      </c>
      <c r="S242" s="5">
        <v>0.69025000000000003</v>
      </c>
      <c r="T242" s="5">
        <v>0.68416999999999994</v>
      </c>
      <c r="U242" s="5">
        <v>0.68569999999999998</v>
      </c>
      <c r="V242" s="5">
        <v>0.67903999999999998</v>
      </c>
      <c r="W242" s="5">
        <v>0.67449999999999999</v>
      </c>
      <c r="X242" s="5">
        <v>0.67259000000000002</v>
      </c>
      <c r="Y242" s="5">
        <v>0.67735000000000001</v>
      </c>
      <c r="Z242" s="5">
        <v>0.68071000000000004</v>
      </c>
      <c r="AA242" s="5">
        <v>0.68354999999999999</v>
      </c>
      <c r="AB242" s="5">
        <v>0.68747000000000003</v>
      </c>
      <c r="AC242" s="5">
        <v>0.69616</v>
      </c>
      <c r="AD242" s="5">
        <v>0.70381000000000005</v>
      </c>
      <c r="AE242" s="5">
        <v>0.71631999999999996</v>
      </c>
      <c r="AF242" s="5">
        <v>0.73348000000000002</v>
      </c>
      <c r="AG242" s="5">
        <v>0.74511000000000005</v>
      </c>
      <c r="AH242" s="5">
        <v>0.76319999999999999</v>
      </c>
      <c r="AI242" s="5">
        <v>0.77346000000000004</v>
      </c>
      <c r="AJ242" s="5">
        <v>0.77881999999999996</v>
      </c>
      <c r="AK242" s="5">
        <v>0.71738999999999997</v>
      </c>
      <c r="AM242" s="4" t="s">
        <v>123</v>
      </c>
      <c r="AN242" s="4" t="s">
        <v>124</v>
      </c>
      <c r="AO242" s="5">
        <f t="shared" si="197"/>
        <v>0.66631499999999999</v>
      </c>
      <c r="AP242" s="5">
        <f t="shared" si="198"/>
        <v>0.68317083333333339</v>
      </c>
      <c r="AQ242" s="5">
        <f t="shared" si="199"/>
        <v>0.72716090909090914</v>
      </c>
      <c r="AR242" s="6">
        <f>(AO242-AVERAGE(AO203:AO248))/_xlfn.STDEV.P(AO203:AO248)</f>
        <v>-1.1216485716577278</v>
      </c>
      <c r="AS242" s="6">
        <f t="shared" ref="AS242:AT242" si="238">(AP242-AVERAGE(AP203:AP248))/_xlfn.STDEV.P(AP203:AP248)</f>
        <v>-1.1440263533252713</v>
      </c>
      <c r="AT242" s="6">
        <f t="shared" si="238"/>
        <v>-1.2637039879238856</v>
      </c>
    </row>
    <row r="243" spans="1:46" ht="13.5" thickBot="1">
      <c r="A243" s="4" t="s">
        <v>125</v>
      </c>
      <c r="B243" s="4" t="s">
        <v>126</v>
      </c>
      <c r="C243" s="5">
        <v>0.73058999999999996</v>
      </c>
      <c r="D243" s="5">
        <v>0.72985</v>
      </c>
      <c r="E243" s="5">
        <v>0.73260000000000003</v>
      </c>
      <c r="F243" s="5">
        <v>0.73487999999999998</v>
      </c>
      <c r="G243" s="5">
        <v>0.73599999999999999</v>
      </c>
      <c r="H243" s="5">
        <v>0.73734999999999995</v>
      </c>
      <c r="I243" s="5">
        <v>0.73875000000000002</v>
      </c>
      <c r="J243" s="5">
        <v>0.73529999999999995</v>
      </c>
      <c r="K243" s="5">
        <v>0.73823000000000005</v>
      </c>
      <c r="L243" s="5">
        <v>0.74043000000000003</v>
      </c>
      <c r="M243" s="5">
        <v>0.74494000000000005</v>
      </c>
      <c r="N243" s="5">
        <v>0.74785000000000001</v>
      </c>
      <c r="O243" s="5">
        <v>0.74626999999999999</v>
      </c>
      <c r="P243" s="5">
        <v>0.74785000000000001</v>
      </c>
      <c r="Q243" s="5">
        <v>0.74817999999999996</v>
      </c>
      <c r="R243" s="5">
        <v>0.75048000000000004</v>
      </c>
      <c r="S243" s="5">
        <v>0.75121000000000004</v>
      </c>
      <c r="T243" s="5">
        <v>0.74309000000000003</v>
      </c>
      <c r="U243" s="5">
        <v>0.74307000000000001</v>
      </c>
      <c r="V243" s="5">
        <v>0.74750000000000005</v>
      </c>
      <c r="W243" s="5">
        <v>0.74900999999999995</v>
      </c>
      <c r="X243" s="5">
        <v>0.74973000000000001</v>
      </c>
      <c r="Y243" s="5">
        <v>0.74914999999999998</v>
      </c>
      <c r="Z243" s="5">
        <v>0.74882000000000004</v>
      </c>
      <c r="AA243" s="5">
        <v>0.75424999999999998</v>
      </c>
      <c r="AB243" s="5">
        <v>0.75727</v>
      </c>
      <c r="AC243" s="5">
        <v>0.76312000000000002</v>
      </c>
      <c r="AD243" s="5">
        <v>0.76832</v>
      </c>
      <c r="AE243" s="5">
        <v>0.77676000000000001</v>
      </c>
      <c r="AF243" s="5">
        <v>0.78983999999999999</v>
      </c>
      <c r="AG243" s="5">
        <v>0.79339999999999999</v>
      </c>
      <c r="AH243" s="5">
        <v>0.79493000000000003</v>
      </c>
      <c r="AI243" s="5">
        <v>0.79805000000000004</v>
      </c>
      <c r="AJ243" s="5">
        <v>0.80149999999999999</v>
      </c>
      <c r="AK243" s="5">
        <v>0.74373</v>
      </c>
      <c r="AM243" s="4" t="s">
        <v>125</v>
      </c>
      <c r="AN243" s="4" t="s">
        <v>126</v>
      </c>
      <c r="AO243" s="5">
        <f t="shared" si="197"/>
        <v>0.73723083333333328</v>
      </c>
      <c r="AP243" s="5">
        <f t="shared" si="198"/>
        <v>0.74786333333333344</v>
      </c>
      <c r="AQ243" s="5">
        <f t="shared" si="199"/>
        <v>0.77646999999999988</v>
      </c>
      <c r="AR243" s="6">
        <f>(AO243-AVERAGE(AO203:AO248))/_xlfn.STDEV.P(AO203:AO248)</f>
        <v>-7.2463151068253517E-2</v>
      </c>
      <c r="AS243" s="6">
        <f t="shared" ref="AS243:AT243" si="239">(AP243-AVERAGE(AP203:AP248))/_xlfn.STDEV.P(AP203:AP248)</f>
        <v>-0.28100175881517425</v>
      </c>
      <c r="AT243" s="6">
        <f t="shared" si="239"/>
        <v>-0.57539951818390589</v>
      </c>
    </row>
    <row r="244" spans="1:46" ht="13.5" thickBot="1">
      <c r="A244" s="4" t="s">
        <v>127</v>
      </c>
      <c r="B244" s="4" t="s">
        <v>128</v>
      </c>
      <c r="C244" s="5">
        <v>0.68518999999999997</v>
      </c>
      <c r="D244" s="5">
        <v>0.68989999999999996</v>
      </c>
      <c r="E244" s="5">
        <v>0.69296000000000002</v>
      </c>
      <c r="F244" s="5">
        <v>0.69576000000000005</v>
      </c>
      <c r="G244" s="5">
        <v>0.70023999999999997</v>
      </c>
      <c r="H244" s="5">
        <v>0.70372000000000001</v>
      </c>
      <c r="I244" s="5">
        <v>0.70891999999999999</v>
      </c>
      <c r="J244" s="5">
        <v>0.70526999999999995</v>
      </c>
      <c r="K244" s="5">
        <v>0.71004</v>
      </c>
      <c r="L244" s="5">
        <v>0.71248999999999996</v>
      </c>
      <c r="M244" s="5">
        <v>0.71540999999999999</v>
      </c>
      <c r="N244" s="5">
        <v>0.71401999999999999</v>
      </c>
      <c r="O244" s="5">
        <v>0.71892</v>
      </c>
      <c r="P244" s="5">
        <v>0.71394000000000002</v>
      </c>
      <c r="Q244" s="5">
        <v>0.71409999999999996</v>
      </c>
      <c r="R244" s="5">
        <v>0.71601999999999999</v>
      </c>
      <c r="S244" s="5">
        <v>0.71567000000000003</v>
      </c>
      <c r="T244" s="5">
        <v>0.70648999999999995</v>
      </c>
      <c r="U244" s="5">
        <v>0.70265</v>
      </c>
      <c r="V244" s="5">
        <v>0.70143999999999995</v>
      </c>
      <c r="W244" s="5">
        <v>0.69035000000000002</v>
      </c>
      <c r="X244" s="5">
        <v>0.69135999999999997</v>
      </c>
      <c r="Y244" s="5">
        <v>0.69396000000000002</v>
      </c>
      <c r="Z244" s="5">
        <v>0.69421999999999995</v>
      </c>
      <c r="AA244" s="5">
        <v>0.69118000000000002</v>
      </c>
      <c r="AB244" s="5">
        <v>0.69608000000000003</v>
      </c>
      <c r="AC244" s="5">
        <v>0.69964000000000004</v>
      </c>
      <c r="AD244" s="5">
        <v>0.70901000000000003</v>
      </c>
      <c r="AE244" s="5">
        <v>0.71428999999999998</v>
      </c>
      <c r="AF244" s="5">
        <v>0.72887000000000002</v>
      </c>
      <c r="AG244" s="5">
        <v>0.74100999999999995</v>
      </c>
      <c r="AH244" s="5">
        <v>0.74656999999999996</v>
      </c>
      <c r="AI244" s="5">
        <v>0.75458000000000003</v>
      </c>
      <c r="AJ244" s="5">
        <v>0.75807999999999998</v>
      </c>
      <c r="AK244" s="5">
        <v>0.69916</v>
      </c>
      <c r="AM244" s="4" t="s">
        <v>127</v>
      </c>
      <c r="AN244" s="4" t="s">
        <v>128</v>
      </c>
      <c r="AO244" s="5">
        <f t="shared" si="197"/>
        <v>0.70282666666666671</v>
      </c>
      <c r="AP244" s="5">
        <f t="shared" si="198"/>
        <v>0.70492666666666659</v>
      </c>
      <c r="AQ244" s="5">
        <f t="shared" si="199"/>
        <v>0.72167909090909088</v>
      </c>
      <c r="AR244" s="6">
        <f>(AO244-AVERAGE(AO203:AO248))/_xlfn.STDEV.P(AO203:AO248)</f>
        <v>-0.58146584309796423</v>
      </c>
      <c r="AS244" s="6">
        <f t="shared" ref="AS244:AT244" si="240">(AP244-AVERAGE(AP203:AP248))/_xlfn.STDEV.P(AP203:AP248)</f>
        <v>-0.85379457621464605</v>
      </c>
      <c r="AT244" s="6">
        <f t="shared" si="240"/>
        <v>-1.3402245622699795</v>
      </c>
    </row>
    <row r="245" spans="1:46" ht="13.5" thickBot="1">
      <c r="A245" s="4" t="s">
        <v>129</v>
      </c>
      <c r="B245" s="4" t="s">
        <v>130</v>
      </c>
      <c r="C245" s="5">
        <v>0.58704999999999996</v>
      </c>
      <c r="D245" s="5">
        <v>0.58806999999999998</v>
      </c>
      <c r="E245" s="5">
        <v>0.5746</v>
      </c>
      <c r="F245" s="5">
        <v>0.57921999999999996</v>
      </c>
      <c r="G245" s="5">
        <v>0.57589000000000001</v>
      </c>
      <c r="H245" s="5">
        <v>0.57403000000000004</v>
      </c>
      <c r="I245" s="5">
        <v>0.58140000000000003</v>
      </c>
      <c r="J245" s="5">
        <v>0.58208000000000004</v>
      </c>
      <c r="K245" s="5">
        <v>0.58942000000000005</v>
      </c>
      <c r="L245" s="5">
        <v>0.59243999999999997</v>
      </c>
      <c r="M245" s="5">
        <v>0.60043000000000002</v>
      </c>
      <c r="N245" s="5">
        <v>0.60567000000000004</v>
      </c>
      <c r="O245" s="5">
        <v>0.60914999999999997</v>
      </c>
      <c r="P245" s="5">
        <v>0.61834999999999996</v>
      </c>
      <c r="Q245" s="5">
        <v>0.63060000000000005</v>
      </c>
      <c r="R245" s="5">
        <v>0.63463000000000003</v>
      </c>
      <c r="S245" s="5">
        <v>0.63356000000000001</v>
      </c>
      <c r="T245" s="5">
        <v>0.62797999999999998</v>
      </c>
      <c r="U245" s="5">
        <v>0.61487999999999998</v>
      </c>
      <c r="V245" s="5">
        <v>0.60982000000000003</v>
      </c>
      <c r="W245" s="5">
        <v>0.60675999999999997</v>
      </c>
      <c r="X245" s="5">
        <v>0.60592000000000001</v>
      </c>
      <c r="Y245" s="5">
        <v>0.60892999999999997</v>
      </c>
      <c r="Z245" s="5">
        <v>0.61829999999999996</v>
      </c>
      <c r="AA245" s="5">
        <v>0.62682000000000004</v>
      </c>
      <c r="AB245" s="5">
        <v>0.63305999999999996</v>
      </c>
      <c r="AC245" s="5">
        <v>0.64076</v>
      </c>
      <c r="AD245" s="5">
        <v>0.64932999999999996</v>
      </c>
      <c r="AE245" s="5">
        <v>0.66557999999999995</v>
      </c>
      <c r="AF245" s="5">
        <v>0.68862000000000001</v>
      </c>
      <c r="AG245" s="5">
        <v>0.70565</v>
      </c>
      <c r="AH245" s="5">
        <v>0.71770999999999996</v>
      </c>
      <c r="AI245" s="5">
        <v>0.72155000000000002</v>
      </c>
      <c r="AJ245" s="5">
        <v>0.72272999999999998</v>
      </c>
      <c r="AK245" s="5">
        <v>0.67173000000000005</v>
      </c>
      <c r="AM245" s="4" t="s">
        <v>129</v>
      </c>
      <c r="AN245" s="4" t="s">
        <v>130</v>
      </c>
      <c r="AO245" s="5">
        <f t="shared" si="197"/>
        <v>0.58585833333333326</v>
      </c>
      <c r="AP245" s="5">
        <f t="shared" si="198"/>
        <v>0.61824000000000001</v>
      </c>
      <c r="AQ245" s="5">
        <f t="shared" si="199"/>
        <v>0.67668545454545459</v>
      </c>
      <c r="AR245" s="6">
        <f>(AO245-AVERAGE(AO203:AO248))/_xlfn.STDEV.P(AO203:AO248)</f>
        <v>-2.3119886930113598</v>
      </c>
      <c r="AS245" s="6">
        <f t="shared" ref="AS245:AT245" si="241">(AP245-AVERAGE(AP203:AP248))/_xlfn.STDEV.P(AP203:AP248)</f>
        <v>-2.0102304126629487</v>
      </c>
      <c r="AT245" s="6">
        <f t="shared" si="241"/>
        <v>-1.9682897009285503</v>
      </c>
    </row>
    <row r="246" spans="1:46" ht="13.5" thickBot="1">
      <c r="A246" s="4" t="s">
        <v>131</v>
      </c>
      <c r="B246" s="4" t="s">
        <v>132</v>
      </c>
      <c r="C246" s="5">
        <v>0.71221000000000001</v>
      </c>
      <c r="D246" s="5">
        <v>0.70718999999999999</v>
      </c>
      <c r="E246" s="5">
        <v>0.70682</v>
      </c>
      <c r="F246" s="5">
        <v>0.71423999999999999</v>
      </c>
      <c r="G246" s="5">
        <v>0.71719999999999995</v>
      </c>
      <c r="H246" s="5">
        <v>0.71023000000000003</v>
      </c>
      <c r="I246" s="5">
        <v>0.70020000000000004</v>
      </c>
      <c r="J246" s="5">
        <v>0.69169999999999998</v>
      </c>
      <c r="K246" s="5">
        <v>0.68708999999999998</v>
      </c>
      <c r="L246" s="5">
        <v>0.67873000000000006</v>
      </c>
      <c r="M246" s="5">
        <v>0.67257999999999996</v>
      </c>
      <c r="N246" s="5">
        <v>0.67510000000000003</v>
      </c>
      <c r="O246" s="5">
        <v>0.67137999999999998</v>
      </c>
      <c r="P246" s="5">
        <v>0.67737999999999998</v>
      </c>
      <c r="Q246" s="5">
        <v>0.67493000000000003</v>
      </c>
      <c r="R246" s="5">
        <v>0.67745999999999995</v>
      </c>
      <c r="S246" s="5">
        <v>0.67301</v>
      </c>
      <c r="T246" s="5">
        <v>0.67154000000000003</v>
      </c>
      <c r="U246" s="5">
        <v>0.67837000000000003</v>
      </c>
      <c r="V246" s="5">
        <v>0.68115999999999999</v>
      </c>
      <c r="W246" s="5">
        <v>0.68481999999999998</v>
      </c>
      <c r="X246" s="5">
        <v>0.69725999999999999</v>
      </c>
      <c r="Y246" s="5">
        <v>0.70881000000000005</v>
      </c>
      <c r="Z246" s="5">
        <v>0.71104999999999996</v>
      </c>
      <c r="AA246" s="5">
        <v>0.71523000000000003</v>
      </c>
      <c r="AB246" s="5">
        <v>0.71965999999999997</v>
      </c>
      <c r="AC246" s="5">
        <v>0.72531999999999996</v>
      </c>
      <c r="AD246" s="5">
        <v>0.73014999999999997</v>
      </c>
      <c r="AE246" s="5">
        <v>0.73773</v>
      </c>
      <c r="AF246" s="5">
        <v>0.75427999999999995</v>
      </c>
      <c r="AG246" s="5">
        <v>0.75799000000000005</v>
      </c>
      <c r="AH246" s="5">
        <v>0.76668999999999998</v>
      </c>
      <c r="AI246" s="5">
        <v>0.76927000000000001</v>
      </c>
      <c r="AJ246" s="5">
        <v>0.76783000000000001</v>
      </c>
      <c r="AK246" s="5">
        <v>0.71443999999999996</v>
      </c>
      <c r="AM246" s="4" t="s">
        <v>131</v>
      </c>
      <c r="AN246" s="4" t="s">
        <v>132</v>
      </c>
      <c r="AO246" s="5">
        <f t="shared" si="197"/>
        <v>0.6977741666666667</v>
      </c>
      <c r="AP246" s="5">
        <f t="shared" si="198"/>
        <v>0.68393083333333327</v>
      </c>
      <c r="AQ246" s="5">
        <f t="shared" si="199"/>
        <v>0.74169000000000007</v>
      </c>
      <c r="AR246" s="6">
        <f>(AO246-AVERAGE(AO203:AO248))/_xlfn.STDEV.P(AO203:AO248)</f>
        <v>-0.65621655938175139</v>
      </c>
      <c r="AS246" s="6">
        <f t="shared" ref="AS246:AT246" si="242">(AP246-AVERAGE(AP203:AP248))/_xlfn.STDEV.P(AP203:AP248)</f>
        <v>-1.1338876403086533</v>
      </c>
      <c r="AT246" s="6">
        <f t="shared" si="242"/>
        <v>-1.0608927409588338</v>
      </c>
    </row>
    <row r="247" spans="1:46" ht="13.5" thickBot="1">
      <c r="A247" s="4" t="s">
        <v>133</v>
      </c>
      <c r="B247" s="4" t="s">
        <v>134</v>
      </c>
      <c r="C247" s="5">
        <v>0.62468000000000001</v>
      </c>
      <c r="D247" s="5">
        <v>0.61868000000000001</v>
      </c>
      <c r="E247" s="5">
        <v>0.61468999999999996</v>
      </c>
      <c r="F247" s="5">
        <v>0.62119999999999997</v>
      </c>
      <c r="G247" s="5">
        <v>0.62205999999999995</v>
      </c>
      <c r="H247" s="5">
        <v>0.61145000000000005</v>
      </c>
      <c r="I247" s="5">
        <v>0.60355999999999999</v>
      </c>
      <c r="J247" s="5">
        <v>0.60580000000000001</v>
      </c>
      <c r="K247" s="5">
        <v>0.60985999999999996</v>
      </c>
      <c r="L247" s="5">
        <v>0.60916999999999999</v>
      </c>
      <c r="M247" s="5">
        <v>0.61799999999999999</v>
      </c>
      <c r="N247" s="5">
        <v>0.61994000000000005</v>
      </c>
      <c r="O247" s="5">
        <v>0.62326999999999999</v>
      </c>
      <c r="P247" s="5">
        <v>0.62163000000000002</v>
      </c>
      <c r="Q247" s="5">
        <v>0.62980000000000003</v>
      </c>
      <c r="R247" s="5">
        <v>0.63475999999999999</v>
      </c>
      <c r="S247" s="5">
        <v>0.63339000000000001</v>
      </c>
      <c r="T247" s="5">
        <v>0.63454999999999995</v>
      </c>
      <c r="U247" s="5">
        <v>0.64158999999999999</v>
      </c>
      <c r="V247" s="5">
        <v>0.63812999999999998</v>
      </c>
      <c r="W247" s="5">
        <v>0.63890999999999998</v>
      </c>
      <c r="X247" s="5">
        <v>0.64095999999999997</v>
      </c>
      <c r="Y247" s="5">
        <v>0.64656000000000002</v>
      </c>
      <c r="Z247" s="5">
        <v>0.64859999999999995</v>
      </c>
      <c r="AA247" s="5">
        <v>0.65520999999999996</v>
      </c>
      <c r="AB247" s="5">
        <v>0.66825999999999997</v>
      </c>
      <c r="AC247" s="5">
        <v>0.67222000000000004</v>
      </c>
      <c r="AD247" s="5">
        <v>0.67449000000000003</v>
      </c>
      <c r="AE247" s="5">
        <v>0.68110999999999999</v>
      </c>
      <c r="AF247" s="5">
        <v>0.69591000000000003</v>
      </c>
      <c r="AG247" s="5">
        <v>0.70218999999999998</v>
      </c>
      <c r="AH247" s="5">
        <v>0.71718000000000004</v>
      </c>
      <c r="AI247" s="5">
        <v>0.72792000000000001</v>
      </c>
      <c r="AJ247" s="5">
        <v>0.73724999999999996</v>
      </c>
      <c r="AK247" s="5">
        <v>0.6875</v>
      </c>
      <c r="AM247" s="4" t="s">
        <v>133</v>
      </c>
      <c r="AN247" s="4" t="s">
        <v>134</v>
      </c>
      <c r="AO247" s="5">
        <f t="shared" si="197"/>
        <v>0.61492416666666672</v>
      </c>
      <c r="AP247" s="5">
        <f t="shared" si="198"/>
        <v>0.63601249999999998</v>
      </c>
      <c r="AQ247" s="5">
        <f t="shared" si="199"/>
        <v>0.69265818181818173</v>
      </c>
      <c r="AR247" s="6">
        <f>(AO247-AVERAGE(AO203:AO248))/_xlfn.STDEV.P(AO203:AO248)</f>
        <v>-1.8819655636591881</v>
      </c>
      <c r="AS247" s="6">
        <f t="shared" ref="AS247:AT247" si="243">(AP247-AVERAGE(AP203:AP248))/_xlfn.STDEV.P(AP203:AP248)</f>
        <v>-1.7731379428104828</v>
      </c>
      <c r="AT247" s="6">
        <f t="shared" si="243"/>
        <v>-1.7453267670544466</v>
      </c>
    </row>
    <row r="248" spans="1:46" ht="13.5" thickBot="1">
      <c r="A248" s="4" t="s">
        <v>135</v>
      </c>
      <c r="B248" s="4" t="s">
        <v>136</v>
      </c>
      <c r="C248" s="5">
        <v>0.67950999999999995</v>
      </c>
      <c r="D248" s="5">
        <v>0.67932000000000003</v>
      </c>
      <c r="E248" s="5">
        <v>0.67554000000000003</v>
      </c>
      <c r="F248" s="5">
        <v>0.68667999999999996</v>
      </c>
      <c r="G248" s="5">
        <v>0.68705000000000005</v>
      </c>
      <c r="H248" s="5">
        <v>0.68647999999999998</v>
      </c>
      <c r="I248" s="5">
        <v>0.68286999999999998</v>
      </c>
      <c r="J248" s="5">
        <v>0.67652999999999996</v>
      </c>
      <c r="K248" s="5">
        <v>0.66808999999999996</v>
      </c>
      <c r="L248" s="5">
        <v>0.67064000000000001</v>
      </c>
      <c r="M248" s="5">
        <v>0.67898999999999998</v>
      </c>
      <c r="N248" s="5">
        <v>0.68684999999999996</v>
      </c>
      <c r="O248" s="5">
        <v>0.68825999999999998</v>
      </c>
      <c r="P248" s="5">
        <v>0.68511</v>
      </c>
      <c r="Q248" s="5">
        <v>0.68947000000000003</v>
      </c>
      <c r="R248" s="5">
        <v>0.68125000000000002</v>
      </c>
      <c r="S248" s="5">
        <v>0.68437999999999999</v>
      </c>
      <c r="T248" s="5">
        <v>0.67645</v>
      </c>
      <c r="U248" s="5">
        <v>0.67701</v>
      </c>
      <c r="V248" s="5">
        <v>0.68410000000000004</v>
      </c>
      <c r="W248" s="5">
        <v>0.68720000000000003</v>
      </c>
      <c r="X248" s="5">
        <v>0.68799999999999994</v>
      </c>
      <c r="Y248" s="5">
        <v>0.68698000000000004</v>
      </c>
      <c r="Z248" s="5">
        <v>0.68442999999999998</v>
      </c>
      <c r="AA248" s="5">
        <v>0.68323</v>
      </c>
      <c r="AB248" s="5">
        <v>0.69418999999999997</v>
      </c>
      <c r="AC248" s="5">
        <v>0.70550999999999997</v>
      </c>
      <c r="AD248" s="5">
        <v>0.71797</v>
      </c>
      <c r="AE248" s="5">
        <v>0.72119999999999995</v>
      </c>
      <c r="AF248" s="5">
        <v>0.73726999999999998</v>
      </c>
      <c r="AG248" s="5">
        <v>0.75053000000000003</v>
      </c>
      <c r="AH248" s="5">
        <v>0.75729999999999997</v>
      </c>
      <c r="AI248" s="5">
        <v>0.76846999999999999</v>
      </c>
      <c r="AJ248" s="5">
        <v>0.78124000000000005</v>
      </c>
      <c r="AK248" s="5">
        <v>0.73092000000000001</v>
      </c>
      <c r="AM248" s="4" t="s">
        <v>135</v>
      </c>
      <c r="AN248" s="4" t="s">
        <v>136</v>
      </c>
      <c r="AO248" s="5">
        <f t="shared" si="197"/>
        <v>0.6798791666666667</v>
      </c>
      <c r="AP248" s="5">
        <f t="shared" si="198"/>
        <v>0.6843866666666667</v>
      </c>
      <c r="AQ248" s="5">
        <f t="shared" si="199"/>
        <v>0.73162090909090904</v>
      </c>
      <c r="AR248" s="6">
        <f>(AO248-AVERAGE(AO203:AO248))/_xlfn.STDEV.P(AO203:AO248)</f>
        <v>-0.92096946742695029</v>
      </c>
      <c r="AS248" s="6">
        <f t="shared" ref="AS248:AT248" si="244">(AP248-AVERAGE(AP203:AP248))/_xlfn.STDEV.P(AP203:AP248)</f>
        <v>-1.1278066359006573</v>
      </c>
      <c r="AT248" s="6">
        <f t="shared" si="244"/>
        <v>-1.2014469501557388</v>
      </c>
    </row>
    <row r="249" spans="1:46" ht="13.5" thickBot="1">
      <c r="A249" s="268" t="s">
        <v>168</v>
      </c>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M249"/>
      <c r="AN249"/>
    </row>
    <row r="250" spans="1:46" ht="13.5" thickBot="1">
      <c r="A250" s="267"/>
      <c r="B250" s="267"/>
      <c r="C250" s="4" t="s">
        <v>10</v>
      </c>
      <c r="D250" s="4" t="s">
        <v>11</v>
      </c>
      <c r="E250" s="4" t="s">
        <v>12</v>
      </c>
      <c r="F250" s="4" t="s">
        <v>13</v>
      </c>
      <c r="G250" s="4" t="s">
        <v>14</v>
      </c>
      <c r="H250" s="4" t="s">
        <v>15</v>
      </c>
      <c r="I250" s="4" t="s">
        <v>16</v>
      </c>
      <c r="J250" s="4" t="s">
        <v>17</v>
      </c>
      <c r="K250" s="4" t="s">
        <v>18</v>
      </c>
      <c r="L250" s="4" t="s">
        <v>19</v>
      </c>
      <c r="M250" s="4" t="s">
        <v>20</v>
      </c>
      <c r="N250" s="4" t="s">
        <v>21</v>
      </c>
      <c r="O250" s="4" t="s">
        <v>22</v>
      </c>
      <c r="P250" s="4" t="s">
        <v>23</v>
      </c>
      <c r="Q250" s="4" t="s">
        <v>24</v>
      </c>
      <c r="R250" s="4" t="s">
        <v>25</v>
      </c>
      <c r="S250" s="4" t="s">
        <v>26</v>
      </c>
      <c r="T250" s="4" t="s">
        <v>27</v>
      </c>
      <c r="U250" s="4" t="s">
        <v>28</v>
      </c>
      <c r="V250" s="4" t="s">
        <v>29</v>
      </c>
      <c r="W250" s="4" t="s">
        <v>30</v>
      </c>
      <c r="X250" s="4" t="s">
        <v>31</v>
      </c>
      <c r="Y250" s="4" t="s">
        <v>32</v>
      </c>
      <c r="Z250" s="4" t="s">
        <v>33</v>
      </c>
      <c r="AA250" s="4" t="s">
        <v>34</v>
      </c>
      <c r="AB250" s="4" t="s">
        <v>35</v>
      </c>
      <c r="AC250" s="4" t="s">
        <v>36</v>
      </c>
      <c r="AD250" s="4" t="s">
        <v>37</v>
      </c>
      <c r="AE250" s="4" t="s">
        <v>38</v>
      </c>
      <c r="AF250" s="4" t="s">
        <v>39</v>
      </c>
      <c r="AG250" s="4" t="s">
        <v>40</v>
      </c>
      <c r="AH250" s="4" t="s">
        <v>41</v>
      </c>
      <c r="AI250" s="4" t="s">
        <v>42</v>
      </c>
      <c r="AJ250" s="4" t="s">
        <v>43</v>
      </c>
      <c r="AK250" s="4" t="s">
        <v>44</v>
      </c>
      <c r="AM250" s="267"/>
      <c r="AN250" s="267"/>
      <c r="AO250" s="4">
        <v>2016</v>
      </c>
      <c r="AP250" s="4">
        <v>2017</v>
      </c>
      <c r="AQ250" s="4">
        <v>2018</v>
      </c>
      <c r="AR250" s="4">
        <v>2016</v>
      </c>
      <c r="AS250" s="4">
        <v>2017</v>
      </c>
      <c r="AT250" s="4">
        <v>2018</v>
      </c>
    </row>
    <row r="251" spans="1:46" ht="13.5" thickBot="1">
      <c r="A251" s="4" t="s">
        <v>45</v>
      </c>
      <c r="B251" s="4" t="s">
        <v>46</v>
      </c>
      <c r="C251" s="5">
        <v>0.83248</v>
      </c>
      <c r="D251" s="5">
        <v>0.83223999999999998</v>
      </c>
      <c r="E251" s="5">
        <v>0.83223000000000003</v>
      </c>
      <c r="F251" s="5">
        <v>0.83162999999999998</v>
      </c>
      <c r="G251" s="5">
        <v>0.83150000000000002</v>
      </c>
      <c r="H251" s="5">
        <v>0.83057999999999998</v>
      </c>
      <c r="I251" s="5">
        <v>0.83015000000000005</v>
      </c>
      <c r="J251" s="5">
        <v>0.83428999999999998</v>
      </c>
      <c r="K251" s="5">
        <v>0.83521000000000001</v>
      </c>
      <c r="L251" s="5">
        <v>0.83530000000000004</v>
      </c>
      <c r="M251" s="5">
        <v>0.83875999999999995</v>
      </c>
      <c r="N251" s="5">
        <v>0.83662999999999998</v>
      </c>
      <c r="O251" s="5">
        <v>0.83626999999999996</v>
      </c>
      <c r="P251" s="5">
        <v>0.83682999999999996</v>
      </c>
      <c r="Q251" s="5">
        <v>0.83782000000000001</v>
      </c>
      <c r="R251" s="5">
        <v>0.83674999999999999</v>
      </c>
      <c r="S251" s="5">
        <v>0.83343</v>
      </c>
      <c r="T251" s="5">
        <v>0.82750000000000001</v>
      </c>
      <c r="U251" s="5">
        <v>0.82750000000000001</v>
      </c>
      <c r="V251" s="5">
        <v>0.82815000000000005</v>
      </c>
      <c r="W251" s="5">
        <v>0.82974000000000003</v>
      </c>
      <c r="X251" s="5">
        <v>0.83294000000000001</v>
      </c>
      <c r="Y251" s="5">
        <v>0.83487999999999996</v>
      </c>
      <c r="Z251" s="5">
        <v>0.84116000000000002</v>
      </c>
      <c r="AA251" s="5">
        <v>0.84409000000000001</v>
      </c>
      <c r="AB251" s="5">
        <v>0.84838000000000002</v>
      </c>
      <c r="AC251" s="5">
        <v>0.85197000000000001</v>
      </c>
      <c r="AD251" s="5">
        <v>0.85811000000000004</v>
      </c>
      <c r="AE251" s="5">
        <v>0.86773999999999996</v>
      </c>
      <c r="AF251" s="5">
        <v>0.87895999999999996</v>
      </c>
      <c r="AG251" s="5">
        <v>0.88385000000000002</v>
      </c>
      <c r="AH251" s="5">
        <v>0.88739000000000001</v>
      </c>
      <c r="AI251" s="5">
        <v>0.88954</v>
      </c>
      <c r="AJ251" s="5">
        <v>0.89104000000000005</v>
      </c>
      <c r="AK251" s="5">
        <v>0.82016</v>
      </c>
      <c r="AM251" s="4" t="s">
        <v>45</v>
      </c>
      <c r="AN251" s="4" t="s">
        <v>46</v>
      </c>
      <c r="AO251" s="5">
        <f>AVERAGE(C251:N251)</f>
        <v>0.83341666666666658</v>
      </c>
      <c r="AP251" s="5">
        <f>AVERAGE(O251:Z251)</f>
        <v>0.83358083333333333</v>
      </c>
      <c r="AQ251" s="5">
        <f>AVERAGE(AA251:AK251)</f>
        <v>0.86556636363636352</v>
      </c>
      <c r="AR251" s="6">
        <f>(AO251-AVERAGE(AO251:AO296))/_xlfn.STDEV.P(AO251:AO296)</f>
        <v>1.6194126899552705</v>
      </c>
      <c r="AS251" s="6">
        <f t="shared" ref="AS251:AT251" si="245">(AP251-AVERAGE(AP251:AP296))/_xlfn.STDEV.P(AP251:AP296)</f>
        <v>1.1965188033284375</v>
      </c>
      <c r="AT251" s="6">
        <f t="shared" si="245"/>
        <v>0.95839297279517466</v>
      </c>
    </row>
    <row r="252" spans="1:46" ht="13.5" thickBot="1">
      <c r="A252" s="4" t="s">
        <v>47</v>
      </c>
      <c r="B252" s="4" t="s">
        <v>48</v>
      </c>
      <c r="C252" s="5">
        <v>0.80867999999999995</v>
      </c>
      <c r="D252" s="5">
        <v>0.80894999999999995</v>
      </c>
      <c r="E252" s="5">
        <v>0.81325000000000003</v>
      </c>
      <c r="F252" s="5">
        <v>0.81750999999999996</v>
      </c>
      <c r="G252" s="5">
        <v>0.81181999999999999</v>
      </c>
      <c r="H252" s="5">
        <v>0.81100000000000005</v>
      </c>
      <c r="I252" s="5">
        <v>0.81450999999999996</v>
      </c>
      <c r="J252" s="5">
        <v>0.81435999999999997</v>
      </c>
      <c r="K252" s="5">
        <v>0.81527000000000005</v>
      </c>
      <c r="L252" s="5">
        <v>0.81440999999999997</v>
      </c>
      <c r="M252" s="5">
        <v>0.82289999999999996</v>
      </c>
      <c r="N252" s="5">
        <v>0.82262999999999997</v>
      </c>
      <c r="O252" s="5">
        <v>0.82950000000000002</v>
      </c>
      <c r="P252" s="5">
        <v>0.83245000000000002</v>
      </c>
      <c r="Q252" s="5">
        <v>0.83179000000000003</v>
      </c>
      <c r="R252" s="5">
        <v>0.82733999999999996</v>
      </c>
      <c r="S252" s="5">
        <v>0.83516000000000001</v>
      </c>
      <c r="T252" s="5">
        <v>0.83825000000000005</v>
      </c>
      <c r="U252" s="5">
        <v>0.83989999999999998</v>
      </c>
      <c r="V252" s="5">
        <v>0.84438000000000002</v>
      </c>
      <c r="W252" s="5">
        <v>0.84706000000000004</v>
      </c>
      <c r="X252" s="5">
        <v>0.85204999999999997</v>
      </c>
      <c r="Y252" s="5">
        <v>0.85572999999999999</v>
      </c>
      <c r="Z252" s="5">
        <v>0.87043000000000004</v>
      </c>
      <c r="AA252" s="5">
        <v>0.87443000000000004</v>
      </c>
      <c r="AB252" s="5">
        <v>0.87839</v>
      </c>
      <c r="AC252" s="5">
        <v>0.88543000000000005</v>
      </c>
      <c r="AD252" s="5">
        <v>0.89534000000000002</v>
      </c>
      <c r="AE252" s="5">
        <v>0.89220999999999995</v>
      </c>
      <c r="AF252" s="5">
        <v>0.89410999999999996</v>
      </c>
      <c r="AG252" s="5">
        <v>0.89288000000000001</v>
      </c>
      <c r="AH252" s="5">
        <v>0.89607000000000003</v>
      </c>
      <c r="AI252" s="5">
        <v>0.90281</v>
      </c>
      <c r="AJ252" s="5">
        <v>0.90271999999999997</v>
      </c>
      <c r="AK252" s="5">
        <v>0.82396999999999998</v>
      </c>
      <c r="AM252" s="4" t="s">
        <v>47</v>
      </c>
      <c r="AN252" s="4" t="s">
        <v>48</v>
      </c>
      <c r="AO252" s="5">
        <f t="shared" ref="AO252:AO296" si="246">AVERAGE(C252:N252)</f>
        <v>0.81460750000000004</v>
      </c>
      <c r="AP252" s="5">
        <f t="shared" ref="AP252:AP296" si="247">AVERAGE(O252:Z252)</f>
        <v>0.84200333333333333</v>
      </c>
      <c r="AQ252" s="5">
        <f t="shared" ref="AQ252:AQ296" si="248">AVERAGE(AA252:AK252)</f>
        <v>0.88530545454545451</v>
      </c>
      <c r="AR252" s="6">
        <f>(AO252-AVERAGE(AO251:AO296))/_xlfn.STDEV.P(AO251:AO296)</f>
        <v>1.3580801532465911</v>
      </c>
      <c r="AS252" s="6">
        <f t="shared" ref="AS252:AT252" si="249">(AP252-AVERAGE(AP251:AP296))/_xlfn.STDEV.P(AP251:AP296)</f>
        <v>1.3025363422618208</v>
      </c>
      <c r="AT252" s="6">
        <f t="shared" si="249"/>
        <v>1.1942918847400101</v>
      </c>
    </row>
    <row r="253" spans="1:46" ht="13.5" thickBot="1">
      <c r="A253" s="4" t="s">
        <v>49</v>
      </c>
      <c r="B253" s="4" t="s">
        <v>50</v>
      </c>
      <c r="C253" s="5">
        <v>0.82281000000000004</v>
      </c>
      <c r="D253" s="5">
        <v>0.82176000000000005</v>
      </c>
      <c r="E253" s="5">
        <v>0.82145999999999997</v>
      </c>
      <c r="F253" s="5">
        <v>0.82496999999999998</v>
      </c>
      <c r="G253" s="5">
        <v>0.82116999999999996</v>
      </c>
      <c r="H253" s="5">
        <v>0.81982999999999995</v>
      </c>
      <c r="I253" s="5">
        <v>0.82665999999999995</v>
      </c>
      <c r="J253" s="5">
        <v>0.82430000000000003</v>
      </c>
      <c r="K253" s="5">
        <v>0.82547999999999999</v>
      </c>
      <c r="L253" s="5">
        <v>0.82782</v>
      </c>
      <c r="M253" s="5">
        <v>0.83042000000000005</v>
      </c>
      <c r="N253" s="5">
        <v>0.83160999999999996</v>
      </c>
      <c r="O253" s="5">
        <v>0.83704999999999996</v>
      </c>
      <c r="P253" s="5">
        <v>0.84080999999999995</v>
      </c>
      <c r="Q253" s="5">
        <v>0.84535000000000005</v>
      </c>
      <c r="R253" s="5">
        <v>0.85006999999999999</v>
      </c>
      <c r="S253" s="5">
        <v>0.85572000000000004</v>
      </c>
      <c r="T253" s="5">
        <v>0.85782000000000003</v>
      </c>
      <c r="U253" s="5">
        <v>0.85636999999999996</v>
      </c>
      <c r="V253" s="5">
        <v>0.85901000000000005</v>
      </c>
      <c r="W253" s="5">
        <v>0.86251999999999995</v>
      </c>
      <c r="X253" s="5">
        <v>0.86573999999999995</v>
      </c>
      <c r="Y253" s="5">
        <v>0.87017</v>
      </c>
      <c r="Z253" s="5">
        <v>0.86912</v>
      </c>
      <c r="AA253" s="5">
        <v>0.87426000000000004</v>
      </c>
      <c r="AB253" s="5">
        <v>0.87683</v>
      </c>
      <c r="AC253" s="5">
        <v>0.88295000000000001</v>
      </c>
      <c r="AD253" s="5">
        <v>0.88490999999999997</v>
      </c>
      <c r="AE253" s="5">
        <v>0.89263000000000003</v>
      </c>
      <c r="AF253" s="5">
        <v>0.89915</v>
      </c>
      <c r="AG253" s="5">
        <v>0.90353000000000006</v>
      </c>
      <c r="AH253" s="5">
        <v>0.90747999999999995</v>
      </c>
      <c r="AI253" s="5">
        <v>0.90954000000000002</v>
      </c>
      <c r="AJ253" s="5">
        <v>0.91374</v>
      </c>
      <c r="AK253" s="5">
        <v>0.84636999999999996</v>
      </c>
      <c r="AM253" s="4" t="s">
        <v>49</v>
      </c>
      <c r="AN253" s="4" t="s">
        <v>50</v>
      </c>
      <c r="AO253" s="5">
        <f t="shared" si="246"/>
        <v>0.8248574999999998</v>
      </c>
      <c r="AP253" s="5">
        <f t="shared" si="247"/>
        <v>0.8558125000000002</v>
      </c>
      <c r="AQ253" s="5">
        <f t="shared" si="248"/>
        <v>0.89012636363636377</v>
      </c>
      <c r="AR253" s="6">
        <f>(AO253-AVERAGE(AO251:AO296))/_xlfn.STDEV.P(AO251:AO296)</f>
        <v>1.5004925497516952</v>
      </c>
      <c r="AS253" s="6">
        <f t="shared" ref="AS253:AT253" si="250">(AP253-AVERAGE(AP251:AP296))/_xlfn.STDEV.P(AP251:AP296)</f>
        <v>1.4763581130805721</v>
      </c>
      <c r="AT253" s="6">
        <f t="shared" si="250"/>
        <v>1.2519058455028482</v>
      </c>
    </row>
    <row r="254" spans="1:46" ht="13.5" thickBot="1">
      <c r="A254" s="4" t="s">
        <v>51</v>
      </c>
      <c r="B254" s="4" t="s">
        <v>52</v>
      </c>
      <c r="C254" s="5">
        <v>0.71584999999999999</v>
      </c>
      <c r="D254" s="5">
        <v>0.71267000000000003</v>
      </c>
      <c r="E254" s="5">
        <v>0.71997</v>
      </c>
      <c r="F254" s="5">
        <v>0.72438000000000002</v>
      </c>
      <c r="G254" s="5">
        <v>0.72594999999999998</v>
      </c>
      <c r="H254" s="5">
        <v>0.71840000000000004</v>
      </c>
      <c r="I254" s="5">
        <v>0.71423000000000003</v>
      </c>
      <c r="J254" s="5">
        <v>0.71736</v>
      </c>
      <c r="K254" s="5">
        <v>0.71548</v>
      </c>
      <c r="L254" s="5">
        <v>0.72443999999999997</v>
      </c>
      <c r="M254" s="5">
        <v>0.72526000000000002</v>
      </c>
      <c r="N254" s="5">
        <v>0.72636000000000001</v>
      </c>
      <c r="O254" s="5">
        <v>0.72533000000000003</v>
      </c>
      <c r="P254" s="5">
        <v>0.72545000000000004</v>
      </c>
      <c r="Q254" s="5">
        <v>0.72448999999999997</v>
      </c>
      <c r="R254" s="5">
        <v>0.72909000000000002</v>
      </c>
      <c r="S254" s="5">
        <v>0.72994000000000003</v>
      </c>
      <c r="T254" s="5">
        <v>0.74275000000000002</v>
      </c>
      <c r="U254" s="5">
        <v>0.74394000000000005</v>
      </c>
      <c r="V254" s="5">
        <v>0.74746999999999997</v>
      </c>
      <c r="W254" s="5">
        <v>0.75387000000000004</v>
      </c>
      <c r="X254" s="5">
        <v>0.75802999999999998</v>
      </c>
      <c r="Y254" s="5">
        <v>0.76397999999999999</v>
      </c>
      <c r="Z254" s="5">
        <v>0.77768999999999999</v>
      </c>
      <c r="AA254" s="5">
        <v>0.79056000000000004</v>
      </c>
      <c r="AB254" s="5">
        <v>0.80266999999999999</v>
      </c>
      <c r="AC254" s="5">
        <v>0.81035999999999997</v>
      </c>
      <c r="AD254" s="5">
        <v>0.81811</v>
      </c>
      <c r="AE254" s="5">
        <v>0.82881000000000005</v>
      </c>
      <c r="AF254" s="5">
        <v>0.83428000000000002</v>
      </c>
      <c r="AG254" s="5">
        <v>0.85048000000000001</v>
      </c>
      <c r="AH254" s="5">
        <v>0.85372999999999999</v>
      </c>
      <c r="AI254" s="5">
        <v>0.85809000000000002</v>
      </c>
      <c r="AJ254" s="5">
        <v>0.86216999999999999</v>
      </c>
      <c r="AK254" s="5">
        <v>0.79513999999999996</v>
      </c>
      <c r="AM254" s="4" t="s">
        <v>51</v>
      </c>
      <c r="AN254" s="4" t="s">
        <v>52</v>
      </c>
      <c r="AO254" s="5">
        <f t="shared" si="246"/>
        <v>0.72002916666666661</v>
      </c>
      <c r="AP254" s="5">
        <f t="shared" si="247"/>
        <v>0.74350249999999996</v>
      </c>
      <c r="AQ254" s="5">
        <f t="shared" si="248"/>
        <v>0.82767272727272723</v>
      </c>
      <c r="AR254" s="6">
        <f>(AO254-AVERAGE(AO251:AO296))/_xlfn.STDEV.P(AO251:AO296)</f>
        <v>4.4018972031089849E-2</v>
      </c>
      <c r="AS254" s="6">
        <f t="shared" ref="AS254:AT254" si="251">(AP254-AVERAGE(AP251:AP296))/_xlfn.STDEV.P(AP251:AP296)</f>
        <v>6.2665053109269162E-2</v>
      </c>
      <c r="AT254" s="6">
        <f t="shared" si="251"/>
        <v>0.5055318137385485</v>
      </c>
    </row>
    <row r="255" spans="1:46" ht="13.5" thickBot="1">
      <c r="A255" s="4" t="s">
        <v>53</v>
      </c>
      <c r="B255" s="4" t="s">
        <v>54</v>
      </c>
      <c r="C255" s="5">
        <v>0.80084999999999995</v>
      </c>
      <c r="D255" s="5">
        <v>0.80147999999999997</v>
      </c>
      <c r="E255" s="5">
        <v>0.80871999999999999</v>
      </c>
      <c r="F255" s="5">
        <v>0.81228</v>
      </c>
      <c r="G255" s="5">
        <v>0.81057999999999997</v>
      </c>
      <c r="H255" s="5">
        <v>0.81194</v>
      </c>
      <c r="I255" s="5">
        <v>0.81411999999999995</v>
      </c>
      <c r="J255" s="5">
        <v>0.81725999999999999</v>
      </c>
      <c r="K255" s="5">
        <v>0.81908000000000003</v>
      </c>
      <c r="L255" s="5">
        <v>0.82838999999999996</v>
      </c>
      <c r="M255" s="5">
        <v>0.83298000000000005</v>
      </c>
      <c r="N255" s="5">
        <v>0.83260999999999996</v>
      </c>
      <c r="O255" s="5">
        <v>0.83123999999999998</v>
      </c>
      <c r="P255" s="5">
        <v>0.83416000000000001</v>
      </c>
      <c r="Q255" s="5">
        <v>0.83299000000000001</v>
      </c>
      <c r="R255" s="5">
        <v>0.83587</v>
      </c>
      <c r="S255" s="5">
        <v>0.84565999999999997</v>
      </c>
      <c r="T255" s="5">
        <v>0.84462000000000004</v>
      </c>
      <c r="U255" s="5">
        <v>0.84667999999999999</v>
      </c>
      <c r="V255" s="5">
        <v>0.85155999999999998</v>
      </c>
      <c r="W255" s="5">
        <v>0.85680000000000001</v>
      </c>
      <c r="X255" s="5">
        <v>0.85884000000000005</v>
      </c>
      <c r="Y255" s="5">
        <v>0.86224000000000001</v>
      </c>
      <c r="Z255" s="5">
        <v>0.86743999999999999</v>
      </c>
      <c r="AA255" s="5">
        <v>0.87878999999999996</v>
      </c>
      <c r="AB255" s="5">
        <v>0.88175000000000003</v>
      </c>
      <c r="AC255" s="5">
        <v>0.88839000000000001</v>
      </c>
      <c r="AD255" s="5">
        <v>0.89681</v>
      </c>
      <c r="AE255" s="5">
        <v>0.90022999999999997</v>
      </c>
      <c r="AF255" s="5">
        <v>0.90705000000000002</v>
      </c>
      <c r="AG255" s="5">
        <v>0.91486999999999996</v>
      </c>
      <c r="AH255" s="5">
        <v>0.91976000000000002</v>
      </c>
      <c r="AI255" s="5">
        <v>0.92310000000000003</v>
      </c>
      <c r="AJ255" s="5">
        <v>0.92849000000000004</v>
      </c>
      <c r="AK255" s="5">
        <v>0.85826999999999998</v>
      </c>
      <c r="AM255" s="4" t="s">
        <v>53</v>
      </c>
      <c r="AN255" s="4" t="s">
        <v>54</v>
      </c>
      <c r="AO255" s="5">
        <f t="shared" si="246"/>
        <v>0.81585750000000001</v>
      </c>
      <c r="AP255" s="5">
        <f t="shared" si="247"/>
        <v>0.84734166666666677</v>
      </c>
      <c r="AQ255" s="5">
        <f t="shared" si="248"/>
        <v>0.89977363636363628</v>
      </c>
      <c r="AR255" s="6">
        <f>(AO255-AVERAGE(AO251:AO296))/_xlfn.STDEV.P(AO251:AO296)</f>
        <v>1.3754475186740429</v>
      </c>
      <c r="AS255" s="6">
        <f t="shared" ref="AS255:AT255" si="252">(AP255-AVERAGE(AP251:AP296))/_xlfn.STDEV.P(AP251:AP296)</f>
        <v>1.3697321822150479</v>
      </c>
      <c r="AT255" s="6">
        <f t="shared" si="252"/>
        <v>1.3671989534823317</v>
      </c>
    </row>
    <row r="256" spans="1:46" ht="13.5" thickBot="1">
      <c r="A256" s="4" t="s">
        <v>55</v>
      </c>
      <c r="B256" s="4" t="s">
        <v>56</v>
      </c>
      <c r="C256" s="5">
        <v>0.81247000000000003</v>
      </c>
      <c r="D256" s="5">
        <v>0.80440999999999996</v>
      </c>
      <c r="E256" s="5">
        <v>0.80581000000000003</v>
      </c>
      <c r="F256" s="5">
        <v>0.80552000000000001</v>
      </c>
      <c r="G256" s="5">
        <v>0.80364999999999998</v>
      </c>
      <c r="H256" s="5">
        <v>0.79976999999999998</v>
      </c>
      <c r="I256" s="5">
        <v>0.79864999999999997</v>
      </c>
      <c r="J256" s="5">
        <v>0.80035000000000001</v>
      </c>
      <c r="K256" s="5">
        <v>0.80084</v>
      </c>
      <c r="L256" s="5">
        <v>0.80911999999999995</v>
      </c>
      <c r="M256" s="5">
        <v>0.80881999999999998</v>
      </c>
      <c r="N256" s="5">
        <v>0.81220999999999999</v>
      </c>
      <c r="O256" s="5">
        <v>0.82186999999999999</v>
      </c>
      <c r="P256" s="5">
        <v>0.83186000000000004</v>
      </c>
      <c r="Q256" s="5">
        <v>0.83377000000000001</v>
      </c>
      <c r="R256" s="5">
        <v>0.83972000000000002</v>
      </c>
      <c r="S256" s="5">
        <v>0.84465000000000001</v>
      </c>
      <c r="T256" s="5">
        <v>0.85651999999999995</v>
      </c>
      <c r="U256" s="5">
        <v>0.86331000000000002</v>
      </c>
      <c r="V256" s="5">
        <v>0.86765999999999999</v>
      </c>
      <c r="W256" s="5">
        <v>0.87248000000000003</v>
      </c>
      <c r="X256" s="5">
        <v>0.87931000000000004</v>
      </c>
      <c r="Y256" s="5">
        <v>0.88285000000000002</v>
      </c>
      <c r="Z256" s="5">
        <v>0.88461999999999996</v>
      </c>
      <c r="AA256" s="5">
        <v>0.88676999999999995</v>
      </c>
      <c r="AB256" s="5">
        <v>0.89176</v>
      </c>
      <c r="AC256" s="5">
        <v>0.89709000000000005</v>
      </c>
      <c r="AD256" s="5">
        <v>0.90242</v>
      </c>
      <c r="AE256" s="5">
        <v>0.90915999999999997</v>
      </c>
      <c r="AF256" s="5">
        <v>0.90893000000000002</v>
      </c>
      <c r="AG256" s="5">
        <v>0.91478000000000004</v>
      </c>
      <c r="AH256" s="5">
        <v>0.91873000000000005</v>
      </c>
      <c r="AI256" s="5">
        <v>0.92013999999999996</v>
      </c>
      <c r="AJ256" s="5">
        <v>0.91932000000000003</v>
      </c>
      <c r="AK256" s="5">
        <v>0.84897</v>
      </c>
      <c r="AM256" s="4" t="s">
        <v>55</v>
      </c>
      <c r="AN256" s="4" t="s">
        <v>56</v>
      </c>
      <c r="AO256" s="5">
        <f t="shared" si="246"/>
        <v>0.80513500000000005</v>
      </c>
      <c r="AP256" s="5">
        <f t="shared" si="247"/>
        <v>0.85655166666666649</v>
      </c>
      <c r="AQ256" s="5">
        <f t="shared" si="248"/>
        <v>0.90164272727272732</v>
      </c>
      <c r="AR256" s="6">
        <f>(AO256-AVERAGE(AO251:AO296))/_xlfn.STDEV.P(AO251:AO296)</f>
        <v>1.2264702580373592</v>
      </c>
      <c r="AS256" s="6">
        <f t="shared" ref="AS256:AT256" si="253">(AP256-AVERAGE(AP251:AP296))/_xlfn.STDEV.P(AP251:AP296)</f>
        <v>1.4856623138358767</v>
      </c>
      <c r="AT256" s="6">
        <f t="shared" si="253"/>
        <v>1.3895361783226861</v>
      </c>
    </row>
    <row r="257" spans="1:46" ht="13.5" thickBot="1">
      <c r="A257" s="4" t="s">
        <v>57</v>
      </c>
      <c r="B257" s="4" t="s">
        <v>58</v>
      </c>
      <c r="C257" s="5">
        <v>0.75861999999999996</v>
      </c>
      <c r="D257" s="5">
        <v>0.75483999999999996</v>
      </c>
      <c r="E257" s="5">
        <v>0.75446999999999997</v>
      </c>
      <c r="F257" s="5">
        <v>0.75743000000000005</v>
      </c>
      <c r="G257" s="5">
        <v>0.76056999999999997</v>
      </c>
      <c r="H257" s="5">
        <v>0.76715999999999995</v>
      </c>
      <c r="I257" s="5">
        <v>0.76739999999999997</v>
      </c>
      <c r="J257" s="5">
        <v>0.77507999999999999</v>
      </c>
      <c r="K257" s="5">
        <v>0.77625999999999995</v>
      </c>
      <c r="L257" s="5">
        <v>0.77861999999999998</v>
      </c>
      <c r="M257" s="5">
        <v>0.78119000000000005</v>
      </c>
      <c r="N257" s="5">
        <v>0.78003999999999996</v>
      </c>
      <c r="O257" s="5">
        <v>0.78557999999999995</v>
      </c>
      <c r="P257" s="5">
        <v>0.78778999999999999</v>
      </c>
      <c r="Q257" s="5">
        <v>0.78752999999999995</v>
      </c>
      <c r="R257" s="5">
        <v>0.78759999999999997</v>
      </c>
      <c r="S257" s="5">
        <v>0.78998999999999997</v>
      </c>
      <c r="T257" s="5">
        <v>0.78800999999999999</v>
      </c>
      <c r="U257" s="5">
        <v>0.79342000000000001</v>
      </c>
      <c r="V257" s="5">
        <v>0.79559999999999997</v>
      </c>
      <c r="W257" s="5">
        <v>0.80308000000000002</v>
      </c>
      <c r="X257" s="5">
        <v>0.80581000000000003</v>
      </c>
      <c r="Y257" s="5">
        <v>0.81247999999999998</v>
      </c>
      <c r="Z257" s="5">
        <v>0.82296999999999998</v>
      </c>
      <c r="AA257" s="5">
        <v>0.82355999999999996</v>
      </c>
      <c r="AB257" s="5">
        <v>0.83204</v>
      </c>
      <c r="AC257" s="5">
        <v>0.83850999999999998</v>
      </c>
      <c r="AD257" s="5">
        <v>0.84518000000000004</v>
      </c>
      <c r="AE257" s="5">
        <v>0.85316000000000003</v>
      </c>
      <c r="AF257" s="5">
        <v>0.85916999999999999</v>
      </c>
      <c r="AG257" s="5">
        <v>0.86336000000000002</v>
      </c>
      <c r="AH257" s="5">
        <v>0.86758999999999997</v>
      </c>
      <c r="AI257" s="5">
        <v>0.86651</v>
      </c>
      <c r="AJ257" s="5">
        <v>0.87029999999999996</v>
      </c>
      <c r="AK257" s="5">
        <v>0.79988999999999999</v>
      </c>
      <c r="AM257" s="4" t="s">
        <v>57</v>
      </c>
      <c r="AN257" s="4" t="s">
        <v>58</v>
      </c>
      <c r="AO257" s="5">
        <f t="shared" si="246"/>
        <v>0.76763999999999999</v>
      </c>
      <c r="AP257" s="5">
        <f t="shared" si="247"/>
        <v>0.796655</v>
      </c>
      <c r="AQ257" s="5">
        <f t="shared" si="248"/>
        <v>0.84720636363636359</v>
      </c>
      <c r="AR257" s="6">
        <f>(AO257-AVERAGE(AO251:AO296))/_xlfn.STDEV.P(AO251:AO296)</f>
        <v>0.70551876467550478</v>
      </c>
      <c r="AS257" s="6">
        <f t="shared" ref="AS257:AT257" si="254">(AP257-AVERAGE(AP251:AP296))/_xlfn.STDEV.P(AP251:AP296)</f>
        <v>0.73171785668975697</v>
      </c>
      <c r="AT257" s="6">
        <f t="shared" si="254"/>
        <v>0.7389753692563793</v>
      </c>
    </row>
    <row r="258" spans="1:46" ht="13.5" thickBot="1">
      <c r="A258" s="4" t="s">
        <v>59</v>
      </c>
      <c r="B258" s="4" t="s">
        <v>60</v>
      </c>
      <c r="C258" s="5">
        <v>0.82791000000000003</v>
      </c>
      <c r="D258" s="5">
        <v>0.82115000000000005</v>
      </c>
      <c r="E258" s="5">
        <v>0.82028000000000001</v>
      </c>
      <c r="F258" s="5">
        <v>0.82196000000000002</v>
      </c>
      <c r="G258" s="5">
        <v>0.82211000000000001</v>
      </c>
      <c r="H258" s="5">
        <v>0.82050999999999996</v>
      </c>
      <c r="I258" s="5">
        <v>0.81974999999999998</v>
      </c>
      <c r="J258" s="5">
        <v>0.81696000000000002</v>
      </c>
      <c r="K258" s="5">
        <v>0.81669000000000003</v>
      </c>
      <c r="L258" s="5">
        <v>0.81972999999999996</v>
      </c>
      <c r="M258" s="5">
        <v>0.82516</v>
      </c>
      <c r="N258" s="5">
        <v>0.83130999999999999</v>
      </c>
      <c r="O258" s="5">
        <v>0.83504999999999996</v>
      </c>
      <c r="P258" s="5">
        <v>0.84355000000000002</v>
      </c>
      <c r="Q258" s="5">
        <v>0.85077000000000003</v>
      </c>
      <c r="R258" s="5">
        <v>0.85502999999999996</v>
      </c>
      <c r="S258" s="5">
        <v>0.86165999999999998</v>
      </c>
      <c r="T258" s="5">
        <v>0.86492000000000002</v>
      </c>
      <c r="U258" s="5">
        <v>0.87363999999999997</v>
      </c>
      <c r="V258" s="5">
        <v>0.88102999999999998</v>
      </c>
      <c r="W258" s="5">
        <v>0.89</v>
      </c>
      <c r="X258" s="5">
        <v>0.89993000000000001</v>
      </c>
      <c r="Y258" s="5">
        <v>0.90373000000000003</v>
      </c>
      <c r="Z258" s="5">
        <v>0.91056999999999999</v>
      </c>
      <c r="AA258" s="5">
        <v>0.91539999999999999</v>
      </c>
      <c r="AB258" s="5">
        <v>0.92054000000000002</v>
      </c>
      <c r="AC258" s="5">
        <v>0.92379999999999995</v>
      </c>
      <c r="AD258" s="5">
        <v>0.92769999999999997</v>
      </c>
      <c r="AE258" s="5">
        <v>0.93369999999999997</v>
      </c>
      <c r="AF258" s="5">
        <v>0.94003000000000003</v>
      </c>
      <c r="AG258" s="5">
        <v>0.94518000000000002</v>
      </c>
      <c r="AH258" s="5">
        <v>0.9486</v>
      </c>
      <c r="AI258" s="5">
        <v>0.94830999999999999</v>
      </c>
      <c r="AJ258" s="5">
        <v>0.94906999999999997</v>
      </c>
      <c r="AK258" s="5">
        <v>0.86756</v>
      </c>
      <c r="AM258" s="4" t="s">
        <v>59</v>
      </c>
      <c r="AN258" s="4" t="s">
        <v>60</v>
      </c>
      <c r="AO258" s="5">
        <f t="shared" si="246"/>
        <v>0.82196000000000013</v>
      </c>
      <c r="AP258" s="5">
        <f t="shared" si="247"/>
        <v>0.87248999999999988</v>
      </c>
      <c r="AQ258" s="5">
        <f t="shared" si="248"/>
        <v>0.92908090909090901</v>
      </c>
      <c r="AR258" s="6">
        <f>(AO258-AVERAGE(AO251:AO296))/_xlfn.STDEV.P(AO251:AO296)</f>
        <v>1.4602349966908659</v>
      </c>
      <c r="AS258" s="6">
        <f t="shared" ref="AS258:AT258" si="255">(AP258-AVERAGE(AP251:AP296))/_xlfn.STDEV.P(AP251:AP296)</f>
        <v>1.6862847982169882</v>
      </c>
      <c r="AT258" s="6">
        <f t="shared" si="255"/>
        <v>1.7174457698263459</v>
      </c>
    </row>
    <row r="259" spans="1:46" ht="13.5" thickBot="1">
      <c r="A259" s="4" t="s">
        <v>61</v>
      </c>
      <c r="B259" s="4" t="s">
        <v>62</v>
      </c>
      <c r="C259" s="5">
        <v>0.74748000000000003</v>
      </c>
      <c r="D259" s="5">
        <v>0.74092000000000002</v>
      </c>
      <c r="E259" s="5">
        <v>0.73353000000000002</v>
      </c>
      <c r="F259" s="5">
        <v>0.73843000000000003</v>
      </c>
      <c r="G259" s="5">
        <v>0.73492000000000002</v>
      </c>
      <c r="H259" s="5">
        <v>0.73129</v>
      </c>
      <c r="I259" s="5">
        <v>0.72702</v>
      </c>
      <c r="J259" s="5">
        <v>0.72636000000000001</v>
      </c>
      <c r="K259" s="5">
        <v>0.72943999999999998</v>
      </c>
      <c r="L259" s="5">
        <v>0.73538000000000003</v>
      </c>
      <c r="M259" s="5">
        <v>0.73284000000000005</v>
      </c>
      <c r="N259" s="5">
        <v>0.73641000000000001</v>
      </c>
      <c r="O259" s="5">
        <v>0.74614999999999998</v>
      </c>
      <c r="P259" s="5">
        <v>0.75219000000000003</v>
      </c>
      <c r="Q259" s="5">
        <v>0.75980000000000003</v>
      </c>
      <c r="R259" s="5">
        <v>0.75490999999999997</v>
      </c>
      <c r="S259" s="5">
        <v>0.76002000000000003</v>
      </c>
      <c r="T259" s="5">
        <v>0.76388999999999996</v>
      </c>
      <c r="U259" s="5">
        <v>0.77290000000000003</v>
      </c>
      <c r="V259" s="5">
        <v>0.77493000000000001</v>
      </c>
      <c r="W259" s="5">
        <v>0.77834000000000003</v>
      </c>
      <c r="X259" s="5">
        <v>0.78078000000000003</v>
      </c>
      <c r="Y259" s="5">
        <v>0.78454000000000002</v>
      </c>
      <c r="Z259" s="5">
        <v>0.79334000000000005</v>
      </c>
      <c r="AA259" s="5">
        <v>0.79486999999999997</v>
      </c>
      <c r="AB259" s="5">
        <v>0.80557000000000001</v>
      </c>
      <c r="AC259" s="5">
        <v>0.80801999999999996</v>
      </c>
      <c r="AD259" s="5">
        <v>0.82589000000000001</v>
      </c>
      <c r="AE259" s="5">
        <v>0.83511000000000002</v>
      </c>
      <c r="AF259" s="5">
        <v>0.84574000000000005</v>
      </c>
      <c r="AG259" s="5">
        <v>0.8458</v>
      </c>
      <c r="AH259" s="5">
        <v>0.85038000000000002</v>
      </c>
      <c r="AI259" s="5">
        <v>0.85336000000000001</v>
      </c>
      <c r="AJ259" s="5">
        <v>0.86377000000000004</v>
      </c>
      <c r="AK259" s="5">
        <v>0.80247000000000002</v>
      </c>
      <c r="AM259" s="4" t="s">
        <v>61</v>
      </c>
      <c r="AN259" s="4" t="s">
        <v>62</v>
      </c>
      <c r="AO259" s="5">
        <f t="shared" si="246"/>
        <v>0.73450166666666661</v>
      </c>
      <c r="AP259" s="5">
        <f t="shared" si="247"/>
        <v>0.76848250000000007</v>
      </c>
      <c r="AQ259" s="5">
        <f t="shared" si="248"/>
        <v>0.830089090909091</v>
      </c>
      <c r="AR259" s="6">
        <f>(AO259-AVERAGE(AO251:AO296))/_xlfn.STDEV.P(AO251:AO296)</f>
        <v>0.2450983289501304</v>
      </c>
      <c r="AS259" s="6">
        <f t="shared" ref="AS259:AT259" si="256">(AP259-AVERAGE(AP251:AP296))/_xlfn.STDEV.P(AP251:AP296)</f>
        <v>0.37709878686479609</v>
      </c>
      <c r="AT259" s="6">
        <f t="shared" si="256"/>
        <v>0.53440941277826692</v>
      </c>
    </row>
    <row r="260" spans="1:46" ht="13.5" thickBot="1">
      <c r="A260" s="4" t="s">
        <v>63</v>
      </c>
      <c r="B260" s="4" t="s">
        <v>64</v>
      </c>
      <c r="C260" s="5">
        <v>0.80701999999999996</v>
      </c>
      <c r="D260" s="5">
        <v>0.80576000000000003</v>
      </c>
      <c r="E260" s="5">
        <v>0.80388000000000004</v>
      </c>
      <c r="F260" s="5">
        <v>0.80984</v>
      </c>
      <c r="G260" s="5">
        <v>0.80288000000000004</v>
      </c>
      <c r="H260" s="5">
        <v>0.80962999999999996</v>
      </c>
      <c r="I260" s="5">
        <v>0.81599999999999995</v>
      </c>
      <c r="J260" s="5">
        <v>0.82016999999999995</v>
      </c>
      <c r="K260" s="5">
        <v>0.81703999999999999</v>
      </c>
      <c r="L260" s="5">
        <v>0.81547000000000003</v>
      </c>
      <c r="M260" s="5">
        <v>0.81169000000000002</v>
      </c>
      <c r="N260" s="5">
        <v>0.81872</v>
      </c>
      <c r="O260" s="5">
        <v>0.81713000000000002</v>
      </c>
      <c r="P260" s="5">
        <v>0.81618000000000002</v>
      </c>
      <c r="Q260" s="5">
        <v>0.81784999999999997</v>
      </c>
      <c r="R260" s="5">
        <v>0.81296999999999997</v>
      </c>
      <c r="S260" s="5">
        <v>0.81594999999999995</v>
      </c>
      <c r="T260" s="5">
        <v>0.81528999999999996</v>
      </c>
      <c r="U260" s="5">
        <v>0.81511</v>
      </c>
      <c r="V260" s="5">
        <v>0.82118000000000002</v>
      </c>
      <c r="W260" s="5">
        <v>0.82357999999999998</v>
      </c>
      <c r="X260" s="5">
        <v>0.82842000000000005</v>
      </c>
      <c r="Y260" s="5">
        <v>0.83423999999999998</v>
      </c>
      <c r="Z260" s="5">
        <v>0.83518000000000003</v>
      </c>
      <c r="AA260" s="5">
        <v>0.84462999999999999</v>
      </c>
      <c r="AB260" s="5">
        <v>0.85406000000000004</v>
      </c>
      <c r="AC260" s="5">
        <v>0.85958999999999997</v>
      </c>
      <c r="AD260" s="5">
        <v>0.86865000000000003</v>
      </c>
      <c r="AE260" s="5">
        <v>0.87517999999999996</v>
      </c>
      <c r="AF260" s="5">
        <v>0.87999000000000005</v>
      </c>
      <c r="AG260" s="5">
        <v>0.88821000000000006</v>
      </c>
      <c r="AH260" s="5">
        <v>0.88929999999999998</v>
      </c>
      <c r="AI260" s="5">
        <v>0.89778999999999998</v>
      </c>
      <c r="AJ260" s="5">
        <v>0.89871000000000001</v>
      </c>
      <c r="AK260" s="5">
        <v>0.83435000000000004</v>
      </c>
      <c r="AM260" s="4" t="s">
        <v>63</v>
      </c>
      <c r="AN260" s="4" t="s">
        <v>64</v>
      </c>
      <c r="AO260" s="5">
        <f t="shared" si="246"/>
        <v>0.81150833333333339</v>
      </c>
      <c r="AP260" s="5">
        <f t="shared" si="247"/>
        <v>0.82108999999999988</v>
      </c>
      <c r="AQ260" s="5">
        <f t="shared" si="248"/>
        <v>0.87185999999999997</v>
      </c>
      <c r="AR260" s="6">
        <f>(AO260-AVERAGE(AO251:AO296))/_xlfn.STDEV.P(AO251:AO296)</f>
        <v>1.3150206652301284</v>
      </c>
      <c r="AS260" s="6">
        <f t="shared" ref="AS260:AT260" si="257">(AP260-AVERAGE(AP251:AP296))/_xlfn.STDEV.P(AP251:AP296)</f>
        <v>1.039291446934602</v>
      </c>
      <c r="AT260" s="6">
        <f t="shared" si="257"/>
        <v>1.0336072760878616</v>
      </c>
    </row>
    <row r="261" spans="1:46" ht="13.5" thickBot="1">
      <c r="A261" s="4" t="s">
        <v>65</v>
      </c>
      <c r="B261" s="4" t="s">
        <v>66</v>
      </c>
      <c r="C261" s="5">
        <v>0.75756000000000001</v>
      </c>
      <c r="D261" s="5">
        <v>0.75429999999999997</v>
      </c>
      <c r="E261" s="5">
        <v>0.75192000000000003</v>
      </c>
      <c r="F261" s="5">
        <v>0.75302999999999998</v>
      </c>
      <c r="G261" s="5">
        <v>0.75163999999999997</v>
      </c>
      <c r="H261" s="5">
        <v>0.74933000000000005</v>
      </c>
      <c r="I261" s="5">
        <v>0.74804000000000004</v>
      </c>
      <c r="J261" s="5">
        <v>0.75790999999999997</v>
      </c>
      <c r="K261" s="5">
        <v>0.76168000000000002</v>
      </c>
      <c r="L261" s="5">
        <v>0.76720999999999995</v>
      </c>
      <c r="M261" s="5">
        <v>0.77471000000000001</v>
      </c>
      <c r="N261" s="5">
        <v>0.78351000000000004</v>
      </c>
      <c r="O261" s="5">
        <v>0.78954999999999997</v>
      </c>
      <c r="P261" s="5">
        <v>0.79383999999999999</v>
      </c>
      <c r="Q261" s="5">
        <v>0.79413999999999996</v>
      </c>
      <c r="R261" s="5">
        <v>0.79569999999999996</v>
      </c>
      <c r="S261" s="5">
        <v>0.80212000000000006</v>
      </c>
      <c r="T261" s="5">
        <v>0.80574000000000001</v>
      </c>
      <c r="U261" s="5">
        <v>0.81408999999999998</v>
      </c>
      <c r="V261" s="5">
        <v>0.81452000000000002</v>
      </c>
      <c r="W261" s="5">
        <v>0.81811</v>
      </c>
      <c r="X261" s="5">
        <v>0.82369999999999999</v>
      </c>
      <c r="Y261" s="5">
        <v>0.82320000000000004</v>
      </c>
      <c r="Z261" s="5">
        <v>0.82732000000000006</v>
      </c>
      <c r="AA261" s="5">
        <v>0.83003000000000005</v>
      </c>
      <c r="AB261" s="5">
        <v>0.83738999999999997</v>
      </c>
      <c r="AC261" s="5">
        <v>0.84991000000000005</v>
      </c>
      <c r="AD261" s="5">
        <v>0.85421999999999998</v>
      </c>
      <c r="AE261" s="5">
        <v>0.85794000000000004</v>
      </c>
      <c r="AF261" s="5">
        <v>0.86665000000000003</v>
      </c>
      <c r="AG261" s="5">
        <v>0.86980999999999997</v>
      </c>
      <c r="AH261" s="5">
        <v>0.87126000000000003</v>
      </c>
      <c r="AI261" s="5">
        <v>0.87266999999999995</v>
      </c>
      <c r="AJ261" s="5">
        <v>0.87846000000000002</v>
      </c>
      <c r="AK261" s="5">
        <v>0.80972</v>
      </c>
      <c r="AM261" s="4" t="s">
        <v>65</v>
      </c>
      <c r="AN261" s="4" t="s">
        <v>66</v>
      </c>
      <c r="AO261" s="5">
        <f t="shared" si="246"/>
        <v>0.75923666666666667</v>
      </c>
      <c r="AP261" s="5">
        <f t="shared" si="247"/>
        <v>0.80850250000000001</v>
      </c>
      <c r="AQ261" s="5">
        <f t="shared" si="248"/>
        <v>0.85436909090909097</v>
      </c>
      <c r="AR261" s="6">
        <f>(AO261-AVERAGE(AO251:AO296))/_xlfn.STDEV.P(AO251:AO296)</f>
        <v>0.58876375602855369</v>
      </c>
      <c r="AS261" s="6">
        <f t="shared" ref="AS261:AT261" si="258">(AP261-AVERAGE(AP251:AP296))/_xlfn.STDEV.P(AP251:AP296)</f>
        <v>0.88084730667649003</v>
      </c>
      <c r="AT261" s="6">
        <f t="shared" si="258"/>
        <v>0.8245760475234718</v>
      </c>
    </row>
    <row r="262" spans="1:46" ht="13.5" thickBot="1">
      <c r="A262" s="4" t="s">
        <v>67</v>
      </c>
      <c r="B262" s="4" t="s">
        <v>68</v>
      </c>
      <c r="C262" s="5">
        <v>0.72379000000000004</v>
      </c>
      <c r="D262" s="5">
        <v>0.71692999999999996</v>
      </c>
      <c r="E262" s="5">
        <v>0.70848</v>
      </c>
      <c r="F262" s="5">
        <v>0.70862000000000003</v>
      </c>
      <c r="G262" s="5">
        <v>0.70394999999999996</v>
      </c>
      <c r="H262" s="5">
        <v>0.70389999999999997</v>
      </c>
      <c r="I262" s="5">
        <v>0.70069000000000004</v>
      </c>
      <c r="J262" s="5">
        <v>0.70145000000000002</v>
      </c>
      <c r="K262" s="5">
        <v>0.70035000000000003</v>
      </c>
      <c r="L262" s="5">
        <v>0.70545999999999998</v>
      </c>
      <c r="M262" s="5">
        <v>0.70665</v>
      </c>
      <c r="N262" s="5">
        <v>0.70277999999999996</v>
      </c>
      <c r="O262" s="5">
        <v>0.70440999999999998</v>
      </c>
      <c r="P262" s="5">
        <v>0.70250000000000001</v>
      </c>
      <c r="Q262" s="5">
        <v>0.70765999999999996</v>
      </c>
      <c r="R262" s="5">
        <v>0.70777000000000001</v>
      </c>
      <c r="S262" s="5">
        <v>0.70662999999999998</v>
      </c>
      <c r="T262" s="5">
        <v>0.70584000000000002</v>
      </c>
      <c r="U262" s="5">
        <v>0.71157999999999999</v>
      </c>
      <c r="V262" s="5">
        <v>0.71763999999999994</v>
      </c>
      <c r="W262" s="5">
        <v>0.72452000000000005</v>
      </c>
      <c r="X262" s="5">
        <v>0.73345000000000005</v>
      </c>
      <c r="Y262" s="5">
        <v>0.74409999999999998</v>
      </c>
      <c r="Z262" s="5">
        <v>0.75705999999999996</v>
      </c>
      <c r="AA262" s="5">
        <v>0.76993</v>
      </c>
      <c r="AB262" s="5">
        <v>0.78261000000000003</v>
      </c>
      <c r="AC262" s="5">
        <v>0.79074999999999995</v>
      </c>
      <c r="AD262" s="5">
        <v>0.80279</v>
      </c>
      <c r="AE262" s="5">
        <v>0.81361000000000006</v>
      </c>
      <c r="AF262" s="5">
        <v>0.82670999999999994</v>
      </c>
      <c r="AG262" s="5">
        <v>0.83767999999999998</v>
      </c>
      <c r="AH262" s="5">
        <v>0.84182000000000001</v>
      </c>
      <c r="AI262" s="5">
        <v>0.84511999999999998</v>
      </c>
      <c r="AJ262" s="5">
        <v>0.84482000000000002</v>
      </c>
      <c r="AK262" s="5">
        <v>0.77830999999999995</v>
      </c>
      <c r="AM262" s="4" t="s">
        <v>67</v>
      </c>
      <c r="AN262" s="4" t="s">
        <v>68</v>
      </c>
      <c r="AO262" s="5">
        <f t="shared" si="246"/>
        <v>0.70692083333333333</v>
      </c>
      <c r="AP262" s="5">
        <f t="shared" si="247"/>
        <v>0.71859666666666655</v>
      </c>
      <c r="AQ262" s="5">
        <f t="shared" si="248"/>
        <v>0.8121954545454545</v>
      </c>
      <c r="AR262" s="6">
        <f>(AO262-AVERAGE(AO251:AO296))/_xlfn.STDEV.P(AO251:AO296)</f>
        <v>-0.13810680008479051</v>
      </c>
      <c r="AS262" s="6">
        <f t="shared" ref="AS262:AT262" si="259">(AP262-AVERAGE(AP251:AP296))/_xlfn.STDEV.P(AP251:AP296)</f>
        <v>-0.25083511371590489</v>
      </c>
      <c r="AT262" s="6">
        <f t="shared" si="259"/>
        <v>0.32056525104058831</v>
      </c>
    </row>
    <row r="263" spans="1:46" ht="13.5" thickBot="1">
      <c r="A263" s="4" t="s">
        <v>69</v>
      </c>
      <c r="B263" s="4" t="s">
        <v>70</v>
      </c>
      <c r="C263" s="5">
        <v>0.78461000000000003</v>
      </c>
      <c r="D263" s="5">
        <v>0.78571000000000002</v>
      </c>
      <c r="E263" s="5">
        <v>0.78861999999999999</v>
      </c>
      <c r="F263" s="5">
        <v>0.78696999999999995</v>
      </c>
      <c r="G263" s="5">
        <v>0.79154000000000002</v>
      </c>
      <c r="H263" s="5">
        <v>0.79449999999999998</v>
      </c>
      <c r="I263" s="5">
        <v>0.79991999999999996</v>
      </c>
      <c r="J263" s="5">
        <v>0.79915000000000003</v>
      </c>
      <c r="K263" s="5">
        <v>0.80344000000000004</v>
      </c>
      <c r="L263" s="5">
        <v>0.80798999999999999</v>
      </c>
      <c r="M263" s="5">
        <v>0.81261000000000005</v>
      </c>
      <c r="N263" s="5">
        <v>0.81625000000000003</v>
      </c>
      <c r="O263" s="5">
        <v>0.81789000000000001</v>
      </c>
      <c r="P263" s="5">
        <v>0.82206000000000001</v>
      </c>
      <c r="Q263" s="5">
        <v>0.8236</v>
      </c>
      <c r="R263" s="5">
        <v>0.82667999999999997</v>
      </c>
      <c r="S263" s="5">
        <v>0.82740999999999998</v>
      </c>
      <c r="T263" s="5">
        <v>0.82579999999999998</v>
      </c>
      <c r="U263" s="5">
        <v>0.82682</v>
      </c>
      <c r="V263" s="5">
        <v>0.82740999999999998</v>
      </c>
      <c r="W263" s="5">
        <v>0.83125000000000004</v>
      </c>
      <c r="X263" s="5">
        <v>0.83628999999999998</v>
      </c>
      <c r="Y263" s="5">
        <v>0.84001999999999999</v>
      </c>
      <c r="Z263" s="5">
        <v>0.85001000000000004</v>
      </c>
      <c r="AA263" s="5">
        <v>0.85614000000000001</v>
      </c>
      <c r="AB263" s="5">
        <v>0.86336000000000002</v>
      </c>
      <c r="AC263" s="5">
        <v>0.86968999999999996</v>
      </c>
      <c r="AD263" s="5">
        <v>0.877</v>
      </c>
      <c r="AE263" s="5">
        <v>0.88736000000000004</v>
      </c>
      <c r="AF263" s="5">
        <v>0.89587000000000006</v>
      </c>
      <c r="AG263" s="5">
        <v>0.89981</v>
      </c>
      <c r="AH263" s="5">
        <v>0.90852999999999995</v>
      </c>
      <c r="AI263" s="5">
        <v>0.91161999999999999</v>
      </c>
      <c r="AJ263" s="5">
        <v>0.91274999999999995</v>
      </c>
      <c r="AK263" s="5">
        <v>0.84326999999999996</v>
      </c>
      <c r="AM263" s="4" t="s">
        <v>69</v>
      </c>
      <c r="AN263" s="4" t="s">
        <v>70</v>
      </c>
      <c r="AO263" s="5">
        <f t="shared" si="246"/>
        <v>0.7976091666666667</v>
      </c>
      <c r="AP263" s="5">
        <f t="shared" si="247"/>
        <v>0.82960333333333314</v>
      </c>
      <c r="AQ263" s="5">
        <f t="shared" si="248"/>
        <v>0.88412727272727276</v>
      </c>
      <c r="AR263" s="6">
        <f>(AO263-AVERAGE(AO251:AO296))/_xlfn.STDEV.P(AO251:AO296)</f>
        <v>1.121907139920479</v>
      </c>
      <c r="AS263" s="6">
        <f t="shared" ref="AS263:AT263" si="260">(AP263-AVERAGE(AP251:AP296))/_xlfn.STDEV.P(AP251:AP296)</f>
        <v>1.146452343119764</v>
      </c>
      <c r="AT263" s="6">
        <f t="shared" si="260"/>
        <v>1.1802116107161311</v>
      </c>
    </row>
    <row r="264" spans="1:46" ht="13.5" thickBot="1">
      <c r="A264" s="4" t="s">
        <v>71</v>
      </c>
      <c r="B264" s="4" t="s">
        <v>72</v>
      </c>
      <c r="C264" s="5">
        <v>0.70620000000000005</v>
      </c>
      <c r="D264" s="5">
        <v>0.70421</v>
      </c>
      <c r="E264" s="5">
        <v>0.70187999999999995</v>
      </c>
      <c r="F264" s="5">
        <v>0.70247999999999999</v>
      </c>
      <c r="G264" s="5">
        <v>0.69113000000000002</v>
      </c>
      <c r="H264" s="5">
        <v>0.68545999999999996</v>
      </c>
      <c r="I264" s="5">
        <v>0.68593999999999999</v>
      </c>
      <c r="J264" s="5">
        <v>0.67813999999999997</v>
      </c>
      <c r="K264" s="5">
        <v>0.67134000000000005</v>
      </c>
      <c r="L264" s="5">
        <v>0.66661999999999999</v>
      </c>
      <c r="M264" s="5">
        <v>0.65981000000000001</v>
      </c>
      <c r="N264" s="5">
        <v>0.65824000000000005</v>
      </c>
      <c r="O264" s="5">
        <v>0.64953000000000005</v>
      </c>
      <c r="P264" s="5">
        <v>0.64883000000000002</v>
      </c>
      <c r="Q264" s="5">
        <v>0.64686999999999995</v>
      </c>
      <c r="R264" s="5">
        <v>0.64165000000000005</v>
      </c>
      <c r="S264" s="5">
        <v>0.64634000000000003</v>
      </c>
      <c r="T264" s="5">
        <v>0.64014000000000004</v>
      </c>
      <c r="U264" s="5">
        <v>0.64400999999999997</v>
      </c>
      <c r="V264" s="5">
        <v>0.6492</v>
      </c>
      <c r="W264" s="5">
        <v>0.65797000000000005</v>
      </c>
      <c r="X264" s="5">
        <v>0.66417999999999999</v>
      </c>
      <c r="Y264" s="5">
        <v>0.67527000000000004</v>
      </c>
      <c r="Z264" s="5">
        <v>0.68932000000000004</v>
      </c>
      <c r="AA264" s="5">
        <v>0.70313000000000003</v>
      </c>
      <c r="AB264" s="5">
        <v>0.71389999999999998</v>
      </c>
      <c r="AC264" s="5">
        <v>0.72787999999999997</v>
      </c>
      <c r="AD264" s="5">
        <v>0.74626999999999999</v>
      </c>
      <c r="AE264" s="5">
        <v>0.75424000000000002</v>
      </c>
      <c r="AF264" s="5">
        <v>0.77444999999999997</v>
      </c>
      <c r="AG264" s="5">
        <v>0.78039000000000003</v>
      </c>
      <c r="AH264" s="5">
        <v>0.78761999999999999</v>
      </c>
      <c r="AI264" s="5">
        <v>0.79481000000000002</v>
      </c>
      <c r="AJ264" s="5">
        <v>0.80613999999999997</v>
      </c>
      <c r="AK264" s="5">
        <v>0.74312999999999996</v>
      </c>
      <c r="AM264" s="4" t="s">
        <v>71</v>
      </c>
      <c r="AN264" s="4" t="s">
        <v>72</v>
      </c>
      <c r="AO264" s="5">
        <f t="shared" si="246"/>
        <v>0.68428749999999994</v>
      </c>
      <c r="AP264" s="5">
        <f t="shared" si="247"/>
        <v>0.65444250000000004</v>
      </c>
      <c r="AQ264" s="5">
        <f t="shared" si="248"/>
        <v>0.75745090909090895</v>
      </c>
      <c r="AR264" s="6">
        <f>(AO264-AVERAGE(AO251:AO296))/_xlfn.STDEV.P(AO251:AO296)</f>
        <v>-0.45257189675785758</v>
      </c>
      <c r="AS264" s="6">
        <f t="shared" ref="AS264:AT264" si="261">(AP264-AVERAGE(AP251:AP296))/_xlfn.STDEV.P(AP251:AP296)</f>
        <v>-1.0583705084706778</v>
      </c>
      <c r="AT264" s="6">
        <f t="shared" si="261"/>
        <v>-0.33367859266622407</v>
      </c>
    </row>
    <row r="265" spans="1:46" ht="13.5" thickBot="1">
      <c r="A265" s="4" t="s">
        <v>73</v>
      </c>
      <c r="B265" s="4" t="s">
        <v>74</v>
      </c>
      <c r="C265" s="5">
        <v>0.68422000000000005</v>
      </c>
      <c r="D265" s="5">
        <v>0.68154999999999999</v>
      </c>
      <c r="E265" s="5">
        <v>0.67857999999999996</v>
      </c>
      <c r="F265" s="5">
        <v>0.68289</v>
      </c>
      <c r="G265" s="5">
        <v>0.67864999999999998</v>
      </c>
      <c r="H265" s="5">
        <v>0.67893000000000003</v>
      </c>
      <c r="I265" s="5">
        <v>0.68345</v>
      </c>
      <c r="J265" s="5">
        <v>0.68089999999999995</v>
      </c>
      <c r="K265" s="5">
        <v>0.68425999999999998</v>
      </c>
      <c r="L265" s="5">
        <v>0.68425999999999998</v>
      </c>
      <c r="M265" s="5">
        <v>0.69257999999999997</v>
      </c>
      <c r="N265" s="5">
        <v>0.70108000000000004</v>
      </c>
      <c r="O265" s="5">
        <v>0.70647000000000004</v>
      </c>
      <c r="P265" s="5">
        <v>0.70184999999999997</v>
      </c>
      <c r="Q265" s="5">
        <v>0.69550000000000001</v>
      </c>
      <c r="R265" s="5">
        <v>0.68993000000000004</v>
      </c>
      <c r="S265" s="5">
        <v>0.69138999999999995</v>
      </c>
      <c r="T265" s="5">
        <v>0.68833</v>
      </c>
      <c r="U265" s="5">
        <v>0.68966000000000005</v>
      </c>
      <c r="V265" s="5">
        <v>0.69182999999999995</v>
      </c>
      <c r="W265" s="5">
        <v>0.69742999999999999</v>
      </c>
      <c r="X265" s="5">
        <v>0.70262999999999998</v>
      </c>
      <c r="Y265" s="5">
        <v>0.70516000000000001</v>
      </c>
      <c r="Z265" s="5">
        <v>0.70945000000000003</v>
      </c>
      <c r="AA265" s="5">
        <v>0.71740999999999999</v>
      </c>
      <c r="AB265" s="5">
        <v>0.72358999999999996</v>
      </c>
      <c r="AC265" s="5">
        <v>0.74028000000000005</v>
      </c>
      <c r="AD265" s="5">
        <v>0.75314000000000003</v>
      </c>
      <c r="AE265" s="5">
        <v>0.76187000000000005</v>
      </c>
      <c r="AF265" s="5">
        <v>0.77434999999999998</v>
      </c>
      <c r="AG265" s="5">
        <v>0.77654999999999996</v>
      </c>
      <c r="AH265" s="5">
        <v>0.78161000000000003</v>
      </c>
      <c r="AI265" s="5">
        <v>0.78137000000000001</v>
      </c>
      <c r="AJ265" s="5">
        <v>0.78737999999999997</v>
      </c>
      <c r="AK265" s="5">
        <v>0.72170000000000001</v>
      </c>
      <c r="AM265" s="4" t="s">
        <v>73</v>
      </c>
      <c r="AN265" s="4" t="s">
        <v>74</v>
      </c>
      <c r="AO265" s="5">
        <f t="shared" si="246"/>
        <v>0.68427916666666666</v>
      </c>
      <c r="AP265" s="5">
        <f t="shared" si="247"/>
        <v>0.69746916666666658</v>
      </c>
      <c r="AQ265" s="5">
        <f t="shared" si="248"/>
        <v>0.75629545454545455</v>
      </c>
      <c r="AR265" s="6">
        <f>(AO265-AVERAGE(AO251:AO296))/_xlfn.STDEV.P(AO251:AO296)</f>
        <v>-0.45268767919403985</v>
      </c>
      <c r="AS265" s="6">
        <f t="shared" ref="AS265:AT265" si="262">(AP265-AVERAGE(AP251:AP296))/_xlfn.STDEV.P(AP251:AP296)</f>
        <v>-0.51677581467346512</v>
      </c>
      <c r="AT265" s="6">
        <f t="shared" si="262"/>
        <v>-0.3474872564658763</v>
      </c>
    </row>
    <row r="266" spans="1:46" ht="13.5" thickBot="1">
      <c r="A266" s="4" t="s">
        <v>75</v>
      </c>
      <c r="B266" s="4" t="s">
        <v>76</v>
      </c>
      <c r="C266" s="5">
        <v>0.78008</v>
      </c>
      <c r="D266" s="5">
        <v>0.78056999999999999</v>
      </c>
      <c r="E266" s="5">
        <v>0.77761000000000002</v>
      </c>
      <c r="F266" s="5">
        <v>0.78003999999999996</v>
      </c>
      <c r="G266" s="5">
        <v>0.78127000000000002</v>
      </c>
      <c r="H266" s="5">
        <v>0.77851999999999999</v>
      </c>
      <c r="I266" s="5">
        <v>0.77615999999999996</v>
      </c>
      <c r="J266" s="5">
        <v>0.77495999999999998</v>
      </c>
      <c r="K266" s="5">
        <v>0.77480000000000004</v>
      </c>
      <c r="L266" s="5">
        <v>0.77271999999999996</v>
      </c>
      <c r="M266" s="5">
        <v>0.77646999999999999</v>
      </c>
      <c r="N266" s="5">
        <v>0.78151000000000004</v>
      </c>
      <c r="O266" s="5">
        <v>0.78669999999999995</v>
      </c>
      <c r="P266" s="5">
        <v>0.78749000000000002</v>
      </c>
      <c r="Q266" s="5">
        <v>0.78859999999999997</v>
      </c>
      <c r="R266" s="5">
        <v>0.78939999999999999</v>
      </c>
      <c r="S266" s="5">
        <v>0.79127000000000003</v>
      </c>
      <c r="T266" s="5">
        <v>0.79351000000000005</v>
      </c>
      <c r="U266" s="5">
        <v>0.80440999999999996</v>
      </c>
      <c r="V266" s="5">
        <v>0.80837000000000003</v>
      </c>
      <c r="W266" s="5">
        <v>0.81001000000000001</v>
      </c>
      <c r="X266" s="5">
        <v>0.81515000000000004</v>
      </c>
      <c r="Y266" s="5">
        <v>0.82001999999999997</v>
      </c>
      <c r="Z266" s="5">
        <v>0.82257000000000002</v>
      </c>
      <c r="AA266" s="5">
        <v>0.83106000000000002</v>
      </c>
      <c r="AB266" s="5">
        <v>0.83943000000000001</v>
      </c>
      <c r="AC266" s="5">
        <v>0.84933000000000003</v>
      </c>
      <c r="AD266" s="5">
        <v>0.85755999999999999</v>
      </c>
      <c r="AE266" s="5">
        <v>0.86592999999999998</v>
      </c>
      <c r="AF266" s="5">
        <v>0.87297999999999998</v>
      </c>
      <c r="AG266" s="5">
        <v>0.875</v>
      </c>
      <c r="AH266" s="5">
        <v>0.87992000000000004</v>
      </c>
      <c r="AI266" s="5">
        <v>0.88185999999999998</v>
      </c>
      <c r="AJ266" s="5">
        <v>0.88868000000000003</v>
      </c>
      <c r="AK266" s="5">
        <v>0.82147999999999999</v>
      </c>
      <c r="AM266" s="4" t="s">
        <v>75</v>
      </c>
      <c r="AN266" s="4" t="s">
        <v>76</v>
      </c>
      <c r="AO266" s="5">
        <f t="shared" si="246"/>
        <v>0.7778925000000001</v>
      </c>
      <c r="AP266" s="5">
        <f t="shared" si="247"/>
        <v>0.80145833333333349</v>
      </c>
      <c r="AQ266" s="5">
        <f t="shared" si="248"/>
        <v>0.86029363636363632</v>
      </c>
      <c r="AR266" s="6">
        <f>(AO266-AVERAGE(AO251:AO296))/_xlfn.STDEV.P(AO251:AO296)</f>
        <v>0.84796589591146854</v>
      </c>
      <c r="AS266" s="6">
        <f t="shared" ref="AS266:AT266" si="263">(AP266-AVERAGE(AP251:AP296))/_xlfn.STDEV.P(AP251:AP296)</f>
        <v>0.79217942732516222</v>
      </c>
      <c r="AT266" s="6">
        <f t="shared" si="263"/>
        <v>0.895379400774725</v>
      </c>
    </row>
    <row r="267" spans="1:46" ht="13.5" thickBot="1">
      <c r="A267" s="4" t="s">
        <v>77</v>
      </c>
      <c r="B267" s="4" t="s">
        <v>78</v>
      </c>
      <c r="C267" s="5">
        <v>0.71945000000000003</v>
      </c>
      <c r="D267" s="5">
        <v>0.72418000000000005</v>
      </c>
      <c r="E267" s="5">
        <v>0.71667000000000003</v>
      </c>
      <c r="F267" s="5">
        <v>0.72416000000000003</v>
      </c>
      <c r="G267" s="5">
        <v>0.71882000000000001</v>
      </c>
      <c r="H267" s="5">
        <v>0.72109999999999996</v>
      </c>
      <c r="I267" s="5">
        <v>0.72024999999999995</v>
      </c>
      <c r="J267" s="5">
        <v>0.71850999999999998</v>
      </c>
      <c r="K267" s="5">
        <v>0.72311999999999999</v>
      </c>
      <c r="L267" s="5">
        <v>0.71870999999999996</v>
      </c>
      <c r="M267" s="5">
        <v>0.71740999999999999</v>
      </c>
      <c r="N267" s="5">
        <v>0.71453</v>
      </c>
      <c r="O267" s="5">
        <v>0.70877999999999997</v>
      </c>
      <c r="P267" s="5">
        <v>0.70350000000000001</v>
      </c>
      <c r="Q267" s="5">
        <v>0.70167999999999997</v>
      </c>
      <c r="R267" s="5">
        <v>0.69737000000000005</v>
      </c>
      <c r="S267" s="5">
        <v>0.69745999999999997</v>
      </c>
      <c r="T267" s="5">
        <v>0.69674000000000003</v>
      </c>
      <c r="U267" s="5">
        <v>0.69945999999999997</v>
      </c>
      <c r="V267" s="5">
        <v>0.70416999999999996</v>
      </c>
      <c r="W267" s="5">
        <v>0.70635999999999999</v>
      </c>
      <c r="X267" s="5">
        <v>0.71833000000000002</v>
      </c>
      <c r="Y267" s="5">
        <v>0.73167000000000004</v>
      </c>
      <c r="Z267" s="5">
        <v>0.74629999999999996</v>
      </c>
      <c r="AA267" s="5">
        <v>0.76283000000000001</v>
      </c>
      <c r="AB267" s="5">
        <v>0.77763000000000004</v>
      </c>
      <c r="AC267" s="5">
        <v>0.79259000000000002</v>
      </c>
      <c r="AD267" s="5">
        <v>0.8054</v>
      </c>
      <c r="AE267" s="5">
        <v>0.81828999999999996</v>
      </c>
      <c r="AF267" s="5">
        <v>0.83172000000000001</v>
      </c>
      <c r="AG267" s="5">
        <v>0.84180999999999995</v>
      </c>
      <c r="AH267" s="5">
        <v>0.85028999999999999</v>
      </c>
      <c r="AI267" s="5">
        <v>0.85570000000000002</v>
      </c>
      <c r="AJ267" s="5">
        <v>0.85972999999999999</v>
      </c>
      <c r="AK267" s="5">
        <v>0.78834000000000004</v>
      </c>
      <c r="AM267" s="4" t="s">
        <v>77</v>
      </c>
      <c r="AN267" s="4" t="s">
        <v>78</v>
      </c>
      <c r="AO267" s="5">
        <f t="shared" si="246"/>
        <v>0.71974250000000006</v>
      </c>
      <c r="AP267" s="5">
        <f t="shared" si="247"/>
        <v>0.70931833333333338</v>
      </c>
      <c r="AQ267" s="5">
        <f t="shared" si="248"/>
        <v>0.81675727272727272</v>
      </c>
      <c r="AR267" s="6">
        <f>(AO267-AVERAGE(AO251:AO296))/_xlfn.STDEV.P(AO251:AO296)</f>
        <v>4.003605622639584E-2</v>
      </c>
      <c r="AS267" s="6">
        <f t="shared" ref="AS267:AT267" si="264">(AP267-AVERAGE(AP251:AP296))/_xlfn.STDEV.P(AP251:AP296)</f>
        <v>-0.3676253856545878</v>
      </c>
      <c r="AT267" s="6">
        <f t="shared" si="264"/>
        <v>0.37508285524724749</v>
      </c>
    </row>
    <row r="268" spans="1:46" ht="13.5" thickBot="1">
      <c r="A268" s="4" t="s">
        <v>79</v>
      </c>
      <c r="B268" s="4" t="s">
        <v>80</v>
      </c>
      <c r="C268" s="5">
        <v>0.72206000000000004</v>
      </c>
      <c r="D268" s="5">
        <v>0.72297</v>
      </c>
      <c r="E268" s="5">
        <v>0.72248999999999997</v>
      </c>
      <c r="F268" s="5">
        <v>0.72843999999999998</v>
      </c>
      <c r="G268" s="5">
        <v>0.73168999999999995</v>
      </c>
      <c r="H268" s="5">
        <v>0.73092000000000001</v>
      </c>
      <c r="I268" s="5">
        <v>0.72914000000000001</v>
      </c>
      <c r="J268" s="5">
        <v>0.73243999999999998</v>
      </c>
      <c r="K268" s="5">
        <v>0.73758999999999997</v>
      </c>
      <c r="L268" s="5">
        <v>0.74060999999999999</v>
      </c>
      <c r="M268" s="5">
        <v>0.74933000000000005</v>
      </c>
      <c r="N268" s="5">
        <v>0.74605999999999995</v>
      </c>
      <c r="O268" s="5">
        <v>0.74614999999999998</v>
      </c>
      <c r="P268" s="5">
        <v>0.74578</v>
      </c>
      <c r="Q268" s="5">
        <v>0.73953000000000002</v>
      </c>
      <c r="R268" s="5">
        <v>0.73251999999999995</v>
      </c>
      <c r="S268" s="5">
        <v>0.72506000000000004</v>
      </c>
      <c r="T268" s="5">
        <v>0.72482999999999997</v>
      </c>
      <c r="U268" s="5">
        <v>0.72326000000000001</v>
      </c>
      <c r="V268" s="5">
        <v>0.72758999999999996</v>
      </c>
      <c r="W268" s="5">
        <v>0.72751999999999994</v>
      </c>
      <c r="X268" s="5">
        <v>0.73943999999999999</v>
      </c>
      <c r="Y268" s="5">
        <v>0.74463000000000001</v>
      </c>
      <c r="Z268" s="5">
        <v>0.75638000000000005</v>
      </c>
      <c r="AA268" s="5">
        <v>0.76566000000000001</v>
      </c>
      <c r="AB268" s="5">
        <v>0.77307000000000003</v>
      </c>
      <c r="AC268" s="5">
        <v>0.78378999999999999</v>
      </c>
      <c r="AD268" s="5">
        <v>0.79632999999999998</v>
      </c>
      <c r="AE268" s="5">
        <v>0.81332000000000004</v>
      </c>
      <c r="AF268" s="5">
        <v>0.82245999999999997</v>
      </c>
      <c r="AG268" s="5">
        <v>0.83662999999999998</v>
      </c>
      <c r="AH268" s="5">
        <v>0.83958999999999995</v>
      </c>
      <c r="AI268" s="5">
        <v>0.84452000000000005</v>
      </c>
      <c r="AJ268" s="5">
        <v>0.84972000000000003</v>
      </c>
      <c r="AK268" s="5">
        <v>0.77854999999999996</v>
      </c>
      <c r="AM268" s="4" t="s">
        <v>79</v>
      </c>
      <c r="AN268" s="4" t="s">
        <v>80</v>
      </c>
      <c r="AO268" s="5">
        <f t="shared" si="246"/>
        <v>0.73281166666666664</v>
      </c>
      <c r="AP268" s="5">
        <f t="shared" si="247"/>
        <v>0.73605750000000014</v>
      </c>
      <c r="AQ268" s="5">
        <f t="shared" si="248"/>
        <v>0.80942181818181813</v>
      </c>
      <c r="AR268" s="6">
        <f>(AO268-AVERAGE(AO251:AO296))/_xlfn.STDEV.P(AO251:AO296)</f>
        <v>0.22161765089221555</v>
      </c>
      <c r="AS268" s="6">
        <f t="shared" ref="AS268:AT268" si="265">(AP268-AVERAGE(AP251:AP296))/_xlfn.STDEV.P(AP251:AP296)</f>
        <v>-3.1048283472389308E-2</v>
      </c>
      <c r="AT268" s="6">
        <f t="shared" si="265"/>
        <v>0.28741793927603754</v>
      </c>
    </row>
    <row r="269" spans="1:46" ht="13.5" thickBot="1">
      <c r="A269" s="4" t="s">
        <v>81</v>
      </c>
      <c r="B269" s="4" t="s">
        <v>82</v>
      </c>
      <c r="C269" s="5">
        <v>0.70567000000000002</v>
      </c>
      <c r="D269" s="5">
        <v>0.70779999999999998</v>
      </c>
      <c r="E269" s="5">
        <v>0.70289999999999997</v>
      </c>
      <c r="F269" s="5">
        <v>0.71018000000000003</v>
      </c>
      <c r="G269" s="5">
        <v>0.70472999999999997</v>
      </c>
      <c r="H269" s="5">
        <v>0.70132000000000005</v>
      </c>
      <c r="I269" s="5">
        <v>0.69813999999999998</v>
      </c>
      <c r="J269" s="5">
        <v>0.69950999999999997</v>
      </c>
      <c r="K269" s="5">
        <v>0.70404</v>
      </c>
      <c r="L269" s="5">
        <v>0.71126999999999996</v>
      </c>
      <c r="M269" s="5">
        <v>0.71586000000000005</v>
      </c>
      <c r="N269" s="5">
        <v>0.72492000000000001</v>
      </c>
      <c r="O269" s="5">
        <v>0.73433999999999999</v>
      </c>
      <c r="P269" s="5">
        <v>0.73743000000000003</v>
      </c>
      <c r="Q269" s="5">
        <v>0.74099000000000004</v>
      </c>
      <c r="R269" s="5">
        <v>0.74319999999999997</v>
      </c>
      <c r="S269" s="5">
        <v>0.74778999999999995</v>
      </c>
      <c r="T269" s="5">
        <v>0.75149999999999995</v>
      </c>
      <c r="U269" s="5">
        <v>0.75619000000000003</v>
      </c>
      <c r="V269" s="5">
        <v>0.75654999999999994</v>
      </c>
      <c r="W269" s="5">
        <v>0.75961000000000001</v>
      </c>
      <c r="X269" s="5">
        <v>0.76212999999999997</v>
      </c>
      <c r="Y269" s="5">
        <v>0.76785999999999999</v>
      </c>
      <c r="Z269" s="5">
        <v>0.77417000000000002</v>
      </c>
      <c r="AA269" s="5">
        <v>0.77468000000000004</v>
      </c>
      <c r="AB269" s="5">
        <v>0.78144000000000002</v>
      </c>
      <c r="AC269" s="5">
        <v>0.79059999999999997</v>
      </c>
      <c r="AD269" s="5">
        <v>0.80069000000000001</v>
      </c>
      <c r="AE269" s="5">
        <v>0.80572999999999995</v>
      </c>
      <c r="AF269" s="5">
        <v>0.81789000000000001</v>
      </c>
      <c r="AG269" s="5">
        <v>0.82045999999999997</v>
      </c>
      <c r="AH269" s="5">
        <v>0.83035000000000003</v>
      </c>
      <c r="AI269" s="5">
        <v>0.83187999999999995</v>
      </c>
      <c r="AJ269" s="5">
        <v>0.83882999999999996</v>
      </c>
      <c r="AK269" s="5">
        <v>0.77309000000000005</v>
      </c>
      <c r="AM269" s="4" t="s">
        <v>81</v>
      </c>
      <c r="AN269" s="4" t="s">
        <v>82</v>
      </c>
      <c r="AO269" s="5">
        <f t="shared" si="246"/>
        <v>0.70719500000000002</v>
      </c>
      <c r="AP269" s="5">
        <f t="shared" si="247"/>
        <v>0.75264666666666669</v>
      </c>
      <c r="AQ269" s="5">
        <f t="shared" si="248"/>
        <v>0.80596727272727264</v>
      </c>
      <c r="AR269" s="6">
        <f>(AO269-AVERAGE(AO251:AO296))/_xlfn.STDEV.P(AO251:AO296)</f>
        <v>-0.13429755793436909</v>
      </c>
      <c r="AS269" s="6">
        <f t="shared" ref="AS269:AT269" si="266">(AP269-AVERAGE(AP251:AP296))/_xlfn.STDEV.P(AP251:AP296)</f>
        <v>0.17776651296046364</v>
      </c>
      <c r="AT269" s="6">
        <f t="shared" si="266"/>
        <v>0.24613318519367305</v>
      </c>
    </row>
    <row r="270" spans="1:46" ht="13.5" thickBot="1">
      <c r="A270" s="4" t="s">
        <v>83</v>
      </c>
      <c r="B270" s="4" t="s">
        <v>84</v>
      </c>
      <c r="C270" s="5">
        <v>0.76202000000000003</v>
      </c>
      <c r="D270" s="5">
        <v>0.75802999999999998</v>
      </c>
      <c r="E270" s="5">
        <v>0.75416000000000005</v>
      </c>
      <c r="F270" s="5">
        <v>0.75165000000000004</v>
      </c>
      <c r="G270" s="5">
        <v>0.75700999999999996</v>
      </c>
      <c r="H270" s="5">
        <v>0.76210999999999995</v>
      </c>
      <c r="I270" s="5">
        <v>0.77015999999999996</v>
      </c>
      <c r="J270" s="5">
        <v>0.77759999999999996</v>
      </c>
      <c r="K270" s="5">
        <v>0.78191999999999995</v>
      </c>
      <c r="L270" s="5">
        <v>0.78356999999999999</v>
      </c>
      <c r="M270" s="5">
        <v>0.78495999999999999</v>
      </c>
      <c r="N270" s="5">
        <v>0.78959999999999997</v>
      </c>
      <c r="O270" s="5">
        <v>0.78907000000000005</v>
      </c>
      <c r="P270" s="5">
        <v>0.79220000000000002</v>
      </c>
      <c r="Q270" s="5">
        <v>0.80196999999999996</v>
      </c>
      <c r="R270" s="5">
        <v>0.80833999999999995</v>
      </c>
      <c r="S270" s="5">
        <v>0.80749000000000004</v>
      </c>
      <c r="T270" s="5">
        <v>0.80245999999999995</v>
      </c>
      <c r="U270" s="5">
        <v>0.80098999999999998</v>
      </c>
      <c r="V270" s="5">
        <v>0.79576000000000002</v>
      </c>
      <c r="W270" s="5">
        <v>0.79137000000000002</v>
      </c>
      <c r="X270" s="5">
        <v>0.79710000000000003</v>
      </c>
      <c r="Y270" s="5">
        <v>0.80525999999999998</v>
      </c>
      <c r="Z270" s="5">
        <v>0.80230999999999997</v>
      </c>
      <c r="AA270" s="5">
        <v>0.81542999999999999</v>
      </c>
      <c r="AB270" s="5">
        <v>0.82471000000000005</v>
      </c>
      <c r="AC270" s="5">
        <v>0.82565999999999995</v>
      </c>
      <c r="AD270" s="5">
        <v>0.82830000000000004</v>
      </c>
      <c r="AE270" s="5">
        <v>0.83536999999999995</v>
      </c>
      <c r="AF270" s="5">
        <v>0.84672999999999998</v>
      </c>
      <c r="AG270" s="5">
        <v>0.85216000000000003</v>
      </c>
      <c r="AH270" s="5">
        <v>0.86023000000000005</v>
      </c>
      <c r="AI270" s="5">
        <v>0.86255000000000004</v>
      </c>
      <c r="AJ270" s="5">
        <v>0.86663000000000001</v>
      </c>
      <c r="AK270" s="5">
        <v>0.80540999999999996</v>
      </c>
      <c r="AM270" s="4" t="s">
        <v>83</v>
      </c>
      <c r="AN270" s="4" t="s">
        <v>84</v>
      </c>
      <c r="AO270" s="5">
        <f t="shared" si="246"/>
        <v>0.76939916666666663</v>
      </c>
      <c r="AP270" s="5">
        <f t="shared" si="247"/>
        <v>0.79952666666666661</v>
      </c>
      <c r="AQ270" s="5">
        <f t="shared" si="248"/>
        <v>0.83847090909090904</v>
      </c>
      <c r="AR270" s="6">
        <f>(AO270-AVERAGE(AO251:AO296))/_xlfn.STDEV.P(AO251:AO296)</f>
        <v>0.7299604369537388</v>
      </c>
      <c r="AS270" s="6">
        <f t="shared" ref="AS270:AT270" si="267">(AP270-AVERAGE(AP251:AP296))/_xlfn.STDEV.P(AP251:AP296)</f>
        <v>0.7678647290717131</v>
      </c>
      <c r="AT270" s="6">
        <f t="shared" si="267"/>
        <v>0.63457926347284344</v>
      </c>
    </row>
    <row r="271" spans="1:46" ht="13.5" thickBot="1">
      <c r="A271" s="4" t="s">
        <v>85</v>
      </c>
      <c r="B271" s="4" t="s">
        <v>86</v>
      </c>
      <c r="C271" s="5">
        <v>0.72655999999999998</v>
      </c>
      <c r="D271" s="5">
        <v>0.72446999999999995</v>
      </c>
      <c r="E271" s="5">
        <v>0.72560999999999998</v>
      </c>
      <c r="F271" s="5">
        <v>0.72690999999999995</v>
      </c>
      <c r="G271" s="5">
        <v>0.73241000000000001</v>
      </c>
      <c r="H271" s="5">
        <v>0.74319999999999997</v>
      </c>
      <c r="I271" s="5">
        <v>0.74634999999999996</v>
      </c>
      <c r="J271" s="5">
        <v>0.74907999999999997</v>
      </c>
      <c r="K271" s="5">
        <v>0.75739999999999996</v>
      </c>
      <c r="L271" s="5">
        <v>0.77058000000000004</v>
      </c>
      <c r="M271" s="5">
        <v>0.77946000000000004</v>
      </c>
      <c r="N271" s="5">
        <v>0.78674999999999995</v>
      </c>
      <c r="O271" s="5">
        <v>0.79705999999999999</v>
      </c>
      <c r="P271" s="5">
        <v>0.80837000000000003</v>
      </c>
      <c r="Q271" s="5">
        <v>0.81215999999999999</v>
      </c>
      <c r="R271" s="5">
        <v>0.82208999999999999</v>
      </c>
      <c r="S271" s="5">
        <v>0.82718000000000003</v>
      </c>
      <c r="T271" s="5">
        <v>0.82413000000000003</v>
      </c>
      <c r="U271" s="5">
        <v>0.82887</v>
      </c>
      <c r="V271" s="5">
        <v>0.83309999999999995</v>
      </c>
      <c r="W271" s="5">
        <v>0.83379000000000003</v>
      </c>
      <c r="X271" s="5">
        <v>0.83640000000000003</v>
      </c>
      <c r="Y271" s="5">
        <v>0.84189999999999998</v>
      </c>
      <c r="Z271" s="5">
        <v>0.85118000000000005</v>
      </c>
      <c r="AA271" s="5">
        <v>0.85492000000000001</v>
      </c>
      <c r="AB271" s="5">
        <v>0.85477999999999998</v>
      </c>
      <c r="AC271" s="5">
        <v>0.85997000000000001</v>
      </c>
      <c r="AD271" s="5">
        <v>0.86280999999999997</v>
      </c>
      <c r="AE271" s="5">
        <v>0.86846000000000001</v>
      </c>
      <c r="AF271" s="5">
        <v>0.87655000000000005</v>
      </c>
      <c r="AG271" s="5">
        <v>0.88039000000000001</v>
      </c>
      <c r="AH271" s="5">
        <v>0.88217000000000001</v>
      </c>
      <c r="AI271" s="5">
        <v>0.88324000000000003</v>
      </c>
      <c r="AJ271" s="5">
        <v>0.88368000000000002</v>
      </c>
      <c r="AK271" s="5">
        <v>0.80506999999999995</v>
      </c>
      <c r="AM271" s="4" t="s">
        <v>85</v>
      </c>
      <c r="AN271" s="4" t="s">
        <v>86</v>
      </c>
      <c r="AO271" s="5">
        <f t="shared" si="246"/>
        <v>0.74739833333333328</v>
      </c>
      <c r="AP271" s="5">
        <f t="shared" si="247"/>
        <v>0.82635250000000005</v>
      </c>
      <c r="AQ271" s="5">
        <f t="shared" si="248"/>
        <v>0.86473090909090911</v>
      </c>
      <c r="AR271" s="6">
        <f>(AO271-AVERAGE(AO251:AO296))/_xlfn.STDEV.P(AO251:AO296)</f>
        <v>0.42428322718696299</v>
      </c>
      <c r="AS271" s="6">
        <f t="shared" ref="AS271:AT271" si="268">(AP271-AVERAGE(AP251:AP296))/_xlfn.STDEV.P(AP251:AP296)</f>
        <v>1.1055327409253346</v>
      </c>
      <c r="AT271" s="6">
        <f t="shared" si="268"/>
        <v>0.94840858095262548</v>
      </c>
    </row>
    <row r="272" spans="1:46" ht="13.5" thickBot="1">
      <c r="A272" s="4" t="s">
        <v>87</v>
      </c>
      <c r="B272" s="4" t="s">
        <v>88</v>
      </c>
      <c r="C272" s="5">
        <v>0.74204000000000003</v>
      </c>
      <c r="D272" s="5">
        <v>0.74236000000000002</v>
      </c>
      <c r="E272" s="5">
        <v>0.75241999999999998</v>
      </c>
      <c r="F272" s="5">
        <v>0.75658999999999998</v>
      </c>
      <c r="G272" s="5">
        <v>0.75685999999999998</v>
      </c>
      <c r="H272" s="5">
        <v>0.75497999999999998</v>
      </c>
      <c r="I272" s="5">
        <v>0.75414000000000003</v>
      </c>
      <c r="J272" s="5">
        <v>0.76966999999999997</v>
      </c>
      <c r="K272" s="5">
        <v>0.77225999999999995</v>
      </c>
      <c r="L272" s="5">
        <v>0.78327000000000002</v>
      </c>
      <c r="M272" s="5">
        <v>0.78715000000000002</v>
      </c>
      <c r="N272" s="5">
        <v>0.79966999999999999</v>
      </c>
      <c r="O272" s="5">
        <v>0.80608000000000002</v>
      </c>
      <c r="P272" s="5">
        <v>0.81025999999999998</v>
      </c>
      <c r="Q272" s="5">
        <v>0.80954999999999999</v>
      </c>
      <c r="R272" s="5">
        <v>0.81103999999999998</v>
      </c>
      <c r="S272" s="5">
        <v>0.80545999999999995</v>
      </c>
      <c r="T272" s="5">
        <v>0.80505000000000004</v>
      </c>
      <c r="U272" s="5">
        <v>0.80852000000000002</v>
      </c>
      <c r="V272" s="5">
        <v>0.80427000000000004</v>
      </c>
      <c r="W272" s="5">
        <v>0.80411999999999995</v>
      </c>
      <c r="X272" s="5">
        <v>0.80637999999999999</v>
      </c>
      <c r="Y272" s="5">
        <v>0.80723</v>
      </c>
      <c r="Z272" s="5">
        <v>0.80737000000000003</v>
      </c>
      <c r="AA272" s="5">
        <v>0.80579999999999996</v>
      </c>
      <c r="AB272" s="5">
        <v>0.81330000000000002</v>
      </c>
      <c r="AC272" s="5">
        <v>0.82064000000000004</v>
      </c>
      <c r="AD272" s="5">
        <v>0.82743</v>
      </c>
      <c r="AE272" s="5">
        <v>0.83860000000000001</v>
      </c>
      <c r="AF272" s="5">
        <v>0.84958999999999996</v>
      </c>
      <c r="AG272" s="5">
        <v>0.85087999999999997</v>
      </c>
      <c r="AH272" s="5">
        <v>0.85721000000000003</v>
      </c>
      <c r="AI272" s="5">
        <v>0.86317999999999995</v>
      </c>
      <c r="AJ272" s="5">
        <v>0.86521000000000003</v>
      </c>
      <c r="AK272" s="5">
        <v>0.79723999999999995</v>
      </c>
      <c r="AM272" s="4" t="s">
        <v>87</v>
      </c>
      <c r="AN272" s="4" t="s">
        <v>88</v>
      </c>
      <c r="AO272" s="5">
        <f t="shared" si="246"/>
        <v>0.76428416666666665</v>
      </c>
      <c r="AP272" s="5">
        <f t="shared" si="247"/>
        <v>0.80711083333333355</v>
      </c>
      <c r="AQ272" s="5">
        <f t="shared" si="248"/>
        <v>0.83537090909090916</v>
      </c>
      <c r="AR272" s="6">
        <f>(AO272-AVERAGE(AO251:AO296))/_xlfn.STDEV.P(AO251:AO296)</f>
        <v>0.65889317762460498</v>
      </c>
      <c r="AS272" s="6">
        <f t="shared" ref="AS272:AT272" si="269">(AP272-AVERAGE(AP251:AP296))/_xlfn.STDEV.P(AP251:AP296)</f>
        <v>0.86332981483729698</v>
      </c>
      <c r="AT272" s="6">
        <f t="shared" si="269"/>
        <v>0.59753162888840761</v>
      </c>
    </row>
    <row r="273" spans="1:46" ht="13.5" thickBot="1">
      <c r="A273" s="4" t="s">
        <v>89</v>
      </c>
      <c r="B273" s="4" t="s">
        <v>90</v>
      </c>
      <c r="C273" s="5">
        <v>0.76993999999999996</v>
      </c>
      <c r="D273" s="5">
        <v>0.76924000000000003</v>
      </c>
      <c r="E273" s="5">
        <v>0.77278000000000002</v>
      </c>
      <c r="F273" s="5">
        <v>0.77344000000000002</v>
      </c>
      <c r="G273" s="5">
        <v>0.78410999999999997</v>
      </c>
      <c r="H273" s="5">
        <v>0.79083999999999999</v>
      </c>
      <c r="I273" s="5">
        <v>0.79898999999999998</v>
      </c>
      <c r="J273" s="5">
        <v>0.80557999999999996</v>
      </c>
      <c r="K273" s="5">
        <v>0.80817000000000005</v>
      </c>
      <c r="L273" s="5">
        <v>0.81664000000000003</v>
      </c>
      <c r="M273" s="5">
        <v>0.82679000000000002</v>
      </c>
      <c r="N273" s="5">
        <v>0.83043999999999996</v>
      </c>
      <c r="O273" s="5">
        <v>0.83211999999999997</v>
      </c>
      <c r="P273" s="5">
        <v>0.83467999999999998</v>
      </c>
      <c r="Q273" s="5">
        <v>0.83777000000000001</v>
      </c>
      <c r="R273" s="5">
        <v>0.83731</v>
      </c>
      <c r="S273" s="5">
        <v>0.82991000000000004</v>
      </c>
      <c r="T273" s="5">
        <v>0.83050000000000002</v>
      </c>
      <c r="U273" s="5">
        <v>0.83037000000000005</v>
      </c>
      <c r="V273" s="5">
        <v>0.83184999999999998</v>
      </c>
      <c r="W273" s="5">
        <v>0.83521000000000001</v>
      </c>
      <c r="X273" s="5">
        <v>0.83774999999999999</v>
      </c>
      <c r="Y273" s="5">
        <v>0.84157000000000004</v>
      </c>
      <c r="Z273" s="5">
        <v>0.84619999999999995</v>
      </c>
      <c r="AA273" s="5">
        <v>0.84777999999999998</v>
      </c>
      <c r="AB273" s="5">
        <v>0.85648000000000002</v>
      </c>
      <c r="AC273" s="5">
        <v>0.86094999999999999</v>
      </c>
      <c r="AD273" s="5">
        <v>0.86973999999999996</v>
      </c>
      <c r="AE273" s="5">
        <v>0.87795999999999996</v>
      </c>
      <c r="AF273" s="5">
        <v>0.88963000000000003</v>
      </c>
      <c r="AG273" s="5">
        <v>0.89254999999999995</v>
      </c>
      <c r="AH273" s="5">
        <v>0.89976</v>
      </c>
      <c r="AI273" s="5">
        <v>0.90088999999999997</v>
      </c>
      <c r="AJ273" s="5">
        <v>0.90651999999999999</v>
      </c>
      <c r="AK273" s="5">
        <v>0.83455000000000001</v>
      </c>
      <c r="AM273" s="4" t="s">
        <v>89</v>
      </c>
      <c r="AN273" s="4" t="s">
        <v>90</v>
      </c>
      <c r="AO273" s="5">
        <f t="shared" si="246"/>
        <v>0.79558000000000006</v>
      </c>
      <c r="AP273" s="5">
        <f t="shared" si="247"/>
        <v>0.83543666666666672</v>
      </c>
      <c r="AQ273" s="5">
        <f t="shared" si="248"/>
        <v>0.87607363636363644</v>
      </c>
      <c r="AR273" s="6">
        <f>(AO273-AVERAGE(AO251:AO296))/_xlfn.STDEV.P(AO251:AO296)</f>
        <v>1.0937141167099156</v>
      </c>
      <c r="AS273" s="6">
        <f t="shared" ref="AS273:AT273" si="270">(AP273-AVERAGE(AP251:AP296))/_xlfn.STDEV.P(AP251:AP296)</f>
        <v>1.2198789556193894</v>
      </c>
      <c r="AT273" s="6">
        <f t="shared" si="270"/>
        <v>1.0839638116593779</v>
      </c>
    </row>
    <row r="274" spans="1:46" ht="13.5" thickBot="1">
      <c r="A274" s="4" t="s">
        <v>91</v>
      </c>
      <c r="B274" s="4" t="s">
        <v>92</v>
      </c>
      <c r="C274" s="5">
        <v>0.73002</v>
      </c>
      <c r="D274" s="5">
        <v>0.73199999999999998</v>
      </c>
      <c r="E274" s="5">
        <v>0.73051999999999995</v>
      </c>
      <c r="F274" s="5">
        <v>0.73836000000000002</v>
      </c>
      <c r="G274" s="5">
        <v>0.74141999999999997</v>
      </c>
      <c r="H274" s="5">
        <v>0.74312999999999996</v>
      </c>
      <c r="I274" s="5">
        <v>0.74578</v>
      </c>
      <c r="J274" s="5">
        <v>0.74273999999999996</v>
      </c>
      <c r="K274" s="5">
        <v>0.74560999999999999</v>
      </c>
      <c r="L274" s="5">
        <v>0.74675999999999998</v>
      </c>
      <c r="M274" s="5">
        <v>0.74446999999999997</v>
      </c>
      <c r="N274" s="5">
        <v>0.75629000000000002</v>
      </c>
      <c r="O274" s="5">
        <v>0.76385999999999998</v>
      </c>
      <c r="P274" s="5">
        <v>0.75948000000000004</v>
      </c>
      <c r="Q274" s="5">
        <v>0.76075000000000004</v>
      </c>
      <c r="R274" s="5">
        <v>0.75673000000000001</v>
      </c>
      <c r="S274" s="5">
        <v>0.75609999999999999</v>
      </c>
      <c r="T274" s="5">
        <v>0.74775999999999998</v>
      </c>
      <c r="U274" s="5">
        <v>0.74065999999999999</v>
      </c>
      <c r="V274" s="5">
        <v>0.74868000000000001</v>
      </c>
      <c r="W274" s="5">
        <v>0.75029000000000001</v>
      </c>
      <c r="X274" s="5">
        <v>0.75234000000000001</v>
      </c>
      <c r="Y274" s="5">
        <v>0.75699000000000005</v>
      </c>
      <c r="Z274" s="5">
        <v>0.75566</v>
      </c>
      <c r="AA274" s="5">
        <v>0.75624000000000002</v>
      </c>
      <c r="AB274" s="5">
        <v>0.77258000000000004</v>
      </c>
      <c r="AC274" s="5">
        <v>0.78369999999999995</v>
      </c>
      <c r="AD274" s="5">
        <v>0.80091000000000001</v>
      </c>
      <c r="AE274" s="5">
        <v>0.80425999999999997</v>
      </c>
      <c r="AF274" s="5">
        <v>0.82023999999999997</v>
      </c>
      <c r="AG274" s="5">
        <v>0.83653999999999995</v>
      </c>
      <c r="AH274" s="5">
        <v>0.84023000000000003</v>
      </c>
      <c r="AI274" s="5">
        <v>0.84411999999999998</v>
      </c>
      <c r="AJ274" s="5">
        <v>0.84814000000000001</v>
      </c>
      <c r="AK274" s="5">
        <v>0.78190000000000004</v>
      </c>
      <c r="AM274" s="4" t="s">
        <v>91</v>
      </c>
      <c r="AN274" s="4" t="s">
        <v>92</v>
      </c>
      <c r="AO274" s="5">
        <f t="shared" si="246"/>
        <v>0.741425</v>
      </c>
      <c r="AP274" s="5">
        <f t="shared" si="247"/>
        <v>0.75410833333333338</v>
      </c>
      <c r="AQ274" s="5">
        <f t="shared" si="248"/>
        <v>0.80807818181818192</v>
      </c>
      <c r="AR274" s="6">
        <f>(AO274-AVERAGE(AO251:AO296))/_xlfn.STDEV.P(AO251:AO296)</f>
        <v>0.3412903769309793</v>
      </c>
      <c r="AS274" s="6">
        <f t="shared" ref="AS274:AT274" si="271">(AP274-AVERAGE(AP251:AP296))/_xlfn.STDEV.P(AP251:AP296)</f>
        <v>0.19616512414965506</v>
      </c>
      <c r="AT274" s="6">
        <f t="shared" si="271"/>
        <v>0.27136034281979354</v>
      </c>
    </row>
    <row r="275" spans="1:46" ht="13.5" thickBot="1">
      <c r="A275" s="4" t="s">
        <v>93</v>
      </c>
      <c r="B275" s="4" t="s">
        <v>94</v>
      </c>
      <c r="C275" s="5">
        <v>0.77029000000000003</v>
      </c>
      <c r="D275" s="5">
        <v>0.77249999999999996</v>
      </c>
      <c r="E275" s="5">
        <v>0.77568000000000004</v>
      </c>
      <c r="F275" s="5">
        <v>0.78166999999999998</v>
      </c>
      <c r="G275" s="5">
        <v>0.78756999999999999</v>
      </c>
      <c r="H275" s="5">
        <v>0.79532999999999998</v>
      </c>
      <c r="I275" s="5">
        <v>0.79491000000000001</v>
      </c>
      <c r="J275" s="5">
        <v>0.79766000000000004</v>
      </c>
      <c r="K275" s="5">
        <v>0.79862</v>
      </c>
      <c r="L275" s="5">
        <v>0.80020000000000002</v>
      </c>
      <c r="M275" s="5">
        <v>0.80584</v>
      </c>
      <c r="N275" s="5">
        <v>0.80906</v>
      </c>
      <c r="O275" s="5">
        <v>0.81179000000000001</v>
      </c>
      <c r="P275" s="5">
        <v>0.81289999999999996</v>
      </c>
      <c r="Q275" s="5">
        <v>0.81472</v>
      </c>
      <c r="R275" s="5">
        <v>0.80959999999999999</v>
      </c>
      <c r="S275" s="5">
        <v>0.80286000000000002</v>
      </c>
      <c r="T275" s="5">
        <v>0.79586000000000001</v>
      </c>
      <c r="U275" s="5">
        <v>0.80003999999999997</v>
      </c>
      <c r="V275" s="5">
        <v>0.80081000000000002</v>
      </c>
      <c r="W275" s="5">
        <v>0.80149000000000004</v>
      </c>
      <c r="X275" s="5">
        <v>0.80591000000000002</v>
      </c>
      <c r="Y275" s="5">
        <v>0.80623999999999996</v>
      </c>
      <c r="Z275" s="5">
        <v>0.81425999999999998</v>
      </c>
      <c r="AA275" s="5">
        <v>0.81967999999999996</v>
      </c>
      <c r="AB275" s="5">
        <v>0.82440000000000002</v>
      </c>
      <c r="AC275" s="5">
        <v>0.82977000000000001</v>
      </c>
      <c r="AD275" s="5">
        <v>0.83720000000000006</v>
      </c>
      <c r="AE275" s="5">
        <v>0.85055000000000003</v>
      </c>
      <c r="AF275" s="5">
        <v>0.86234</v>
      </c>
      <c r="AG275" s="5">
        <v>0.86767000000000005</v>
      </c>
      <c r="AH275" s="5">
        <v>0.87309999999999999</v>
      </c>
      <c r="AI275" s="5">
        <v>0.87590999999999997</v>
      </c>
      <c r="AJ275" s="5">
        <v>0.88039999999999996</v>
      </c>
      <c r="AK275" s="5">
        <v>0.81094999999999995</v>
      </c>
      <c r="AM275" s="4" t="s">
        <v>93</v>
      </c>
      <c r="AN275" s="4" t="s">
        <v>94</v>
      </c>
      <c r="AO275" s="5">
        <f t="shared" si="246"/>
        <v>0.79077750000000002</v>
      </c>
      <c r="AP275" s="5">
        <f t="shared" si="247"/>
        <v>0.8063733333333335</v>
      </c>
      <c r="AQ275" s="5">
        <f t="shared" si="248"/>
        <v>0.84836090909090911</v>
      </c>
      <c r="AR275" s="6">
        <f>(AO275-AVERAGE(AO251:AO296))/_xlfn.STDEV.P(AO251:AO296)</f>
        <v>1.026988698737644</v>
      </c>
      <c r="AS275" s="6">
        <f t="shared" ref="AS275:AT275" si="272">(AP275-AVERAGE(AP251:AP296))/_xlfn.STDEV.P(AP251:AP296)</f>
        <v>0.85404659311412978</v>
      </c>
      <c r="AT275" s="6">
        <f t="shared" si="272"/>
        <v>0.75277316864706501</v>
      </c>
    </row>
    <row r="276" spans="1:46" ht="13.5" thickBot="1">
      <c r="A276" s="4" t="s">
        <v>95</v>
      </c>
      <c r="B276" s="4" t="s">
        <v>96</v>
      </c>
      <c r="C276" s="5">
        <v>0.76271</v>
      </c>
      <c r="D276" s="5">
        <v>0.76597000000000004</v>
      </c>
      <c r="E276" s="5">
        <v>0.76563000000000003</v>
      </c>
      <c r="F276" s="5">
        <v>0.77276</v>
      </c>
      <c r="G276" s="5">
        <v>0.77183999999999997</v>
      </c>
      <c r="H276" s="5">
        <v>0.77083999999999997</v>
      </c>
      <c r="I276" s="5">
        <v>0.77002000000000004</v>
      </c>
      <c r="J276" s="5">
        <v>0.76803999999999994</v>
      </c>
      <c r="K276" s="5">
        <v>0.77156000000000002</v>
      </c>
      <c r="L276" s="5">
        <v>0.76849999999999996</v>
      </c>
      <c r="M276" s="5">
        <v>0.77156000000000002</v>
      </c>
      <c r="N276" s="5">
        <v>0.77056999999999998</v>
      </c>
      <c r="O276" s="5">
        <v>0.77366999999999997</v>
      </c>
      <c r="P276" s="5">
        <v>0.77402000000000004</v>
      </c>
      <c r="Q276" s="5">
        <v>0.77390999999999999</v>
      </c>
      <c r="R276" s="5">
        <v>0.77551000000000003</v>
      </c>
      <c r="S276" s="5">
        <v>0.77749000000000001</v>
      </c>
      <c r="T276" s="5">
        <v>0.77580000000000005</v>
      </c>
      <c r="U276" s="5">
        <v>0.77956999999999999</v>
      </c>
      <c r="V276" s="5">
        <v>0.77705000000000002</v>
      </c>
      <c r="W276" s="5">
        <v>0.78174999999999994</v>
      </c>
      <c r="X276" s="5">
        <v>0.78742000000000001</v>
      </c>
      <c r="Y276" s="5">
        <v>0.79103999999999997</v>
      </c>
      <c r="Z276" s="5">
        <v>0.79818</v>
      </c>
      <c r="AA276" s="5">
        <v>0.80323999999999995</v>
      </c>
      <c r="AB276" s="5">
        <v>0.80962000000000001</v>
      </c>
      <c r="AC276" s="5">
        <v>0.81523000000000001</v>
      </c>
      <c r="AD276" s="5">
        <v>0.82067999999999997</v>
      </c>
      <c r="AE276" s="5">
        <v>0.82982</v>
      </c>
      <c r="AF276" s="5">
        <v>0.84345999999999999</v>
      </c>
      <c r="AG276" s="5">
        <v>0.84931999999999996</v>
      </c>
      <c r="AH276" s="5">
        <v>0.85668999999999995</v>
      </c>
      <c r="AI276" s="5">
        <v>0.85607</v>
      </c>
      <c r="AJ276" s="5">
        <v>0.8589</v>
      </c>
      <c r="AK276" s="5">
        <v>0.79171000000000002</v>
      </c>
      <c r="AM276" s="4" t="s">
        <v>95</v>
      </c>
      <c r="AN276" s="4" t="s">
        <v>96</v>
      </c>
      <c r="AO276" s="5">
        <f t="shared" si="246"/>
        <v>0.76916666666666667</v>
      </c>
      <c r="AP276" s="5">
        <f t="shared" si="247"/>
        <v>0.78045083333333343</v>
      </c>
      <c r="AQ276" s="5">
        <f t="shared" si="248"/>
        <v>0.830430909090909</v>
      </c>
      <c r="AR276" s="6">
        <f>(AO276-AVERAGE(AO251:AO296))/_xlfn.STDEV.P(AO251:AO296)</f>
        <v>0.72673010698423313</v>
      </c>
      <c r="AS276" s="6">
        <f t="shared" ref="AS276:AT276" si="273">(AP276-AVERAGE(AP251:AP296))/_xlfn.STDEV.P(AP251:AP296)</f>
        <v>0.52774921668187869</v>
      </c>
      <c r="AT276" s="6">
        <f t="shared" si="273"/>
        <v>0.53849443055062496</v>
      </c>
    </row>
    <row r="277" spans="1:46" ht="13.5" thickBot="1">
      <c r="A277" s="4" t="s">
        <v>97</v>
      </c>
      <c r="B277" s="4" t="s">
        <v>98</v>
      </c>
      <c r="C277" s="5">
        <v>0.66923999999999995</v>
      </c>
      <c r="D277" s="5">
        <v>0.66539999999999999</v>
      </c>
      <c r="E277" s="5">
        <v>0.66762999999999995</v>
      </c>
      <c r="F277" s="5">
        <v>0.67132000000000003</v>
      </c>
      <c r="G277" s="5">
        <v>0.67444999999999999</v>
      </c>
      <c r="H277" s="5">
        <v>0.67934000000000005</v>
      </c>
      <c r="I277" s="5">
        <v>0.68135000000000001</v>
      </c>
      <c r="J277" s="5">
        <v>0.68233999999999995</v>
      </c>
      <c r="K277" s="5">
        <v>0.68896999999999997</v>
      </c>
      <c r="L277" s="5">
        <v>0.69377</v>
      </c>
      <c r="M277" s="5">
        <v>0.70270999999999995</v>
      </c>
      <c r="N277" s="5">
        <v>0.71279000000000003</v>
      </c>
      <c r="O277" s="5">
        <v>0.72196000000000005</v>
      </c>
      <c r="P277" s="5">
        <v>0.72677000000000003</v>
      </c>
      <c r="Q277" s="5">
        <v>0.72721000000000002</v>
      </c>
      <c r="R277" s="5">
        <v>0.73080999999999996</v>
      </c>
      <c r="S277" s="5">
        <v>0.73246999999999995</v>
      </c>
      <c r="T277" s="5">
        <v>0.72721000000000002</v>
      </c>
      <c r="U277" s="5">
        <v>0.72772999999999999</v>
      </c>
      <c r="V277" s="5">
        <v>0.73073999999999995</v>
      </c>
      <c r="W277" s="5">
        <v>0.72775000000000001</v>
      </c>
      <c r="X277" s="5">
        <v>0.73158000000000001</v>
      </c>
      <c r="Y277" s="5">
        <v>0.72912999999999994</v>
      </c>
      <c r="Z277" s="5">
        <v>0.72946</v>
      </c>
      <c r="AA277" s="5">
        <v>0.73580000000000001</v>
      </c>
      <c r="AB277" s="5">
        <v>0.73972000000000004</v>
      </c>
      <c r="AC277" s="5">
        <v>0.74614999999999998</v>
      </c>
      <c r="AD277" s="5">
        <v>0.75761000000000001</v>
      </c>
      <c r="AE277" s="5">
        <v>0.76619999999999999</v>
      </c>
      <c r="AF277" s="5">
        <v>0.78288000000000002</v>
      </c>
      <c r="AG277" s="5">
        <v>0.79376000000000002</v>
      </c>
      <c r="AH277" s="5">
        <v>0.79986000000000002</v>
      </c>
      <c r="AI277" s="5">
        <v>0.80362999999999996</v>
      </c>
      <c r="AJ277" s="5">
        <v>0.80922000000000005</v>
      </c>
      <c r="AK277" s="5">
        <v>0.75304000000000004</v>
      </c>
      <c r="AM277" s="4" t="s">
        <v>97</v>
      </c>
      <c r="AN277" s="4" t="s">
        <v>98</v>
      </c>
      <c r="AO277" s="5">
        <f t="shared" si="246"/>
        <v>0.68244249999999995</v>
      </c>
      <c r="AP277" s="5">
        <f t="shared" si="247"/>
        <v>0.72856833333333337</v>
      </c>
      <c r="AQ277" s="5">
        <f t="shared" si="248"/>
        <v>0.7716245454545454</v>
      </c>
      <c r="AR277" s="6">
        <f>(AO277-AVERAGE(AO251:AO296))/_xlfn.STDEV.P(AO251:AO296)</f>
        <v>-0.47820612812877672</v>
      </c>
      <c r="AS277" s="6">
        <f t="shared" ref="AS277:AT277" si="274">(AP277-AVERAGE(AP251:AP296))/_xlfn.STDEV.P(AP251:AP296)</f>
        <v>-0.12531756440583428</v>
      </c>
      <c r="AT277" s="6">
        <f t="shared" si="274"/>
        <v>-0.16429159242987088</v>
      </c>
    </row>
    <row r="278" spans="1:46" ht="13.5" thickBot="1">
      <c r="A278" s="4" t="s">
        <v>99</v>
      </c>
      <c r="B278" s="4" t="s">
        <v>100</v>
      </c>
      <c r="C278" s="5">
        <v>0.70365</v>
      </c>
      <c r="D278" s="5">
        <v>0.69786999999999999</v>
      </c>
      <c r="E278" s="5">
        <v>0.69113999999999998</v>
      </c>
      <c r="F278" s="5">
        <v>0.69364999999999999</v>
      </c>
      <c r="G278" s="5">
        <v>0.68827000000000005</v>
      </c>
      <c r="H278" s="5">
        <v>0.69089</v>
      </c>
      <c r="I278" s="5">
        <v>0.68472</v>
      </c>
      <c r="J278" s="5">
        <v>0.68720000000000003</v>
      </c>
      <c r="K278" s="5">
        <v>0.68728999999999996</v>
      </c>
      <c r="L278" s="5">
        <v>0.69154000000000004</v>
      </c>
      <c r="M278" s="5">
        <v>0.69389999999999996</v>
      </c>
      <c r="N278" s="5">
        <v>0.69596000000000002</v>
      </c>
      <c r="O278" s="5">
        <v>0.69833000000000001</v>
      </c>
      <c r="P278" s="5">
        <v>0.70052999999999999</v>
      </c>
      <c r="Q278" s="5">
        <v>0.69974999999999998</v>
      </c>
      <c r="R278" s="5">
        <v>0.69037000000000004</v>
      </c>
      <c r="S278" s="5">
        <v>0.68828999999999996</v>
      </c>
      <c r="T278" s="5">
        <v>0.6804</v>
      </c>
      <c r="U278" s="5">
        <v>0.68688000000000005</v>
      </c>
      <c r="V278" s="5">
        <v>0.68123999999999996</v>
      </c>
      <c r="W278" s="5">
        <v>0.67966000000000004</v>
      </c>
      <c r="X278" s="5">
        <v>0.68166000000000004</v>
      </c>
      <c r="Y278" s="5">
        <v>0.68378000000000005</v>
      </c>
      <c r="Z278" s="5">
        <v>0.68518999999999997</v>
      </c>
      <c r="AA278" s="5">
        <v>0.69037000000000004</v>
      </c>
      <c r="AB278" s="5">
        <v>0.69677999999999995</v>
      </c>
      <c r="AC278" s="5">
        <v>0.70484000000000002</v>
      </c>
      <c r="AD278" s="5">
        <v>0.71697</v>
      </c>
      <c r="AE278" s="5">
        <v>0.72901000000000005</v>
      </c>
      <c r="AF278" s="5">
        <v>0.73824000000000001</v>
      </c>
      <c r="AG278" s="5">
        <v>0.74550000000000005</v>
      </c>
      <c r="AH278" s="5">
        <v>0.75709000000000004</v>
      </c>
      <c r="AI278" s="5">
        <v>0.76307000000000003</v>
      </c>
      <c r="AJ278" s="5">
        <v>0.76768000000000003</v>
      </c>
      <c r="AK278" s="5">
        <v>0.72394999999999998</v>
      </c>
      <c r="AM278" s="4" t="s">
        <v>99</v>
      </c>
      <c r="AN278" s="4" t="s">
        <v>100</v>
      </c>
      <c r="AO278" s="5">
        <f t="shared" si="246"/>
        <v>0.69217333333333331</v>
      </c>
      <c r="AP278" s="5">
        <f t="shared" si="247"/>
        <v>0.68800666666666677</v>
      </c>
      <c r="AQ278" s="5">
        <f t="shared" si="248"/>
        <v>0.73031818181818187</v>
      </c>
      <c r="AR278" s="6">
        <f>(AO278-AVERAGE(AO251:AO296))/_xlfn.STDEV.P(AO251:AO296)</f>
        <v>-0.34300697739787089</v>
      </c>
      <c r="AS278" s="6">
        <f t="shared" ref="AS278:AT278" si="275">(AP278-AVERAGE(AP251:AP296))/_xlfn.STDEV.P(AP251:AP296)</f>
        <v>-0.63588426966392164</v>
      </c>
      <c r="AT278" s="6">
        <f t="shared" si="275"/>
        <v>-0.65793774275628469</v>
      </c>
    </row>
    <row r="279" spans="1:46" ht="13.5" thickBot="1">
      <c r="A279" s="4" t="s">
        <v>101</v>
      </c>
      <c r="B279" s="4" t="s">
        <v>102</v>
      </c>
      <c r="C279" s="5">
        <v>0.61931000000000003</v>
      </c>
      <c r="D279" s="5">
        <v>0.61956</v>
      </c>
      <c r="E279" s="5">
        <v>0.62290999999999996</v>
      </c>
      <c r="F279" s="5">
        <v>0.62487999999999999</v>
      </c>
      <c r="G279" s="5">
        <v>0.63129999999999997</v>
      </c>
      <c r="H279" s="5">
        <v>0.63580999999999999</v>
      </c>
      <c r="I279" s="5">
        <v>0.63839999999999997</v>
      </c>
      <c r="J279" s="5">
        <v>0.63802999999999999</v>
      </c>
      <c r="K279" s="5">
        <v>0.64263999999999999</v>
      </c>
      <c r="L279" s="5">
        <v>0.63970000000000005</v>
      </c>
      <c r="M279" s="5">
        <v>0.64066999999999996</v>
      </c>
      <c r="N279" s="5">
        <v>0.65405999999999997</v>
      </c>
      <c r="O279" s="5">
        <v>0.66429000000000005</v>
      </c>
      <c r="P279" s="5">
        <v>0.66300000000000003</v>
      </c>
      <c r="Q279" s="5">
        <v>0.66447000000000001</v>
      </c>
      <c r="R279" s="5">
        <v>0.66569</v>
      </c>
      <c r="S279" s="5">
        <v>0.65717000000000003</v>
      </c>
      <c r="T279" s="5">
        <v>0.64442999999999995</v>
      </c>
      <c r="U279" s="5">
        <v>0.64390000000000003</v>
      </c>
      <c r="V279" s="5">
        <v>0.64583999999999997</v>
      </c>
      <c r="W279" s="5">
        <v>0.64124000000000003</v>
      </c>
      <c r="X279" s="5">
        <v>0.64714000000000005</v>
      </c>
      <c r="Y279" s="5">
        <v>0.65037999999999996</v>
      </c>
      <c r="Z279" s="5">
        <v>0.65246000000000004</v>
      </c>
      <c r="AA279" s="5">
        <v>0.65325</v>
      </c>
      <c r="AB279" s="5">
        <v>0.65747999999999995</v>
      </c>
      <c r="AC279" s="5">
        <v>0.65871999999999997</v>
      </c>
      <c r="AD279" s="5">
        <v>0.66913999999999996</v>
      </c>
      <c r="AE279" s="5">
        <v>0.68455999999999995</v>
      </c>
      <c r="AF279" s="5">
        <v>0.70462000000000002</v>
      </c>
      <c r="AG279" s="5">
        <v>0.71509999999999996</v>
      </c>
      <c r="AH279" s="5">
        <v>0.72443000000000002</v>
      </c>
      <c r="AI279" s="5">
        <v>0.73118000000000005</v>
      </c>
      <c r="AJ279" s="5">
        <v>0.73765000000000003</v>
      </c>
      <c r="AK279" s="5">
        <v>0.68647000000000002</v>
      </c>
      <c r="AM279" s="4" t="s">
        <v>101</v>
      </c>
      <c r="AN279" s="4" t="s">
        <v>102</v>
      </c>
      <c r="AO279" s="5">
        <f t="shared" si="246"/>
        <v>0.63393916666666672</v>
      </c>
      <c r="AP279" s="5">
        <f t="shared" si="247"/>
        <v>0.65333416666666677</v>
      </c>
      <c r="AQ279" s="5">
        <f t="shared" si="248"/>
        <v>0.69296363636363634</v>
      </c>
      <c r="AR279" s="6">
        <f>(AO279-AVERAGE(AO251:AO296))/_xlfn.STDEV.P(AO251:AO296)</f>
        <v>-1.1521062196883904</v>
      </c>
      <c r="AS279" s="6">
        <f t="shared" ref="AS279:AT279" si="276">(AP279-AVERAGE(AP251:AP296))/_xlfn.STDEV.P(AP251:AP296)</f>
        <v>-1.0723215648456053</v>
      </c>
      <c r="AT279" s="6">
        <f t="shared" si="276"/>
        <v>-1.1043563072942699</v>
      </c>
    </row>
    <row r="280" spans="1:46" ht="13.5" thickBot="1">
      <c r="A280" s="4" t="s">
        <v>103</v>
      </c>
      <c r="B280" s="4" t="s">
        <v>104</v>
      </c>
      <c r="C280" s="5">
        <v>0.55064000000000002</v>
      </c>
      <c r="D280" s="5">
        <v>0.55525999999999998</v>
      </c>
      <c r="E280" s="5">
        <v>0.56252999999999997</v>
      </c>
      <c r="F280" s="5">
        <v>0.56847000000000003</v>
      </c>
      <c r="G280" s="5">
        <v>0.56706999999999996</v>
      </c>
      <c r="H280" s="5">
        <v>0.57548999999999995</v>
      </c>
      <c r="I280" s="5">
        <v>0.57913999999999999</v>
      </c>
      <c r="J280" s="5">
        <v>0.59182999999999997</v>
      </c>
      <c r="K280" s="5">
        <v>0.60580000000000001</v>
      </c>
      <c r="L280" s="5">
        <v>0.60824</v>
      </c>
      <c r="M280" s="5">
        <v>0.62121000000000004</v>
      </c>
      <c r="N280" s="5">
        <v>0.62770999999999999</v>
      </c>
      <c r="O280" s="5">
        <v>0.63138000000000005</v>
      </c>
      <c r="P280" s="5">
        <v>0.63480000000000003</v>
      </c>
      <c r="Q280" s="5">
        <v>0.63529999999999998</v>
      </c>
      <c r="R280" s="5">
        <v>0.63197999999999999</v>
      </c>
      <c r="S280" s="5">
        <v>0.63161999999999996</v>
      </c>
      <c r="T280" s="5">
        <v>0.62346000000000001</v>
      </c>
      <c r="U280" s="5">
        <v>0.61768999999999996</v>
      </c>
      <c r="V280" s="5">
        <v>0.60941999999999996</v>
      </c>
      <c r="W280" s="5">
        <v>0.60079000000000005</v>
      </c>
      <c r="X280" s="5">
        <v>0.60043999999999997</v>
      </c>
      <c r="Y280" s="5">
        <v>0.59530000000000005</v>
      </c>
      <c r="Z280" s="5">
        <v>0.58801999999999999</v>
      </c>
      <c r="AA280" s="5">
        <v>0.59138999999999997</v>
      </c>
      <c r="AB280" s="5">
        <v>0.58467000000000002</v>
      </c>
      <c r="AC280" s="5">
        <v>0.58781000000000005</v>
      </c>
      <c r="AD280" s="5">
        <v>0.59677000000000002</v>
      </c>
      <c r="AE280" s="5">
        <v>0.59614999999999996</v>
      </c>
      <c r="AF280" s="5">
        <v>0.60357000000000005</v>
      </c>
      <c r="AG280" s="5">
        <v>0.62344999999999995</v>
      </c>
      <c r="AH280" s="5">
        <v>0.6341</v>
      </c>
      <c r="AI280" s="5">
        <v>0.64788999999999997</v>
      </c>
      <c r="AJ280" s="5">
        <v>0.66481000000000001</v>
      </c>
      <c r="AK280" s="5">
        <v>0.62163000000000002</v>
      </c>
      <c r="AM280" s="4" t="s">
        <v>103</v>
      </c>
      <c r="AN280" s="4" t="s">
        <v>104</v>
      </c>
      <c r="AO280" s="5">
        <f t="shared" si="246"/>
        <v>0.5844491666666668</v>
      </c>
      <c r="AP280" s="5">
        <f t="shared" si="247"/>
        <v>0.61668333333333336</v>
      </c>
      <c r="AQ280" s="5">
        <f t="shared" si="248"/>
        <v>0.61383999999999994</v>
      </c>
      <c r="AR280" s="6">
        <f>(AO280-AVERAGE(AO251:AO296))/_xlfn.STDEV.P(AO251:AO296)</f>
        <v>-1.8397149516920734</v>
      </c>
      <c r="AS280" s="6">
        <f t="shared" ref="AS280:AT280" si="277">(AP280-AVERAGE(AP251:AP296))/_xlfn.STDEV.P(AP251:AP296)</f>
        <v>-1.5336609711807332</v>
      </c>
      <c r="AT280" s="6">
        <f t="shared" si="277"/>
        <v>-2.0499510063239126</v>
      </c>
    </row>
    <row r="281" spans="1:46" ht="13.5" thickBot="1">
      <c r="A281" s="4" t="s">
        <v>105</v>
      </c>
      <c r="B281" s="4" t="s">
        <v>106</v>
      </c>
      <c r="C281" s="5">
        <v>0.55210999999999999</v>
      </c>
      <c r="D281" s="5">
        <v>0.55684</v>
      </c>
      <c r="E281" s="5">
        <v>0.55503999999999998</v>
      </c>
      <c r="F281" s="5">
        <v>0.55105999999999999</v>
      </c>
      <c r="G281" s="5">
        <v>0.54783000000000004</v>
      </c>
      <c r="H281" s="5">
        <v>0.54254000000000002</v>
      </c>
      <c r="I281" s="5">
        <v>0.54100000000000004</v>
      </c>
      <c r="J281" s="5">
        <v>0.55112000000000005</v>
      </c>
      <c r="K281" s="5">
        <v>0.55384</v>
      </c>
      <c r="L281" s="5">
        <v>0.55445999999999995</v>
      </c>
      <c r="M281" s="5">
        <v>0.55288999999999999</v>
      </c>
      <c r="N281" s="5">
        <v>0.55871000000000004</v>
      </c>
      <c r="O281" s="5">
        <v>0.55935000000000001</v>
      </c>
      <c r="P281" s="5">
        <v>0.55847999999999998</v>
      </c>
      <c r="Q281" s="5">
        <v>0.55830000000000002</v>
      </c>
      <c r="R281" s="5">
        <v>0.56422000000000005</v>
      </c>
      <c r="S281" s="5">
        <v>0.56567000000000001</v>
      </c>
      <c r="T281" s="5">
        <v>0.55684999999999996</v>
      </c>
      <c r="U281" s="5">
        <v>0.55825000000000002</v>
      </c>
      <c r="V281" s="5">
        <v>0.56184000000000001</v>
      </c>
      <c r="W281" s="5">
        <v>0.55613999999999997</v>
      </c>
      <c r="X281" s="5">
        <v>0.55327999999999999</v>
      </c>
      <c r="Y281" s="5">
        <v>0.55981000000000003</v>
      </c>
      <c r="Z281" s="5">
        <v>0.56196999999999997</v>
      </c>
      <c r="AA281" s="5">
        <v>0.57321999999999995</v>
      </c>
      <c r="AB281" s="5">
        <v>0.57306999999999997</v>
      </c>
      <c r="AC281" s="5">
        <v>0.57471000000000005</v>
      </c>
      <c r="AD281" s="5">
        <v>0.57845999999999997</v>
      </c>
      <c r="AE281" s="5">
        <v>0.58840000000000003</v>
      </c>
      <c r="AF281" s="5">
        <v>0.60804000000000002</v>
      </c>
      <c r="AG281" s="5">
        <v>0.61680999999999997</v>
      </c>
      <c r="AH281" s="5">
        <v>0.61399000000000004</v>
      </c>
      <c r="AI281" s="5">
        <v>0.62414999999999998</v>
      </c>
      <c r="AJ281" s="5">
        <v>0.63161</v>
      </c>
      <c r="AK281" s="5">
        <v>0.57948</v>
      </c>
      <c r="AM281" s="4" t="s">
        <v>105</v>
      </c>
      <c r="AN281" s="4" t="s">
        <v>106</v>
      </c>
      <c r="AO281" s="5">
        <f t="shared" si="246"/>
        <v>0.55145333333333324</v>
      </c>
      <c r="AP281" s="5">
        <f t="shared" si="247"/>
        <v>0.55951333333333331</v>
      </c>
      <c r="AQ281" s="5">
        <f t="shared" si="248"/>
        <v>0.59654000000000007</v>
      </c>
      <c r="AR281" s="6">
        <f>(AO281-AVERAGE(AO251:AO296))/_xlfn.STDEV.P(AO251:AO296)</f>
        <v>-2.2981555077587208</v>
      </c>
      <c r="AS281" s="6">
        <f t="shared" ref="AS281:AT281" si="278">(AP281-AVERAGE(AP251:AP296))/_xlfn.STDEV.P(AP251:AP296)</f>
        <v>-2.2532837317413179</v>
      </c>
      <c r="AT281" s="6">
        <f t="shared" si="278"/>
        <v>-2.2567007090048028</v>
      </c>
    </row>
    <row r="282" spans="1:46" ht="13.5" thickBot="1">
      <c r="A282" s="4" t="s">
        <v>107</v>
      </c>
      <c r="B282" s="4" t="s">
        <v>108</v>
      </c>
      <c r="C282" s="5">
        <v>0.60663999999999996</v>
      </c>
      <c r="D282" s="5">
        <v>0.60853000000000002</v>
      </c>
      <c r="E282" s="5">
        <v>0.60716000000000003</v>
      </c>
      <c r="F282" s="5">
        <v>0.60045000000000004</v>
      </c>
      <c r="G282" s="5">
        <v>0.60751999999999995</v>
      </c>
      <c r="H282" s="5">
        <v>0.61321999999999999</v>
      </c>
      <c r="I282" s="5">
        <v>0.61436999999999997</v>
      </c>
      <c r="J282" s="5">
        <v>0.62565000000000004</v>
      </c>
      <c r="K282" s="5">
        <v>0.62450000000000006</v>
      </c>
      <c r="L282" s="5">
        <v>0.63922000000000001</v>
      </c>
      <c r="M282" s="5">
        <v>0.65108999999999995</v>
      </c>
      <c r="N282" s="5">
        <v>0.66529000000000005</v>
      </c>
      <c r="O282" s="5">
        <v>0.68593000000000004</v>
      </c>
      <c r="P282" s="5">
        <v>0.68479000000000001</v>
      </c>
      <c r="Q282" s="5">
        <v>0.69166000000000005</v>
      </c>
      <c r="R282" s="5">
        <v>0.70574999999999999</v>
      </c>
      <c r="S282" s="5">
        <v>0.70760999999999996</v>
      </c>
      <c r="T282" s="5">
        <v>0.70009999999999994</v>
      </c>
      <c r="U282" s="5">
        <v>0.69579000000000002</v>
      </c>
      <c r="V282" s="5">
        <v>0.69181000000000004</v>
      </c>
      <c r="W282" s="5">
        <v>0.69020999999999999</v>
      </c>
      <c r="X282" s="5">
        <v>0.68610000000000004</v>
      </c>
      <c r="Y282" s="5">
        <v>0.68725000000000003</v>
      </c>
      <c r="Z282" s="5">
        <v>0.68891000000000002</v>
      </c>
      <c r="AA282" s="5">
        <v>0.68611</v>
      </c>
      <c r="AB282" s="5">
        <v>0.69877999999999996</v>
      </c>
      <c r="AC282" s="5">
        <v>0.69977</v>
      </c>
      <c r="AD282" s="5">
        <v>0.69913000000000003</v>
      </c>
      <c r="AE282" s="5">
        <v>0.70474000000000003</v>
      </c>
      <c r="AF282" s="5">
        <v>0.72568999999999995</v>
      </c>
      <c r="AG282" s="5">
        <v>0.73953999999999998</v>
      </c>
      <c r="AH282" s="5">
        <v>0.74861</v>
      </c>
      <c r="AI282" s="5">
        <v>0.75712000000000002</v>
      </c>
      <c r="AJ282" s="5">
        <v>0.75927</v>
      </c>
      <c r="AK282" s="5">
        <v>0.69213999999999998</v>
      </c>
      <c r="AM282" s="4" t="s">
        <v>107</v>
      </c>
      <c r="AN282" s="4" t="s">
        <v>108</v>
      </c>
      <c r="AO282" s="5">
        <f t="shared" si="246"/>
        <v>0.62197000000000002</v>
      </c>
      <c r="AP282" s="5">
        <f t="shared" si="247"/>
        <v>0.69299250000000001</v>
      </c>
      <c r="AQ282" s="5">
        <f t="shared" si="248"/>
        <v>0.7191727272727273</v>
      </c>
      <c r="AR282" s="6">
        <f>(AO282-AVERAGE(AO251:AO296))/_xlfn.STDEV.P(AO251:AO296)</f>
        <v>-1.318404532778054</v>
      </c>
      <c r="AS282" s="6">
        <f t="shared" ref="AS282:AT282" si="279">(AP282-AVERAGE(AP251:AP296))/_xlfn.STDEV.P(AP251:AP296)</f>
        <v>-0.57312549500888843</v>
      </c>
      <c r="AT282" s="6">
        <f t="shared" si="279"/>
        <v>-0.79113539671675437</v>
      </c>
    </row>
    <row r="283" spans="1:46" ht="13.5" thickBot="1">
      <c r="A283" s="4" t="s">
        <v>109</v>
      </c>
      <c r="B283" s="4" t="s">
        <v>110</v>
      </c>
      <c r="C283" s="5">
        <v>0.69611000000000001</v>
      </c>
      <c r="D283" s="5">
        <v>0.70159000000000005</v>
      </c>
      <c r="E283" s="5">
        <v>0.70037000000000005</v>
      </c>
      <c r="F283" s="5">
        <v>0.7006</v>
      </c>
      <c r="G283" s="5">
        <v>0.70389000000000002</v>
      </c>
      <c r="H283" s="5">
        <v>0.71052999999999999</v>
      </c>
      <c r="I283" s="5">
        <v>0.70494000000000001</v>
      </c>
      <c r="J283" s="5">
        <v>0.71350000000000002</v>
      </c>
      <c r="K283" s="5">
        <v>0.71582999999999997</v>
      </c>
      <c r="L283" s="5">
        <v>0.72065000000000001</v>
      </c>
      <c r="M283" s="5">
        <v>0.72763</v>
      </c>
      <c r="N283" s="5">
        <v>0.73280999999999996</v>
      </c>
      <c r="O283" s="5">
        <v>0.74594000000000005</v>
      </c>
      <c r="P283" s="5">
        <v>0.74411000000000005</v>
      </c>
      <c r="Q283" s="5">
        <v>0.74575000000000002</v>
      </c>
      <c r="R283" s="5">
        <v>0.74780999999999997</v>
      </c>
      <c r="S283" s="5">
        <v>0.74763999999999997</v>
      </c>
      <c r="T283" s="5">
        <v>0.74055000000000004</v>
      </c>
      <c r="U283" s="5">
        <v>0.74300999999999995</v>
      </c>
      <c r="V283" s="5">
        <v>0.73733000000000004</v>
      </c>
      <c r="W283" s="5">
        <v>0.74143999999999999</v>
      </c>
      <c r="X283" s="5">
        <v>0.74292999999999998</v>
      </c>
      <c r="Y283" s="5">
        <v>0.74141000000000001</v>
      </c>
      <c r="Z283" s="5">
        <v>0.74570000000000003</v>
      </c>
      <c r="AA283" s="5">
        <v>0.74505999999999994</v>
      </c>
      <c r="AB283" s="5">
        <v>0.74927999999999995</v>
      </c>
      <c r="AC283" s="5">
        <v>0.75907000000000002</v>
      </c>
      <c r="AD283" s="5">
        <v>0.76422999999999996</v>
      </c>
      <c r="AE283" s="5">
        <v>0.77024000000000004</v>
      </c>
      <c r="AF283" s="5">
        <v>0.78312000000000004</v>
      </c>
      <c r="AG283" s="5">
        <v>0.79096999999999995</v>
      </c>
      <c r="AH283" s="5">
        <v>0.79788000000000003</v>
      </c>
      <c r="AI283" s="5">
        <v>0.79979999999999996</v>
      </c>
      <c r="AJ283" s="5">
        <v>0.80735000000000001</v>
      </c>
      <c r="AK283" s="5">
        <v>0.74468000000000001</v>
      </c>
      <c r="AM283" s="4" t="s">
        <v>109</v>
      </c>
      <c r="AN283" s="4" t="s">
        <v>110</v>
      </c>
      <c r="AO283" s="5">
        <f t="shared" si="246"/>
        <v>0.7107041666666668</v>
      </c>
      <c r="AP283" s="5">
        <f t="shared" si="247"/>
        <v>0.74363499999999993</v>
      </c>
      <c r="AQ283" s="5">
        <f t="shared" si="248"/>
        <v>0.77378909090909087</v>
      </c>
      <c r="AR283" s="6">
        <f>(AO283-AVERAGE(AO251:AO296))/_xlfn.STDEV.P(AO251:AO296)</f>
        <v>-8.5541574057700201E-2</v>
      </c>
      <c r="AS283" s="6">
        <f t="shared" ref="AS283:AT283" si="280">(AP283-AVERAGE(AP251:AP296))/_xlfn.STDEV.P(AP251:AP296)</f>
        <v>6.4332886164617478E-2</v>
      </c>
      <c r="AT283" s="6">
        <f t="shared" si="280"/>
        <v>-0.13842343467457882</v>
      </c>
    </row>
    <row r="284" spans="1:46" ht="13.5" thickBot="1">
      <c r="A284" s="4" t="s">
        <v>111</v>
      </c>
      <c r="B284" s="4" t="s">
        <v>112</v>
      </c>
      <c r="C284" s="5">
        <v>0.64466999999999997</v>
      </c>
      <c r="D284" s="5">
        <v>0.64461999999999997</v>
      </c>
      <c r="E284" s="5">
        <v>0.64773000000000003</v>
      </c>
      <c r="F284" s="5">
        <v>0.65349999999999997</v>
      </c>
      <c r="G284" s="5">
        <v>0.65212000000000003</v>
      </c>
      <c r="H284" s="5">
        <v>0.65203999999999995</v>
      </c>
      <c r="I284" s="5">
        <v>0.65790000000000004</v>
      </c>
      <c r="J284" s="5">
        <v>0.65383999999999998</v>
      </c>
      <c r="K284" s="5">
        <v>0.65439999999999998</v>
      </c>
      <c r="L284" s="5">
        <v>0.65756000000000003</v>
      </c>
      <c r="M284" s="5">
        <v>0.65627000000000002</v>
      </c>
      <c r="N284" s="5">
        <v>0.65595999999999999</v>
      </c>
      <c r="O284" s="5">
        <v>0.65502000000000005</v>
      </c>
      <c r="P284" s="5">
        <v>0.65349999999999997</v>
      </c>
      <c r="Q284" s="5">
        <v>0.65956999999999999</v>
      </c>
      <c r="R284" s="5">
        <v>0.66417999999999999</v>
      </c>
      <c r="S284" s="5">
        <v>0.66598000000000002</v>
      </c>
      <c r="T284" s="5">
        <v>0.65381</v>
      </c>
      <c r="U284" s="5">
        <v>0.64676999999999996</v>
      </c>
      <c r="V284" s="5">
        <v>0.64112000000000002</v>
      </c>
      <c r="W284" s="5">
        <v>0.64261999999999997</v>
      </c>
      <c r="X284" s="5">
        <v>0.63987000000000005</v>
      </c>
      <c r="Y284" s="5">
        <v>0.64166000000000001</v>
      </c>
      <c r="Z284" s="5">
        <v>0.64639999999999997</v>
      </c>
      <c r="AA284" s="5">
        <v>0.65676999999999996</v>
      </c>
      <c r="AB284" s="5">
        <v>0.65951000000000004</v>
      </c>
      <c r="AC284" s="5">
        <v>0.66610999999999998</v>
      </c>
      <c r="AD284" s="5">
        <v>0.67303000000000002</v>
      </c>
      <c r="AE284" s="5">
        <v>0.68881000000000003</v>
      </c>
      <c r="AF284" s="5">
        <v>0.70762999999999998</v>
      </c>
      <c r="AG284" s="5">
        <v>0.71911000000000003</v>
      </c>
      <c r="AH284" s="5">
        <v>0.73558000000000001</v>
      </c>
      <c r="AI284" s="5">
        <v>0.73753000000000002</v>
      </c>
      <c r="AJ284" s="5">
        <v>0.74</v>
      </c>
      <c r="AK284" s="5">
        <v>0.69115000000000004</v>
      </c>
      <c r="AM284" s="4" t="s">
        <v>111</v>
      </c>
      <c r="AN284" s="4" t="s">
        <v>112</v>
      </c>
      <c r="AO284" s="5">
        <f t="shared" si="246"/>
        <v>0.6525508333333333</v>
      </c>
      <c r="AP284" s="5">
        <f t="shared" si="247"/>
        <v>0.65087499999999998</v>
      </c>
      <c r="AQ284" s="5">
        <f t="shared" si="248"/>
        <v>0.69774818181818177</v>
      </c>
      <c r="AR284" s="6">
        <f>(AO284-AVERAGE(AO251:AO296))/_xlfn.STDEV.P(AO251:AO296)</f>
        <v>-0.89351772671724794</v>
      </c>
      <c r="AS284" s="6">
        <f t="shared" ref="AS284:AT284" si="281">(AP284-AVERAGE(AP251:AP296))/_xlfn.STDEV.P(AP251:AP296)</f>
        <v>-1.1032761267722333</v>
      </c>
      <c r="AT284" s="6">
        <f t="shared" si="281"/>
        <v>-1.0471769228901959</v>
      </c>
    </row>
    <row r="285" spans="1:46" ht="13.5" thickBot="1">
      <c r="A285" s="4" t="s">
        <v>113</v>
      </c>
      <c r="B285" s="4" t="s">
        <v>114</v>
      </c>
      <c r="C285" s="5">
        <v>0.64415</v>
      </c>
      <c r="D285" s="5">
        <v>0.64444000000000001</v>
      </c>
      <c r="E285" s="5">
        <v>0.64844000000000002</v>
      </c>
      <c r="F285" s="5">
        <v>0.65715999999999997</v>
      </c>
      <c r="G285" s="5">
        <v>0.65873000000000004</v>
      </c>
      <c r="H285" s="5">
        <v>0.65195000000000003</v>
      </c>
      <c r="I285" s="5">
        <v>0.65507000000000004</v>
      </c>
      <c r="J285" s="5">
        <v>0.65747</v>
      </c>
      <c r="K285" s="5">
        <v>0.65676999999999996</v>
      </c>
      <c r="L285" s="5">
        <v>0.65771999999999997</v>
      </c>
      <c r="M285" s="5">
        <v>0.65737000000000001</v>
      </c>
      <c r="N285" s="5">
        <v>0.66166999999999998</v>
      </c>
      <c r="O285" s="5">
        <v>0.66537000000000002</v>
      </c>
      <c r="P285" s="5">
        <v>0.66261999999999999</v>
      </c>
      <c r="Q285" s="5">
        <v>0.66173999999999999</v>
      </c>
      <c r="R285" s="5">
        <v>0.65342</v>
      </c>
      <c r="S285" s="5">
        <v>0.65268000000000004</v>
      </c>
      <c r="T285" s="5">
        <v>0.64768999999999999</v>
      </c>
      <c r="U285" s="5">
        <v>0.64102000000000003</v>
      </c>
      <c r="V285" s="5">
        <v>0.63275000000000003</v>
      </c>
      <c r="W285" s="5">
        <v>0.63390999999999997</v>
      </c>
      <c r="X285" s="5">
        <v>0.63505</v>
      </c>
      <c r="Y285" s="5">
        <v>0.6411</v>
      </c>
      <c r="Z285" s="5">
        <v>0.64927999999999997</v>
      </c>
      <c r="AA285" s="5">
        <v>0.66183000000000003</v>
      </c>
      <c r="AB285" s="5">
        <v>0.65969</v>
      </c>
      <c r="AC285" s="5">
        <v>0.67091999999999996</v>
      </c>
      <c r="AD285" s="5">
        <v>0.68518000000000001</v>
      </c>
      <c r="AE285" s="5">
        <v>0.70659000000000005</v>
      </c>
      <c r="AF285" s="5">
        <v>0.72504999999999997</v>
      </c>
      <c r="AG285" s="5">
        <v>0.73426000000000002</v>
      </c>
      <c r="AH285" s="5">
        <v>0.75329000000000002</v>
      </c>
      <c r="AI285" s="5">
        <v>0.75673999999999997</v>
      </c>
      <c r="AJ285" s="5">
        <v>0.76654999999999995</v>
      </c>
      <c r="AK285" s="5">
        <v>0.71220000000000006</v>
      </c>
      <c r="AM285" s="4" t="s">
        <v>113</v>
      </c>
      <c r="AN285" s="4" t="s">
        <v>114</v>
      </c>
      <c r="AO285" s="5">
        <f t="shared" si="246"/>
        <v>0.65424500000000008</v>
      </c>
      <c r="AP285" s="5">
        <f t="shared" si="247"/>
        <v>0.64805249999999992</v>
      </c>
      <c r="AQ285" s="5">
        <f t="shared" si="248"/>
        <v>0.71202727272727273</v>
      </c>
      <c r="AR285" s="6">
        <f>(AO285-AVERAGE(AO251:AO296))/_xlfn.STDEV.P(AO251:AO296)</f>
        <v>-0.86997915744123977</v>
      </c>
      <c r="AS285" s="6">
        <f t="shared" ref="AS285:AT285" si="282">(AP285-AVERAGE(AP251:AP296))/_xlfn.STDEV.P(AP251:AP296)</f>
        <v>-1.1388041177059798</v>
      </c>
      <c r="AT285" s="6">
        <f t="shared" si="282"/>
        <v>-0.87652965121343396</v>
      </c>
    </row>
    <row r="286" spans="1:46" ht="13.5" thickBot="1">
      <c r="A286" s="4" t="s">
        <v>115</v>
      </c>
      <c r="B286" s="4" t="s">
        <v>116</v>
      </c>
      <c r="C286" s="5">
        <v>0.71867999999999999</v>
      </c>
      <c r="D286" s="5">
        <v>0.71733999999999998</v>
      </c>
      <c r="E286" s="5">
        <v>0.72189000000000003</v>
      </c>
      <c r="F286" s="5">
        <v>0.72567999999999999</v>
      </c>
      <c r="G286" s="5">
        <v>0.72868999999999995</v>
      </c>
      <c r="H286" s="5">
        <v>0.72594000000000003</v>
      </c>
      <c r="I286" s="5">
        <v>0.72701000000000005</v>
      </c>
      <c r="J286" s="5">
        <v>0.73199000000000003</v>
      </c>
      <c r="K286" s="5">
        <v>0.73087999999999997</v>
      </c>
      <c r="L286" s="5">
        <v>0.72826000000000002</v>
      </c>
      <c r="M286" s="5">
        <v>0.73072000000000004</v>
      </c>
      <c r="N286" s="5">
        <v>0.73172000000000004</v>
      </c>
      <c r="O286" s="5">
        <v>0.73197000000000001</v>
      </c>
      <c r="P286" s="5">
        <v>0.73101000000000005</v>
      </c>
      <c r="Q286" s="5">
        <v>0.72799000000000003</v>
      </c>
      <c r="R286" s="5">
        <v>0.73394999999999999</v>
      </c>
      <c r="S286" s="5">
        <v>0.73148999999999997</v>
      </c>
      <c r="T286" s="5">
        <v>0.73263</v>
      </c>
      <c r="U286" s="5">
        <v>0.73302</v>
      </c>
      <c r="V286" s="5">
        <v>0.72667000000000004</v>
      </c>
      <c r="W286" s="5">
        <v>0.73121000000000003</v>
      </c>
      <c r="X286" s="5">
        <v>0.73651</v>
      </c>
      <c r="Y286" s="5">
        <v>0.73665999999999998</v>
      </c>
      <c r="Z286" s="5">
        <v>0.73738000000000004</v>
      </c>
      <c r="AA286" s="5">
        <v>0.74126000000000003</v>
      </c>
      <c r="AB286" s="5">
        <v>0.74877000000000005</v>
      </c>
      <c r="AC286" s="5">
        <v>0.75597999999999999</v>
      </c>
      <c r="AD286" s="5">
        <v>0.75870000000000004</v>
      </c>
      <c r="AE286" s="5">
        <v>0.76532</v>
      </c>
      <c r="AF286" s="5">
        <v>0.77056000000000002</v>
      </c>
      <c r="AG286" s="5">
        <v>0.77778999999999998</v>
      </c>
      <c r="AH286" s="5">
        <v>0.78427000000000002</v>
      </c>
      <c r="AI286" s="5">
        <v>0.78591999999999995</v>
      </c>
      <c r="AJ286" s="5">
        <v>0.79124000000000005</v>
      </c>
      <c r="AK286" s="5">
        <v>0.73270999999999997</v>
      </c>
      <c r="AM286" s="4" t="s">
        <v>115</v>
      </c>
      <c r="AN286" s="4" t="s">
        <v>116</v>
      </c>
      <c r="AO286" s="5">
        <f t="shared" si="246"/>
        <v>0.72656666666666647</v>
      </c>
      <c r="AP286" s="5">
        <f t="shared" si="247"/>
        <v>0.73254083333333331</v>
      </c>
      <c r="AQ286" s="5">
        <f t="shared" si="248"/>
        <v>0.76477454545454548</v>
      </c>
      <c r="AR286" s="6">
        <f>(AO286-AVERAGE(AO251:AO296))/_xlfn.STDEV.P(AO251:AO296)</f>
        <v>0.13485029321666248</v>
      </c>
      <c r="AS286" s="6">
        <f t="shared" ref="AS286:AT286" si="283">(AP286-AVERAGE(AP251:AP296))/_xlfn.STDEV.P(AP251:AP296)</f>
        <v>-7.5314041293592301E-2</v>
      </c>
      <c r="AT286" s="6">
        <f t="shared" si="283"/>
        <v>-0.24615491401161022</v>
      </c>
    </row>
    <row r="287" spans="1:46" ht="13.5" thickBot="1">
      <c r="A287" s="4" t="s">
        <v>117</v>
      </c>
      <c r="B287" s="4" t="s">
        <v>118</v>
      </c>
      <c r="C287" s="5">
        <v>0.67571000000000003</v>
      </c>
      <c r="D287" s="5">
        <v>0.67810000000000004</v>
      </c>
      <c r="E287" s="5">
        <v>0.68547999999999998</v>
      </c>
      <c r="F287" s="5">
        <v>0.69298999999999999</v>
      </c>
      <c r="G287" s="5">
        <v>0.69582999999999995</v>
      </c>
      <c r="H287" s="5">
        <v>0.69635000000000002</v>
      </c>
      <c r="I287" s="5">
        <v>0.70389999999999997</v>
      </c>
      <c r="J287" s="5">
        <v>0.70123999999999997</v>
      </c>
      <c r="K287" s="5">
        <v>0.70452000000000004</v>
      </c>
      <c r="L287" s="5">
        <v>0.70440000000000003</v>
      </c>
      <c r="M287" s="5">
        <v>0.70721000000000001</v>
      </c>
      <c r="N287" s="5">
        <v>0.70926</v>
      </c>
      <c r="O287" s="5">
        <v>0.70892999999999995</v>
      </c>
      <c r="P287" s="5">
        <v>0.70569000000000004</v>
      </c>
      <c r="Q287" s="5">
        <v>0.69943999999999995</v>
      </c>
      <c r="R287" s="5">
        <v>0.69867999999999997</v>
      </c>
      <c r="S287" s="5">
        <v>0.69726999999999995</v>
      </c>
      <c r="T287" s="5">
        <v>0.69538999999999995</v>
      </c>
      <c r="U287" s="5">
        <v>0.69106999999999996</v>
      </c>
      <c r="V287" s="5">
        <v>0.68998999999999999</v>
      </c>
      <c r="W287" s="5">
        <v>0.68852999999999998</v>
      </c>
      <c r="X287" s="5">
        <v>0.69377999999999995</v>
      </c>
      <c r="Y287" s="5">
        <v>0.69660999999999995</v>
      </c>
      <c r="Z287" s="5">
        <v>0.69772000000000001</v>
      </c>
      <c r="AA287" s="5">
        <v>0.70109999999999995</v>
      </c>
      <c r="AB287" s="5">
        <v>0.70470999999999995</v>
      </c>
      <c r="AC287" s="5">
        <v>0.71174000000000004</v>
      </c>
      <c r="AD287" s="5">
        <v>0.71918000000000004</v>
      </c>
      <c r="AE287" s="5">
        <v>0.72677999999999998</v>
      </c>
      <c r="AF287" s="5">
        <v>0.73873999999999995</v>
      </c>
      <c r="AG287" s="5">
        <v>0.74272000000000005</v>
      </c>
      <c r="AH287" s="5">
        <v>0.75295999999999996</v>
      </c>
      <c r="AI287" s="5">
        <v>0.75793999999999995</v>
      </c>
      <c r="AJ287" s="5">
        <v>0.76476</v>
      </c>
      <c r="AK287" s="5">
        <v>0.70406999999999997</v>
      </c>
      <c r="AM287" s="4" t="s">
        <v>117</v>
      </c>
      <c r="AN287" s="4" t="s">
        <v>118</v>
      </c>
      <c r="AO287" s="5">
        <f t="shared" si="246"/>
        <v>0.6962491666666667</v>
      </c>
      <c r="AP287" s="5">
        <f t="shared" si="247"/>
        <v>0.69692499999999991</v>
      </c>
      <c r="AQ287" s="5">
        <f t="shared" si="248"/>
        <v>0.72951818181818173</v>
      </c>
      <c r="AR287" s="6">
        <f>(AO287-AVERAGE(AO251:AO296))/_xlfn.STDEV.P(AO251:AO296)</f>
        <v>-0.2863777878607579</v>
      </c>
      <c r="AS287" s="6">
        <f t="shared" ref="AS287:AT287" si="284">(AP287-AVERAGE(AP251:AP296))/_xlfn.STDEV.P(AP251:AP296)</f>
        <v>-0.52362546866807291</v>
      </c>
      <c r="AT287" s="6">
        <f t="shared" si="284"/>
        <v>-0.66749842264904424</v>
      </c>
    </row>
    <row r="288" spans="1:46" ht="13.5" thickBot="1">
      <c r="A288" s="4" t="s">
        <v>119</v>
      </c>
      <c r="B288" s="4" t="s">
        <v>120</v>
      </c>
      <c r="C288" s="5">
        <v>0.73077000000000003</v>
      </c>
      <c r="D288" s="5">
        <v>0.73312999999999995</v>
      </c>
      <c r="E288" s="5">
        <v>0.73214000000000001</v>
      </c>
      <c r="F288" s="5">
        <v>0.72309999999999997</v>
      </c>
      <c r="G288" s="5">
        <v>0.72126999999999997</v>
      </c>
      <c r="H288" s="5">
        <v>0.72496000000000005</v>
      </c>
      <c r="I288" s="5">
        <v>0.72031999999999996</v>
      </c>
      <c r="J288" s="5">
        <v>0.72294999999999998</v>
      </c>
      <c r="K288" s="5">
        <v>0.71699999999999997</v>
      </c>
      <c r="L288" s="5">
        <v>0.72030000000000005</v>
      </c>
      <c r="M288" s="5">
        <v>0.73016999999999999</v>
      </c>
      <c r="N288" s="5">
        <v>0.72848000000000002</v>
      </c>
      <c r="O288" s="5">
        <v>0.73787000000000003</v>
      </c>
      <c r="P288" s="5">
        <v>0.73241999999999996</v>
      </c>
      <c r="Q288" s="5">
        <v>0.73541999999999996</v>
      </c>
      <c r="R288" s="5">
        <v>0.74368999999999996</v>
      </c>
      <c r="S288" s="5">
        <v>0.74875000000000003</v>
      </c>
      <c r="T288" s="5">
        <v>0.74907000000000001</v>
      </c>
      <c r="U288" s="5">
        <v>0.75288999999999995</v>
      </c>
      <c r="V288" s="5">
        <v>0.75344999999999995</v>
      </c>
      <c r="W288" s="5">
        <v>0.75475999999999999</v>
      </c>
      <c r="X288" s="5">
        <v>0.75670999999999999</v>
      </c>
      <c r="Y288" s="5">
        <v>0.75282000000000004</v>
      </c>
      <c r="Z288" s="5">
        <v>0.75595000000000001</v>
      </c>
      <c r="AA288" s="5">
        <v>0.76237999999999995</v>
      </c>
      <c r="AB288" s="5">
        <v>0.77424000000000004</v>
      </c>
      <c r="AC288" s="5">
        <v>0.77678000000000003</v>
      </c>
      <c r="AD288" s="5">
        <v>0.78676999999999997</v>
      </c>
      <c r="AE288" s="5">
        <v>0.78752</v>
      </c>
      <c r="AF288" s="5">
        <v>0.79564000000000001</v>
      </c>
      <c r="AG288" s="5">
        <v>0.80430999999999997</v>
      </c>
      <c r="AH288" s="5">
        <v>0.81042000000000003</v>
      </c>
      <c r="AI288" s="5">
        <v>0.82030000000000003</v>
      </c>
      <c r="AJ288" s="5">
        <v>0.82482999999999995</v>
      </c>
      <c r="AK288" s="5">
        <v>0.76256000000000002</v>
      </c>
      <c r="AM288" s="4" t="s">
        <v>119</v>
      </c>
      <c r="AN288" s="4" t="s">
        <v>120</v>
      </c>
      <c r="AO288" s="5">
        <f t="shared" si="246"/>
        <v>0.72538249999999993</v>
      </c>
      <c r="AP288" s="5">
        <f t="shared" si="247"/>
        <v>0.74781666666666669</v>
      </c>
      <c r="AQ288" s="5">
        <f t="shared" si="248"/>
        <v>0.79143181818181818</v>
      </c>
      <c r="AR288" s="6">
        <f>(AO288-AVERAGE(AO251:AO296))/_xlfn.STDEV.P(AO251:AO296)</f>
        <v>0.11839760903505793</v>
      </c>
      <c r="AS288" s="6">
        <f t="shared" ref="AS288:AT288" si="285">(AP288-AVERAGE(AP251:AP296))/_xlfn.STDEV.P(AP251:AP296)</f>
        <v>0.11696927781077635</v>
      </c>
      <c r="AT288" s="6">
        <f t="shared" si="285"/>
        <v>7.2422150187642628E-2</v>
      </c>
    </row>
    <row r="289" spans="1:46" ht="13.5" thickBot="1">
      <c r="A289" s="4" t="s">
        <v>121</v>
      </c>
      <c r="B289" s="4" t="s">
        <v>122</v>
      </c>
      <c r="C289" s="5">
        <v>0.61880999999999997</v>
      </c>
      <c r="D289" s="5">
        <v>0.61324999999999996</v>
      </c>
      <c r="E289" s="5">
        <v>0.61253000000000002</v>
      </c>
      <c r="F289" s="5">
        <v>0.62871999999999995</v>
      </c>
      <c r="G289" s="5">
        <v>0.63397999999999999</v>
      </c>
      <c r="H289" s="5">
        <v>0.64466000000000001</v>
      </c>
      <c r="I289" s="5">
        <v>0.65149000000000001</v>
      </c>
      <c r="J289" s="5">
        <v>0.65073000000000003</v>
      </c>
      <c r="K289" s="5">
        <v>0.65558000000000005</v>
      </c>
      <c r="L289" s="5">
        <v>0.65556000000000003</v>
      </c>
      <c r="M289" s="5">
        <v>0.66166000000000003</v>
      </c>
      <c r="N289" s="5">
        <v>0.66800999999999999</v>
      </c>
      <c r="O289" s="5">
        <v>0.67345999999999995</v>
      </c>
      <c r="P289" s="5">
        <v>0.67727000000000004</v>
      </c>
      <c r="Q289" s="5">
        <v>0.68464000000000003</v>
      </c>
      <c r="R289" s="5">
        <v>0.68508999999999998</v>
      </c>
      <c r="S289" s="5">
        <v>0.67976999999999999</v>
      </c>
      <c r="T289" s="5">
        <v>0.66822000000000004</v>
      </c>
      <c r="U289" s="5">
        <v>0.65902000000000005</v>
      </c>
      <c r="V289" s="5">
        <v>0.64615999999999996</v>
      </c>
      <c r="W289" s="5">
        <v>0.63585000000000003</v>
      </c>
      <c r="X289" s="5">
        <v>0.64224000000000003</v>
      </c>
      <c r="Y289" s="5">
        <v>0.63783999999999996</v>
      </c>
      <c r="Z289" s="5">
        <v>0.63139000000000001</v>
      </c>
      <c r="AA289" s="5">
        <v>0.64210999999999996</v>
      </c>
      <c r="AB289" s="5">
        <v>0.64548000000000005</v>
      </c>
      <c r="AC289" s="5">
        <v>0.63912000000000002</v>
      </c>
      <c r="AD289" s="5">
        <v>0.64907999999999999</v>
      </c>
      <c r="AE289" s="5">
        <v>0.66857999999999995</v>
      </c>
      <c r="AF289" s="5">
        <v>0.67827000000000004</v>
      </c>
      <c r="AG289" s="5">
        <v>0.69210000000000005</v>
      </c>
      <c r="AH289" s="5">
        <v>0.70984999999999998</v>
      </c>
      <c r="AI289" s="5">
        <v>0.71419999999999995</v>
      </c>
      <c r="AJ289" s="5">
        <v>0.70274999999999999</v>
      </c>
      <c r="AK289" s="5">
        <v>0.66144000000000003</v>
      </c>
      <c r="AM289" s="4" t="s">
        <v>121</v>
      </c>
      <c r="AN289" s="4" t="s">
        <v>122</v>
      </c>
      <c r="AO289" s="5">
        <f t="shared" si="246"/>
        <v>0.64124833333333331</v>
      </c>
      <c r="AP289" s="5">
        <f t="shared" si="247"/>
        <v>0.66007916666666666</v>
      </c>
      <c r="AQ289" s="5">
        <f t="shared" si="248"/>
        <v>0.67299818181818183</v>
      </c>
      <c r="AR289" s="6">
        <f>(AO289-AVERAGE(AO251:AO296))/_xlfn.STDEV.P(AO251:AO296)</f>
        <v>-1.05055344491227</v>
      </c>
      <c r="AS289" s="6">
        <f t="shared" ref="AS289:AT289" si="286">(AP289-AVERAGE(AP251:AP296))/_xlfn.STDEV.P(AP251:AP296)</f>
        <v>-0.98741942176390052</v>
      </c>
      <c r="AT289" s="6">
        <f t="shared" si="286"/>
        <v>-1.3429604570723956</v>
      </c>
    </row>
    <row r="290" spans="1:46" ht="13.5" thickBot="1">
      <c r="A290" s="4" t="s">
        <v>123</v>
      </c>
      <c r="B290" s="4" t="s">
        <v>124</v>
      </c>
      <c r="C290" s="5">
        <v>0.60960999999999999</v>
      </c>
      <c r="D290" s="5">
        <v>0.61167000000000005</v>
      </c>
      <c r="E290" s="5">
        <v>0.61590999999999996</v>
      </c>
      <c r="F290" s="5">
        <v>0.61760999999999999</v>
      </c>
      <c r="G290" s="5">
        <v>0.60899000000000003</v>
      </c>
      <c r="H290" s="5">
        <v>0.60760999999999998</v>
      </c>
      <c r="I290" s="5">
        <v>0.60357000000000005</v>
      </c>
      <c r="J290" s="5">
        <v>0.60075000000000001</v>
      </c>
      <c r="K290" s="5">
        <v>0.60938000000000003</v>
      </c>
      <c r="L290" s="5">
        <v>0.61319999999999997</v>
      </c>
      <c r="M290" s="5">
        <v>0.60402</v>
      </c>
      <c r="N290" s="5">
        <v>0.61241999999999996</v>
      </c>
      <c r="O290" s="5">
        <v>0.61651999999999996</v>
      </c>
      <c r="P290" s="5">
        <v>0.62019999999999997</v>
      </c>
      <c r="Q290" s="5">
        <v>0.61363000000000001</v>
      </c>
      <c r="R290" s="5">
        <v>0.61977000000000004</v>
      </c>
      <c r="S290" s="5">
        <v>0.61931000000000003</v>
      </c>
      <c r="T290" s="5">
        <v>0.61365000000000003</v>
      </c>
      <c r="U290" s="5">
        <v>0.62002000000000002</v>
      </c>
      <c r="V290" s="5">
        <v>0.62231000000000003</v>
      </c>
      <c r="W290" s="5">
        <v>0.61302000000000001</v>
      </c>
      <c r="X290" s="5">
        <v>0.60577000000000003</v>
      </c>
      <c r="Y290" s="5">
        <v>0.62138000000000004</v>
      </c>
      <c r="Z290" s="5">
        <v>0.61695999999999995</v>
      </c>
      <c r="AA290" s="5">
        <v>0.62685999999999997</v>
      </c>
      <c r="AB290" s="5">
        <v>0.63512999999999997</v>
      </c>
      <c r="AC290" s="5">
        <v>0.64278000000000002</v>
      </c>
      <c r="AD290" s="5">
        <v>0.65347999999999995</v>
      </c>
      <c r="AE290" s="5">
        <v>0.67003000000000001</v>
      </c>
      <c r="AF290" s="5">
        <v>0.67879999999999996</v>
      </c>
      <c r="AG290" s="5">
        <v>0.69218000000000002</v>
      </c>
      <c r="AH290" s="5">
        <v>0.70542000000000005</v>
      </c>
      <c r="AI290" s="5">
        <v>0.71892</v>
      </c>
      <c r="AJ290" s="5">
        <v>0.72955000000000003</v>
      </c>
      <c r="AK290" s="5">
        <v>0.67132000000000003</v>
      </c>
      <c r="AM290" s="4" t="s">
        <v>123</v>
      </c>
      <c r="AN290" s="4" t="s">
        <v>124</v>
      </c>
      <c r="AO290" s="5">
        <f t="shared" si="246"/>
        <v>0.60956166666666667</v>
      </c>
      <c r="AP290" s="5">
        <f t="shared" si="247"/>
        <v>0.61687833333333331</v>
      </c>
      <c r="AQ290" s="5">
        <f t="shared" si="248"/>
        <v>0.67495181818181815</v>
      </c>
      <c r="AR290" s="6">
        <f>(AO290-AVERAGE(AO251:AO296))/_xlfn.STDEV.P(AO251:AO296)</f>
        <v>-1.4908045802545622</v>
      </c>
      <c r="AS290" s="6">
        <f t="shared" ref="AS290:AT290" si="287">(AP290-AVERAGE(AP251:AP296))/_xlfn.STDEV.P(AP251:AP296)</f>
        <v>-1.5312064244200323</v>
      </c>
      <c r="AT290" s="6">
        <f t="shared" si="287"/>
        <v>-1.3196128421979225</v>
      </c>
    </row>
    <row r="291" spans="1:46" ht="13.5" thickBot="1">
      <c r="A291" s="4" t="s">
        <v>125</v>
      </c>
      <c r="B291" s="4" t="s">
        <v>126</v>
      </c>
      <c r="C291" s="5">
        <v>0.71416000000000002</v>
      </c>
      <c r="D291" s="5">
        <v>0.71048</v>
      </c>
      <c r="E291" s="5">
        <v>0.70933000000000002</v>
      </c>
      <c r="F291" s="5">
        <v>0.71133000000000002</v>
      </c>
      <c r="G291" s="5">
        <v>0.71330000000000005</v>
      </c>
      <c r="H291" s="5">
        <v>0.71289000000000002</v>
      </c>
      <c r="I291" s="5">
        <v>0.71308000000000005</v>
      </c>
      <c r="J291" s="5">
        <v>0.71287999999999996</v>
      </c>
      <c r="K291" s="5">
        <v>0.71562999999999999</v>
      </c>
      <c r="L291" s="5">
        <v>0.71323000000000003</v>
      </c>
      <c r="M291" s="5">
        <v>0.71487000000000001</v>
      </c>
      <c r="N291" s="5">
        <v>0.71986000000000006</v>
      </c>
      <c r="O291" s="5">
        <v>0.72126000000000001</v>
      </c>
      <c r="P291" s="5">
        <v>0.72363999999999995</v>
      </c>
      <c r="Q291" s="5">
        <v>0.72482999999999997</v>
      </c>
      <c r="R291" s="5">
        <v>0.72818000000000005</v>
      </c>
      <c r="S291" s="5">
        <v>0.73035000000000005</v>
      </c>
      <c r="T291" s="5">
        <v>0.72526000000000002</v>
      </c>
      <c r="U291" s="5">
        <v>0.72635000000000005</v>
      </c>
      <c r="V291" s="5">
        <v>0.72745000000000004</v>
      </c>
      <c r="W291" s="5">
        <v>0.72979000000000005</v>
      </c>
      <c r="X291" s="5">
        <v>0.73646999999999996</v>
      </c>
      <c r="Y291" s="5">
        <v>0.74180000000000001</v>
      </c>
      <c r="Z291" s="5">
        <v>0.74012</v>
      </c>
      <c r="AA291" s="5">
        <v>0.74433000000000005</v>
      </c>
      <c r="AB291" s="5">
        <v>0.74975999999999998</v>
      </c>
      <c r="AC291" s="5">
        <v>0.75656999999999996</v>
      </c>
      <c r="AD291" s="5">
        <v>0.76039999999999996</v>
      </c>
      <c r="AE291" s="5">
        <v>0.76420999999999994</v>
      </c>
      <c r="AF291" s="5">
        <v>0.77273999999999998</v>
      </c>
      <c r="AG291" s="5">
        <v>0.77786</v>
      </c>
      <c r="AH291" s="5">
        <v>0.78332999999999997</v>
      </c>
      <c r="AI291" s="5">
        <v>0.78632000000000002</v>
      </c>
      <c r="AJ291" s="5">
        <v>0.78891999999999995</v>
      </c>
      <c r="AK291" s="5">
        <v>0.72831999999999997</v>
      </c>
      <c r="AM291" s="4" t="s">
        <v>125</v>
      </c>
      <c r="AN291" s="4" t="s">
        <v>126</v>
      </c>
      <c r="AO291" s="5">
        <f t="shared" si="246"/>
        <v>0.71342000000000005</v>
      </c>
      <c r="AP291" s="5">
        <f t="shared" si="247"/>
        <v>0.72962499999999997</v>
      </c>
      <c r="AQ291" s="5">
        <f t="shared" si="248"/>
        <v>0.76479636363636372</v>
      </c>
      <c r="AR291" s="6">
        <f>(AO291-AVERAGE(AO251:AO296))/_xlfn.STDEV.P(AO251:AO296)</f>
        <v>-4.7808078105657063E-2</v>
      </c>
      <c r="AS291" s="6">
        <f t="shared" ref="AS291:AT291" si="288">(AP291-AVERAGE(AP251:AP296))/_xlfn.STDEV.P(AP251:AP296)</f>
        <v>-0.11201685802733216</v>
      </c>
      <c r="AT291" s="6">
        <f t="shared" si="288"/>
        <v>-0.24589416819635254</v>
      </c>
    </row>
    <row r="292" spans="1:46" ht="13.5" thickBot="1">
      <c r="A292" s="4" t="s">
        <v>127</v>
      </c>
      <c r="B292" s="4" t="s">
        <v>128</v>
      </c>
      <c r="C292" s="5">
        <v>0.65812000000000004</v>
      </c>
      <c r="D292" s="5">
        <v>0.65569999999999995</v>
      </c>
      <c r="E292" s="5">
        <v>0.65158000000000005</v>
      </c>
      <c r="F292" s="5">
        <v>0.65259999999999996</v>
      </c>
      <c r="G292" s="5">
        <v>0.65430999999999995</v>
      </c>
      <c r="H292" s="5">
        <v>0.65268999999999999</v>
      </c>
      <c r="I292" s="5">
        <v>0.65273000000000003</v>
      </c>
      <c r="J292" s="5">
        <v>0.64929000000000003</v>
      </c>
      <c r="K292" s="5">
        <v>0.64956999999999998</v>
      </c>
      <c r="L292" s="5">
        <v>0.65322999999999998</v>
      </c>
      <c r="M292" s="5">
        <v>0.65651000000000004</v>
      </c>
      <c r="N292" s="5">
        <v>0.65486999999999995</v>
      </c>
      <c r="O292" s="5">
        <v>0.65200999999999998</v>
      </c>
      <c r="P292" s="5">
        <v>0.65356999999999998</v>
      </c>
      <c r="Q292" s="5">
        <v>0.65405999999999997</v>
      </c>
      <c r="R292" s="5">
        <v>0.65349000000000002</v>
      </c>
      <c r="S292" s="5">
        <v>0.65478000000000003</v>
      </c>
      <c r="T292" s="5">
        <v>0.64681</v>
      </c>
      <c r="U292" s="5">
        <v>0.64832999999999996</v>
      </c>
      <c r="V292" s="5">
        <v>0.65344000000000002</v>
      </c>
      <c r="W292" s="5">
        <v>0.65344999999999998</v>
      </c>
      <c r="X292" s="5">
        <v>0.65595000000000003</v>
      </c>
      <c r="Y292" s="5">
        <v>0.66532999999999998</v>
      </c>
      <c r="Z292" s="5">
        <v>0.66908999999999996</v>
      </c>
      <c r="AA292" s="5">
        <v>0.66861000000000004</v>
      </c>
      <c r="AB292" s="5">
        <v>0.67339000000000004</v>
      </c>
      <c r="AC292" s="5">
        <v>0.67776999999999998</v>
      </c>
      <c r="AD292" s="5">
        <v>0.69540999999999997</v>
      </c>
      <c r="AE292" s="5">
        <v>0.70013999999999998</v>
      </c>
      <c r="AF292" s="5">
        <v>0.71369000000000005</v>
      </c>
      <c r="AG292" s="5">
        <v>0.72269000000000005</v>
      </c>
      <c r="AH292" s="5">
        <v>0.72467999999999999</v>
      </c>
      <c r="AI292" s="5">
        <v>0.73329</v>
      </c>
      <c r="AJ292" s="5">
        <v>0.73267000000000004</v>
      </c>
      <c r="AK292" s="5">
        <v>0.67357999999999996</v>
      </c>
      <c r="AM292" s="4" t="s">
        <v>127</v>
      </c>
      <c r="AN292" s="4" t="s">
        <v>128</v>
      </c>
      <c r="AO292" s="5">
        <f t="shared" si="246"/>
        <v>0.6534333333333332</v>
      </c>
      <c r="AP292" s="5">
        <f t="shared" si="247"/>
        <v>0.65502583333333331</v>
      </c>
      <c r="AQ292" s="5">
        <f t="shared" si="248"/>
        <v>0.70144727272727281</v>
      </c>
      <c r="AR292" s="6">
        <f>(AO292-AVERAGE(AO251:AO296))/_xlfn.STDEV.P(AO251:AO296)</f>
        <v>-0.88125636672546825</v>
      </c>
      <c r="AS292" s="6">
        <f t="shared" ref="AS292:AT292" si="289">(AP292-AVERAGE(AP251:AP296))/_xlfn.STDEV.P(AP251:AP296)</f>
        <v>-1.0510278472207164</v>
      </c>
      <c r="AT292" s="6">
        <f t="shared" si="289"/>
        <v>-1.0029696427951575</v>
      </c>
    </row>
    <row r="293" spans="1:46" ht="13.5" thickBot="1">
      <c r="A293" s="4" t="s">
        <v>129</v>
      </c>
      <c r="B293" s="4" t="s">
        <v>130</v>
      </c>
      <c r="C293" s="5">
        <v>0.59099999999999997</v>
      </c>
      <c r="D293" s="5">
        <v>0.58819999999999995</v>
      </c>
      <c r="E293" s="5">
        <v>0.58009999999999995</v>
      </c>
      <c r="F293" s="5">
        <v>0.58459000000000005</v>
      </c>
      <c r="G293" s="5">
        <v>0.58811999999999998</v>
      </c>
      <c r="H293" s="5">
        <v>0.59235000000000004</v>
      </c>
      <c r="I293" s="5">
        <v>0.58909</v>
      </c>
      <c r="J293" s="5">
        <v>0.59221999999999997</v>
      </c>
      <c r="K293" s="5">
        <v>0.59823999999999999</v>
      </c>
      <c r="L293" s="5">
        <v>0.60497999999999996</v>
      </c>
      <c r="M293" s="5">
        <v>0.60834999999999995</v>
      </c>
      <c r="N293" s="5">
        <v>0.61714999999999998</v>
      </c>
      <c r="O293" s="5">
        <v>0.61980000000000002</v>
      </c>
      <c r="P293" s="5">
        <v>0.62436999999999998</v>
      </c>
      <c r="Q293" s="5">
        <v>0.63107999999999997</v>
      </c>
      <c r="R293" s="5">
        <v>0.63429000000000002</v>
      </c>
      <c r="S293" s="5">
        <v>0.62170000000000003</v>
      </c>
      <c r="T293" s="5">
        <v>0.61316000000000004</v>
      </c>
      <c r="U293" s="5">
        <v>0.60963999999999996</v>
      </c>
      <c r="V293" s="5">
        <v>0.61248999999999998</v>
      </c>
      <c r="W293" s="5">
        <v>0.60962000000000005</v>
      </c>
      <c r="X293" s="5">
        <v>0.61182000000000003</v>
      </c>
      <c r="Y293" s="5">
        <v>0.61724999999999997</v>
      </c>
      <c r="Z293" s="5">
        <v>0.61492000000000002</v>
      </c>
      <c r="AA293" s="5">
        <v>0.62678999999999996</v>
      </c>
      <c r="AB293" s="5">
        <v>0.63134999999999997</v>
      </c>
      <c r="AC293" s="5">
        <v>0.63107999999999997</v>
      </c>
      <c r="AD293" s="5">
        <v>0.63478999999999997</v>
      </c>
      <c r="AE293" s="5">
        <v>0.64210999999999996</v>
      </c>
      <c r="AF293" s="5">
        <v>0.65149999999999997</v>
      </c>
      <c r="AG293" s="5">
        <v>0.65363000000000004</v>
      </c>
      <c r="AH293" s="5">
        <v>0.66324000000000005</v>
      </c>
      <c r="AI293" s="5">
        <v>0.67457999999999996</v>
      </c>
      <c r="AJ293" s="5">
        <v>0.68245999999999996</v>
      </c>
      <c r="AK293" s="5">
        <v>0.62787999999999999</v>
      </c>
      <c r="AM293" s="4" t="s">
        <v>129</v>
      </c>
      <c r="AN293" s="4" t="s">
        <v>130</v>
      </c>
      <c r="AO293" s="5">
        <f t="shared" si="246"/>
        <v>0.59453249999999991</v>
      </c>
      <c r="AP293" s="5">
        <f t="shared" si="247"/>
        <v>0.61834500000000003</v>
      </c>
      <c r="AQ293" s="5">
        <f t="shared" si="248"/>
        <v>0.6472190909090908</v>
      </c>
      <c r="AR293" s="6">
        <f>(AO293-AVERAGE(AO251:AO296))/_xlfn.STDEV.P(AO251:AO296)</f>
        <v>-1.6996182039106293</v>
      </c>
      <c r="AS293" s="6">
        <f t="shared" ref="AS293:AT293" si="290">(AP293-AVERAGE(AP251:AP296))/_xlfn.STDEV.P(AP251:AP296)</f>
        <v>-1.5127448761344122</v>
      </c>
      <c r="AT293" s="6">
        <f t="shared" si="290"/>
        <v>-1.6510425022075548</v>
      </c>
    </row>
    <row r="294" spans="1:46" ht="13.5" thickBot="1">
      <c r="A294" s="4" t="s">
        <v>131</v>
      </c>
      <c r="B294" s="4" t="s">
        <v>132</v>
      </c>
      <c r="C294" s="5">
        <v>0.69825000000000004</v>
      </c>
      <c r="D294" s="5">
        <v>0.69799</v>
      </c>
      <c r="E294" s="5">
        <v>0.68889</v>
      </c>
      <c r="F294" s="5">
        <v>0.69355999999999995</v>
      </c>
      <c r="G294" s="5">
        <v>0.68818999999999997</v>
      </c>
      <c r="H294" s="5">
        <v>0.68355999999999995</v>
      </c>
      <c r="I294" s="5">
        <v>0.67364000000000002</v>
      </c>
      <c r="J294" s="5">
        <v>0.66600000000000004</v>
      </c>
      <c r="K294" s="5">
        <v>0.66668000000000005</v>
      </c>
      <c r="L294" s="5">
        <v>0.66147999999999996</v>
      </c>
      <c r="M294" s="5">
        <v>0.65693999999999997</v>
      </c>
      <c r="N294" s="5">
        <v>0.66044000000000003</v>
      </c>
      <c r="O294" s="5">
        <v>0.65773999999999999</v>
      </c>
      <c r="P294" s="5">
        <v>0.65493999999999997</v>
      </c>
      <c r="Q294" s="5">
        <v>0.66356000000000004</v>
      </c>
      <c r="R294" s="5">
        <v>0.66302000000000005</v>
      </c>
      <c r="S294" s="5">
        <v>0.66930999999999996</v>
      </c>
      <c r="T294" s="5">
        <v>0.67652000000000001</v>
      </c>
      <c r="U294" s="5">
        <v>0.68079999999999996</v>
      </c>
      <c r="V294" s="5">
        <v>0.68705000000000005</v>
      </c>
      <c r="W294" s="5">
        <v>0.68593999999999999</v>
      </c>
      <c r="X294" s="5">
        <v>0.68938999999999995</v>
      </c>
      <c r="Y294" s="5">
        <v>0.70238999999999996</v>
      </c>
      <c r="Z294" s="5">
        <v>0.69911999999999996</v>
      </c>
      <c r="AA294" s="5">
        <v>0.70399</v>
      </c>
      <c r="AB294" s="5">
        <v>0.70933999999999997</v>
      </c>
      <c r="AC294" s="5">
        <v>0.70933999999999997</v>
      </c>
      <c r="AD294" s="5">
        <v>0.71145000000000003</v>
      </c>
      <c r="AE294" s="5">
        <v>0.71450000000000002</v>
      </c>
      <c r="AF294" s="5">
        <v>0.72453000000000001</v>
      </c>
      <c r="AG294" s="5">
        <v>0.72846</v>
      </c>
      <c r="AH294" s="5">
        <v>0.73141999999999996</v>
      </c>
      <c r="AI294" s="5">
        <v>0.73351999999999995</v>
      </c>
      <c r="AJ294" s="5">
        <v>0.73548999999999998</v>
      </c>
      <c r="AK294" s="5">
        <v>0.68223</v>
      </c>
      <c r="AM294" s="4" t="s">
        <v>131</v>
      </c>
      <c r="AN294" s="4" t="s">
        <v>132</v>
      </c>
      <c r="AO294" s="5">
        <f t="shared" si="246"/>
        <v>0.67796833333333328</v>
      </c>
      <c r="AP294" s="5">
        <f t="shared" si="247"/>
        <v>0.67748166666666654</v>
      </c>
      <c r="AQ294" s="5">
        <f t="shared" si="248"/>
        <v>0.71675181818181821</v>
      </c>
      <c r="AR294" s="6">
        <f>(AO294-AVERAGE(AO251:AO296))/_xlfn.STDEV.P(AO251:AO296)</f>
        <v>-0.54036971811543699</v>
      </c>
      <c r="AS294" s="6">
        <f t="shared" ref="AS294:AT294" si="291">(AP294-AVERAGE(AP251:AP296))/_xlfn.STDEV.P(AP251:AP296)</f>
        <v>-0.76836685764538593</v>
      </c>
      <c r="AT294" s="6">
        <f t="shared" si="291"/>
        <v>-0.82006731780131625</v>
      </c>
    </row>
    <row r="295" spans="1:46" ht="13.5" thickBot="1">
      <c r="A295" s="4" t="s">
        <v>133</v>
      </c>
      <c r="B295" s="4" t="s">
        <v>134</v>
      </c>
      <c r="C295" s="5">
        <v>0.58001000000000003</v>
      </c>
      <c r="D295" s="5">
        <v>0.58177999999999996</v>
      </c>
      <c r="E295" s="5">
        <v>0.58448</v>
      </c>
      <c r="F295" s="5">
        <v>0.59777999999999998</v>
      </c>
      <c r="G295" s="5">
        <v>0.59409000000000001</v>
      </c>
      <c r="H295" s="5">
        <v>0.58818000000000004</v>
      </c>
      <c r="I295" s="5">
        <v>0.58577000000000001</v>
      </c>
      <c r="J295" s="5">
        <v>0.59272000000000002</v>
      </c>
      <c r="K295" s="5">
        <v>0.59379000000000004</v>
      </c>
      <c r="L295" s="5">
        <v>0.59370000000000001</v>
      </c>
      <c r="M295" s="5">
        <v>0.60160999999999998</v>
      </c>
      <c r="N295" s="5">
        <v>0.60745000000000005</v>
      </c>
      <c r="O295" s="5">
        <v>0.60753000000000001</v>
      </c>
      <c r="P295" s="5">
        <v>0.60919000000000001</v>
      </c>
      <c r="Q295" s="5">
        <v>0.61253000000000002</v>
      </c>
      <c r="R295" s="5">
        <v>0.61041999999999996</v>
      </c>
      <c r="S295" s="5">
        <v>0.61268999999999996</v>
      </c>
      <c r="T295" s="5">
        <v>0.61085</v>
      </c>
      <c r="U295" s="5">
        <v>0.61228000000000005</v>
      </c>
      <c r="V295" s="5">
        <v>0.59989000000000003</v>
      </c>
      <c r="W295" s="5">
        <v>0.59247000000000005</v>
      </c>
      <c r="X295" s="5">
        <v>0.59528999999999999</v>
      </c>
      <c r="Y295" s="5">
        <v>0.59740000000000004</v>
      </c>
      <c r="Z295" s="5">
        <v>0.59672000000000003</v>
      </c>
      <c r="AA295" s="5">
        <v>0.60089999999999999</v>
      </c>
      <c r="AB295" s="5">
        <v>0.60819999999999996</v>
      </c>
      <c r="AC295" s="5">
        <v>0.61016999999999999</v>
      </c>
      <c r="AD295" s="5">
        <v>0.61695999999999995</v>
      </c>
      <c r="AE295" s="5">
        <v>0.62226000000000004</v>
      </c>
      <c r="AF295" s="5">
        <v>0.64026000000000005</v>
      </c>
      <c r="AG295" s="5">
        <v>0.64809000000000005</v>
      </c>
      <c r="AH295" s="5">
        <v>0.66425999999999996</v>
      </c>
      <c r="AI295" s="5">
        <v>0.67532999999999999</v>
      </c>
      <c r="AJ295" s="5">
        <v>0.68522000000000005</v>
      </c>
      <c r="AK295" s="5">
        <v>0.63783000000000001</v>
      </c>
      <c r="AM295" s="4" t="s">
        <v>133</v>
      </c>
      <c r="AN295" s="4" t="s">
        <v>134</v>
      </c>
      <c r="AO295" s="5">
        <f t="shared" si="246"/>
        <v>0.59178000000000008</v>
      </c>
      <c r="AP295" s="5">
        <f t="shared" si="247"/>
        <v>0.60477166666666682</v>
      </c>
      <c r="AQ295" s="5">
        <f t="shared" si="248"/>
        <v>0.63722545454545454</v>
      </c>
      <c r="AR295" s="6">
        <f>(AO295-AVERAGE(AO251:AO296))/_xlfn.STDEV.P(AO251:AO296)</f>
        <v>-1.7378611425818766</v>
      </c>
      <c r="AS295" s="6">
        <f t="shared" ref="AS295:AT295" si="292">(AP295-AVERAGE(AP251:AP296))/_xlfn.STDEV.P(AP251:AP296)</f>
        <v>-1.6835981139049605</v>
      </c>
      <c r="AT295" s="6">
        <f t="shared" si="292"/>
        <v>-1.7704749500042452</v>
      </c>
    </row>
    <row r="296" spans="1:46" ht="13.5" thickBot="1">
      <c r="A296" s="4" t="s">
        <v>135</v>
      </c>
      <c r="B296" s="4" t="s">
        <v>136</v>
      </c>
      <c r="C296" s="5">
        <v>0.66368000000000005</v>
      </c>
      <c r="D296" s="5">
        <v>0.65700000000000003</v>
      </c>
      <c r="E296" s="5">
        <v>0.65427999999999997</v>
      </c>
      <c r="F296" s="5">
        <v>0.66325999999999996</v>
      </c>
      <c r="G296" s="5">
        <v>0.66508999999999996</v>
      </c>
      <c r="H296" s="5">
        <v>0.66078999999999999</v>
      </c>
      <c r="I296" s="5">
        <v>0.66088999999999998</v>
      </c>
      <c r="J296" s="5">
        <v>0.65995000000000004</v>
      </c>
      <c r="K296" s="5">
        <v>0.65893000000000002</v>
      </c>
      <c r="L296" s="5">
        <v>0.66481000000000001</v>
      </c>
      <c r="M296" s="5">
        <v>0.67667999999999995</v>
      </c>
      <c r="N296" s="5">
        <v>0.68281000000000003</v>
      </c>
      <c r="O296" s="5">
        <v>0.68706999999999996</v>
      </c>
      <c r="P296" s="5">
        <v>0.68698999999999999</v>
      </c>
      <c r="Q296" s="5">
        <v>0.69733999999999996</v>
      </c>
      <c r="R296" s="5">
        <v>0.69257999999999997</v>
      </c>
      <c r="S296" s="5">
        <v>0.69555999999999996</v>
      </c>
      <c r="T296" s="5">
        <v>0.69730000000000003</v>
      </c>
      <c r="U296" s="5">
        <v>0.70052000000000003</v>
      </c>
      <c r="V296" s="5">
        <v>0.69991999999999999</v>
      </c>
      <c r="W296" s="5">
        <v>0.70204</v>
      </c>
      <c r="X296" s="5">
        <v>0.70138999999999996</v>
      </c>
      <c r="Y296" s="5">
        <v>0.69791999999999998</v>
      </c>
      <c r="Z296" s="5">
        <v>0.69330999999999998</v>
      </c>
      <c r="AA296" s="5">
        <v>0.69191000000000003</v>
      </c>
      <c r="AB296" s="5">
        <v>0.69528000000000001</v>
      </c>
      <c r="AC296" s="5">
        <v>0.69037000000000004</v>
      </c>
      <c r="AD296" s="5">
        <v>0.69565999999999995</v>
      </c>
      <c r="AE296" s="5">
        <v>0.69762000000000002</v>
      </c>
      <c r="AF296" s="5">
        <v>0.70943000000000001</v>
      </c>
      <c r="AG296" s="5">
        <v>0.71865999999999997</v>
      </c>
      <c r="AH296" s="5">
        <v>0.73424</v>
      </c>
      <c r="AI296" s="5">
        <v>0.73980000000000001</v>
      </c>
      <c r="AJ296" s="5">
        <v>0.75073000000000001</v>
      </c>
      <c r="AK296" s="5">
        <v>0.70001999999999998</v>
      </c>
      <c r="AM296" s="4" t="s">
        <v>135</v>
      </c>
      <c r="AN296" s="4" t="s">
        <v>136</v>
      </c>
      <c r="AO296" s="5">
        <f t="shared" si="246"/>
        <v>0.66401416666666668</v>
      </c>
      <c r="AP296" s="5">
        <f t="shared" si="247"/>
        <v>0.69599499999999992</v>
      </c>
      <c r="AQ296" s="5">
        <f t="shared" si="248"/>
        <v>0.71124727272727273</v>
      </c>
      <c r="AR296" s="6">
        <f>(AO296-AVERAGE(AO251:AO296))/_xlfn.STDEV.P(AO251:AO296)</f>
        <v>-0.73424740750389317</v>
      </c>
      <c r="AS296" s="6">
        <f t="shared" ref="AS296:AT296" si="293">(AP296-AVERAGE(AP251:AP296))/_xlfn.STDEV.P(AP251:AP296)</f>
        <v>-0.53533176860372678</v>
      </c>
      <c r="AT296" s="6">
        <f t="shared" si="293"/>
        <v>-0.88585131410887308</v>
      </c>
    </row>
    <row r="297" spans="1:46" ht="13.5" thickBot="1">
      <c r="A297" s="268" t="s">
        <v>169</v>
      </c>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M297"/>
      <c r="AN297"/>
    </row>
    <row r="298" spans="1:46" ht="13.5" thickBot="1">
      <c r="A298" s="267"/>
      <c r="B298" s="267"/>
      <c r="C298" s="4" t="s">
        <v>10</v>
      </c>
      <c r="D298" s="4" t="s">
        <v>11</v>
      </c>
      <c r="E298" s="4" t="s">
        <v>12</v>
      </c>
      <c r="F298" s="4" t="s">
        <v>13</v>
      </c>
      <c r="G298" s="4" t="s">
        <v>14</v>
      </c>
      <c r="H298" s="4" t="s">
        <v>15</v>
      </c>
      <c r="I298" s="4" t="s">
        <v>16</v>
      </c>
      <c r="J298" s="4" t="s">
        <v>17</v>
      </c>
      <c r="K298" s="4" t="s">
        <v>18</v>
      </c>
      <c r="L298" s="4" t="s">
        <v>19</v>
      </c>
      <c r="M298" s="4" t="s">
        <v>20</v>
      </c>
      <c r="N298" s="4" t="s">
        <v>21</v>
      </c>
      <c r="O298" s="4" t="s">
        <v>22</v>
      </c>
      <c r="P298" s="4" t="s">
        <v>23</v>
      </c>
      <c r="Q298" s="4" t="s">
        <v>24</v>
      </c>
      <c r="R298" s="4" t="s">
        <v>25</v>
      </c>
      <c r="S298" s="4" t="s">
        <v>26</v>
      </c>
      <c r="T298" s="4" t="s">
        <v>27</v>
      </c>
      <c r="U298" s="4" t="s">
        <v>28</v>
      </c>
      <c r="V298" s="4" t="s">
        <v>29</v>
      </c>
      <c r="W298" s="4" t="s">
        <v>30</v>
      </c>
      <c r="X298" s="4" t="s">
        <v>31</v>
      </c>
      <c r="Y298" s="4" t="s">
        <v>32</v>
      </c>
      <c r="Z298" s="4" t="s">
        <v>33</v>
      </c>
      <c r="AA298" s="4" t="s">
        <v>34</v>
      </c>
      <c r="AB298" s="4" t="s">
        <v>35</v>
      </c>
      <c r="AC298" s="4" t="s">
        <v>36</v>
      </c>
      <c r="AD298" s="4" t="s">
        <v>37</v>
      </c>
      <c r="AE298" s="4" t="s">
        <v>38</v>
      </c>
      <c r="AF298" s="4" t="s">
        <v>39</v>
      </c>
      <c r="AG298" s="4" t="s">
        <v>40</v>
      </c>
      <c r="AH298" s="4" t="s">
        <v>41</v>
      </c>
      <c r="AI298" s="4" t="s">
        <v>42</v>
      </c>
      <c r="AJ298" s="4" t="s">
        <v>43</v>
      </c>
      <c r="AK298" s="4" t="s">
        <v>44</v>
      </c>
      <c r="AM298" s="267"/>
      <c r="AN298" s="267"/>
      <c r="AO298" s="4">
        <v>2016</v>
      </c>
      <c r="AP298" s="4">
        <v>2017</v>
      </c>
      <c r="AQ298" s="4">
        <v>2018</v>
      </c>
      <c r="AR298" s="4">
        <v>2016</v>
      </c>
      <c r="AS298" s="4">
        <v>2017</v>
      </c>
      <c r="AT298" s="4">
        <v>2018</v>
      </c>
    </row>
    <row r="299" spans="1:46" ht="13.5" thickBot="1">
      <c r="A299" s="4" t="s">
        <v>45</v>
      </c>
      <c r="B299" s="4" t="s">
        <v>46</v>
      </c>
      <c r="C299" s="5">
        <v>0.72889000000000004</v>
      </c>
      <c r="D299" s="5">
        <v>0.72655000000000003</v>
      </c>
      <c r="E299" s="5">
        <v>0.72629999999999995</v>
      </c>
      <c r="F299" s="5">
        <v>0.72463</v>
      </c>
      <c r="G299" s="5">
        <v>0.72457000000000005</v>
      </c>
      <c r="H299" s="5">
        <v>0.72831000000000001</v>
      </c>
      <c r="I299" s="5">
        <v>0.72296000000000005</v>
      </c>
      <c r="J299" s="5">
        <v>0.72424999999999995</v>
      </c>
      <c r="K299" s="5">
        <v>0.72724</v>
      </c>
      <c r="L299" s="5">
        <v>0.72045999999999999</v>
      </c>
      <c r="M299" s="5">
        <v>0.72072000000000003</v>
      </c>
      <c r="N299" s="5">
        <v>0.71753</v>
      </c>
      <c r="O299" s="5">
        <v>0.70703000000000005</v>
      </c>
      <c r="P299" s="5">
        <v>0.70642000000000005</v>
      </c>
      <c r="Q299" s="5">
        <v>0.69818999999999998</v>
      </c>
      <c r="R299" s="5">
        <v>0.70184999999999997</v>
      </c>
      <c r="S299" s="5">
        <v>0.69240999999999997</v>
      </c>
      <c r="T299" s="5">
        <v>0.68062</v>
      </c>
      <c r="U299" s="5">
        <v>0.68972999999999995</v>
      </c>
      <c r="V299" s="5">
        <v>0.69140000000000001</v>
      </c>
      <c r="W299" s="5">
        <v>0.69279999999999997</v>
      </c>
      <c r="X299" s="5">
        <v>0.70921000000000001</v>
      </c>
      <c r="Y299" s="5">
        <v>0.72008000000000005</v>
      </c>
      <c r="Z299" s="5">
        <v>0.73163</v>
      </c>
      <c r="AA299" s="5">
        <v>0.74856</v>
      </c>
      <c r="AB299" s="5">
        <v>0.76670000000000005</v>
      </c>
      <c r="AC299" s="5">
        <v>0.77812999999999999</v>
      </c>
      <c r="AD299" s="5">
        <v>0.79117999999999999</v>
      </c>
      <c r="AE299" s="5">
        <v>0.81460999999999995</v>
      </c>
      <c r="AF299" s="5">
        <v>0.83562000000000003</v>
      </c>
      <c r="AG299" s="5">
        <v>0.84179000000000004</v>
      </c>
      <c r="AH299" s="5">
        <v>0.85765000000000002</v>
      </c>
      <c r="AI299" s="5">
        <v>0.86772000000000005</v>
      </c>
      <c r="AJ299" s="5">
        <v>0.86617</v>
      </c>
      <c r="AK299" s="5">
        <v>0.80079999999999996</v>
      </c>
      <c r="AM299" s="4" t="s">
        <v>45</v>
      </c>
      <c r="AN299" s="4" t="s">
        <v>46</v>
      </c>
      <c r="AO299" s="5">
        <f>AVERAGE(C299:N299)</f>
        <v>0.72436749999999994</v>
      </c>
      <c r="AP299" s="5">
        <f>AVERAGE(O299:Z299)</f>
        <v>0.7017808333333333</v>
      </c>
      <c r="AQ299" s="5">
        <f>AVERAGE(AA299:AK299)</f>
        <v>0.81535727272727276</v>
      </c>
      <c r="AR299" s="6">
        <f>(AO299-AVERAGE(AO299:AO344))/_xlfn.STDEV.P(AO299:AO344)</f>
        <v>1.5790157060071799</v>
      </c>
      <c r="AS299" s="6">
        <f t="shared" ref="AS299:AT299" si="294">(AP299-AVERAGE(AP299:AP344))/_xlfn.STDEV.P(AP299:AP344)</f>
        <v>0.9243409149801598</v>
      </c>
      <c r="AT299" s="6">
        <f t="shared" si="294"/>
        <v>1.2261709136847465</v>
      </c>
    </row>
    <row r="300" spans="1:46" ht="13.5" thickBot="1">
      <c r="A300" s="4" t="s">
        <v>47</v>
      </c>
      <c r="B300" s="4" t="s">
        <v>48</v>
      </c>
      <c r="C300" s="5">
        <v>0.58506000000000002</v>
      </c>
      <c r="D300" s="5">
        <v>0.56918999999999997</v>
      </c>
      <c r="E300" s="5">
        <v>0.54925999999999997</v>
      </c>
      <c r="F300" s="5">
        <v>0.52380000000000004</v>
      </c>
      <c r="G300" s="5">
        <v>0.48809999999999998</v>
      </c>
      <c r="H300" s="5">
        <v>0.45893</v>
      </c>
      <c r="I300" s="5">
        <v>0.41904999999999998</v>
      </c>
      <c r="J300" s="5">
        <v>0.39961000000000002</v>
      </c>
      <c r="K300" s="5">
        <v>0.37758000000000003</v>
      </c>
      <c r="L300" s="5">
        <v>0.39598</v>
      </c>
      <c r="M300" s="5">
        <v>0.42059999999999997</v>
      </c>
      <c r="N300" s="5">
        <v>0.42476999999999998</v>
      </c>
      <c r="O300" s="5">
        <v>0.41067999999999999</v>
      </c>
      <c r="P300" s="5">
        <v>0.42141000000000001</v>
      </c>
      <c r="Q300" s="5">
        <v>0.42520000000000002</v>
      </c>
      <c r="R300" s="5">
        <v>0.43251000000000001</v>
      </c>
      <c r="S300" s="5">
        <v>0.45818999999999999</v>
      </c>
      <c r="T300" s="5">
        <v>0.47288000000000002</v>
      </c>
      <c r="U300" s="5">
        <v>0.52844000000000002</v>
      </c>
      <c r="V300" s="5">
        <v>0.57704999999999995</v>
      </c>
      <c r="W300" s="5">
        <v>0.61807000000000001</v>
      </c>
      <c r="X300" s="5">
        <v>0.61075000000000002</v>
      </c>
      <c r="Y300" s="5">
        <v>0.61768999999999996</v>
      </c>
      <c r="Z300" s="5">
        <v>0.64685999999999999</v>
      </c>
      <c r="AA300" s="5">
        <v>0.70891000000000004</v>
      </c>
      <c r="AB300" s="5">
        <v>0.72785</v>
      </c>
      <c r="AC300" s="5">
        <v>0.75322999999999996</v>
      </c>
      <c r="AD300" s="5">
        <v>0.79552</v>
      </c>
      <c r="AE300" s="5">
        <v>0.81462000000000001</v>
      </c>
      <c r="AF300" s="5">
        <v>0.83894000000000002</v>
      </c>
      <c r="AG300" s="5">
        <v>0.83418000000000003</v>
      </c>
      <c r="AH300" s="5">
        <v>0.82623999999999997</v>
      </c>
      <c r="AI300" s="5">
        <v>0.85187999999999997</v>
      </c>
      <c r="AJ300" s="5">
        <v>0.85641</v>
      </c>
      <c r="AK300" s="5">
        <v>0.79496999999999995</v>
      </c>
      <c r="AM300" s="4" t="s">
        <v>47</v>
      </c>
      <c r="AN300" s="4" t="s">
        <v>48</v>
      </c>
      <c r="AO300" s="5">
        <f t="shared" ref="AO300:AO344" si="295">AVERAGE(C300:N300)</f>
        <v>0.46766083333333336</v>
      </c>
      <c r="AP300" s="5">
        <f t="shared" ref="AP300:AP344" si="296">AVERAGE(O300:Z300)</f>
        <v>0.51831083333333339</v>
      </c>
      <c r="AQ300" s="5">
        <f t="shared" ref="AQ300:AQ344" si="297">AVERAGE(AA300:AK300)</f>
        <v>0.80025000000000002</v>
      </c>
      <c r="AR300" s="6">
        <f>(AO300-AVERAGE(AO299:AO344))/_xlfn.STDEV.P(AO299:AO344)</f>
        <v>-0.90724081070043117</v>
      </c>
      <c r="AS300" s="6">
        <f t="shared" ref="AS300:AT300" si="298">(AP300-AVERAGE(AP299:AP344))/_xlfn.STDEV.P(AP299:AP344)</f>
        <v>-0.75111589440299509</v>
      </c>
      <c r="AT300" s="6">
        <f t="shared" si="298"/>
        <v>1.0895324479447954</v>
      </c>
    </row>
    <row r="301" spans="1:46" ht="13.5" thickBot="1">
      <c r="A301" s="4" t="s">
        <v>49</v>
      </c>
      <c r="B301" s="4" t="s">
        <v>50</v>
      </c>
      <c r="C301" s="5">
        <v>0.66905000000000003</v>
      </c>
      <c r="D301" s="5">
        <v>0.67671999999999999</v>
      </c>
      <c r="E301" s="5">
        <v>0.69250999999999996</v>
      </c>
      <c r="F301" s="5">
        <v>0.69872000000000001</v>
      </c>
      <c r="G301" s="5">
        <v>0.70418000000000003</v>
      </c>
      <c r="H301" s="5">
        <v>0.71174999999999999</v>
      </c>
      <c r="I301" s="5">
        <v>0.71116000000000001</v>
      </c>
      <c r="J301" s="5">
        <v>0.71980999999999995</v>
      </c>
      <c r="K301" s="5">
        <v>0.73826999999999998</v>
      </c>
      <c r="L301" s="5">
        <v>0.74661999999999995</v>
      </c>
      <c r="M301" s="5">
        <v>0.75282000000000004</v>
      </c>
      <c r="N301" s="5">
        <v>0.75190000000000001</v>
      </c>
      <c r="O301" s="5">
        <v>0.76141999999999999</v>
      </c>
      <c r="P301" s="5">
        <v>0.76171</v>
      </c>
      <c r="Q301" s="5">
        <v>0.75477000000000005</v>
      </c>
      <c r="R301" s="5">
        <v>0.76166</v>
      </c>
      <c r="S301" s="5">
        <v>0.76097000000000004</v>
      </c>
      <c r="T301" s="5">
        <v>0.76083999999999996</v>
      </c>
      <c r="U301" s="5">
        <v>0.76632</v>
      </c>
      <c r="V301" s="5">
        <v>0.76490000000000002</v>
      </c>
      <c r="W301" s="5">
        <v>0.76939000000000002</v>
      </c>
      <c r="X301" s="5">
        <v>0.76429000000000002</v>
      </c>
      <c r="Y301" s="5">
        <v>0.77398999999999996</v>
      </c>
      <c r="Z301" s="5">
        <v>0.78195999999999999</v>
      </c>
      <c r="AA301" s="5">
        <v>0.79069</v>
      </c>
      <c r="AB301" s="5">
        <v>0.80296999999999996</v>
      </c>
      <c r="AC301" s="5">
        <v>0.82108000000000003</v>
      </c>
      <c r="AD301" s="5">
        <v>0.83179999999999998</v>
      </c>
      <c r="AE301" s="5">
        <v>0.84291000000000005</v>
      </c>
      <c r="AF301" s="5">
        <v>0.85446999999999995</v>
      </c>
      <c r="AG301" s="5">
        <v>0.85529999999999995</v>
      </c>
      <c r="AH301" s="5">
        <v>0.86821000000000004</v>
      </c>
      <c r="AI301" s="5">
        <v>0.86107</v>
      </c>
      <c r="AJ301" s="5">
        <v>0.87504999999999999</v>
      </c>
      <c r="AK301" s="5">
        <v>0.82108999999999999</v>
      </c>
      <c r="AM301" s="4" t="s">
        <v>49</v>
      </c>
      <c r="AN301" s="4" t="s">
        <v>50</v>
      </c>
      <c r="AO301" s="5">
        <f t="shared" si="295"/>
        <v>0.71445916666666676</v>
      </c>
      <c r="AP301" s="5">
        <f t="shared" si="296"/>
        <v>0.76518500000000012</v>
      </c>
      <c r="AQ301" s="5">
        <f t="shared" si="297"/>
        <v>0.83860363636363644</v>
      </c>
      <c r="AR301" s="6">
        <f>(AO301-AVERAGE(AO299:AO344))/_xlfn.STDEV.P(AO299:AO344)</f>
        <v>1.483051473213417</v>
      </c>
      <c r="AS301" s="6">
        <f t="shared" ref="AS301:AT301" si="299">(AP301-AVERAGE(AP299:AP344))/_xlfn.STDEV.P(AP299:AP344)</f>
        <v>1.503350795532465</v>
      </c>
      <c r="AT301" s="6">
        <f t="shared" si="299"/>
        <v>1.4364237845137444</v>
      </c>
    </row>
    <row r="302" spans="1:46" ht="13.5" thickBot="1">
      <c r="A302" s="4" t="s">
        <v>51</v>
      </c>
      <c r="B302" s="4" t="s">
        <v>52</v>
      </c>
      <c r="C302" s="5">
        <v>0.63549999999999995</v>
      </c>
      <c r="D302" s="5">
        <v>0.64000999999999997</v>
      </c>
      <c r="E302" s="5">
        <v>0.64600999999999997</v>
      </c>
      <c r="F302" s="5">
        <v>0.65208999999999995</v>
      </c>
      <c r="G302" s="5">
        <v>0.65622999999999998</v>
      </c>
      <c r="H302" s="5">
        <v>0.65044999999999997</v>
      </c>
      <c r="I302" s="5">
        <v>0.64781999999999995</v>
      </c>
      <c r="J302" s="5">
        <v>0.65581</v>
      </c>
      <c r="K302" s="5">
        <v>0.65268000000000004</v>
      </c>
      <c r="L302" s="5">
        <v>0.65602000000000005</v>
      </c>
      <c r="M302" s="5">
        <v>0.65525</v>
      </c>
      <c r="N302" s="5">
        <v>0.65629000000000004</v>
      </c>
      <c r="O302" s="5">
        <v>0.65891</v>
      </c>
      <c r="P302" s="5">
        <v>0.65390000000000004</v>
      </c>
      <c r="Q302" s="5">
        <v>0.65542</v>
      </c>
      <c r="R302" s="5">
        <v>0.65310999999999997</v>
      </c>
      <c r="S302" s="5">
        <v>0.65354999999999996</v>
      </c>
      <c r="T302" s="5">
        <v>0.66800999999999999</v>
      </c>
      <c r="U302" s="5">
        <v>0.67374999999999996</v>
      </c>
      <c r="V302" s="5">
        <v>0.67356000000000005</v>
      </c>
      <c r="W302" s="5">
        <v>0.68740000000000001</v>
      </c>
      <c r="X302" s="5">
        <v>0.69569000000000003</v>
      </c>
      <c r="Y302" s="5">
        <v>0.69496999999999998</v>
      </c>
      <c r="Z302" s="5">
        <v>0.70879999999999999</v>
      </c>
      <c r="AA302" s="5">
        <v>0.72275</v>
      </c>
      <c r="AB302" s="5">
        <v>0.73407999999999995</v>
      </c>
      <c r="AC302" s="5">
        <v>0.73945000000000005</v>
      </c>
      <c r="AD302" s="5">
        <v>0.75736000000000003</v>
      </c>
      <c r="AE302" s="5">
        <v>0.76815</v>
      </c>
      <c r="AF302" s="5">
        <v>0.77553000000000005</v>
      </c>
      <c r="AG302" s="5">
        <v>0.79200000000000004</v>
      </c>
      <c r="AH302" s="5">
        <v>0.80342999999999998</v>
      </c>
      <c r="AI302" s="5">
        <v>0.80630999999999997</v>
      </c>
      <c r="AJ302" s="5">
        <v>0.81062999999999996</v>
      </c>
      <c r="AK302" s="5">
        <v>0.74680000000000002</v>
      </c>
      <c r="AM302" s="4" t="s">
        <v>51</v>
      </c>
      <c r="AN302" s="4" t="s">
        <v>52</v>
      </c>
      <c r="AO302" s="5">
        <f t="shared" si="295"/>
        <v>0.65034666666666663</v>
      </c>
      <c r="AP302" s="5">
        <f t="shared" si="296"/>
        <v>0.67308916666666663</v>
      </c>
      <c r="AQ302" s="5">
        <f t="shared" si="297"/>
        <v>0.76877181818181806</v>
      </c>
      <c r="AR302" s="6">
        <f>(AO302-AVERAGE(AO299:AO344))/_xlfn.STDEV.P(AO299:AO344)</f>
        <v>0.86210881131364647</v>
      </c>
      <c r="AS302" s="6">
        <f t="shared" ref="AS302:AT302" si="300">(AP302-AVERAGE(AP299:AP344))/_xlfn.STDEV.P(AP299:AP344)</f>
        <v>0.66232724359400197</v>
      </c>
      <c r="AT302" s="6">
        <f t="shared" si="300"/>
        <v>0.80482649568149278</v>
      </c>
    </row>
    <row r="303" spans="1:46" ht="13.5" thickBot="1">
      <c r="A303" s="4" t="s">
        <v>53</v>
      </c>
      <c r="B303" s="4" t="s">
        <v>54</v>
      </c>
      <c r="C303" s="5">
        <v>0.75495000000000001</v>
      </c>
      <c r="D303" s="5">
        <v>0.75736999999999999</v>
      </c>
      <c r="E303" s="5">
        <v>0.76678000000000002</v>
      </c>
      <c r="F303" s="5">
        <v>0.77258000000000004</v>
      </c>
      <c r="G303" s="5">
        <v>0.77197000000000005</v>
      </c>
      <c r="H303" s="5">
        <v>0.76605999999999996</v>
      </c>
      <c r="I303" s="5">
        <v>0.76959999999999995</v>
      </c>
      <c r="J303" s="5">
        <v>0.78425</v>
      </c>
      <c r="K303" s="5">
        <v>0.79217000000000004</v>
      </c>
      <c r="L303" s="5">
        <v>0.79854999999999998</v>
      </c>
      <c r="M303" s="5">
        <v>0.79883999999999999</v>
      </c>
      <c r="N303" s="5">
        <v>0.79771000000000003</v>
      </c>
      <c r="O303" s="5">
        <v>0.78759000000000001</v>
      </c>
      <c r="P303" s="5">
        <v>0.78385000000000005</v>
      </c>
      <c r="Q303" s="5">
        <v>0.78383000000000003</v>
      </c>
      <c r="R303" s="5">
        <v>0.78212000000000004</v>
      </c>
      <c r="S303" s="5">
        <v>0.78793999999999997</v>
      </c>
      <c r="T303" s="5">
        <v>0.79339000000000004</v>
      </c>
      <c r="U303" s="5">
        <v>0.79878000000000005</v>
      </c>
      <c r="V303" s="5">
        <v>0.79635999999999996</v>
      </c>
      <c r="W303" s="5">
        <v>0.80113999999999996</v>
      </c>
      <c r="X303" s="5">
        <v>0.79790000000000005</v>
      </c>
      <c r="Y303" s="5">
        <v>0.79613</v>
      </c>
      <c r="Z303" s="5">
        <v>0.81218999999999997</v>
      </c>
      <c r="AA303" s="5">
        <v>0.81840999999999997</v>
      </c>
      <c r="AB303" s="5">
        <v>0.83403000000000005</v>
      </c>
      <c r="AC303" s="5">
        <v>0.83882000000000001</v>
      </c>
      <c r="AD303" s="5">
        <v>0.85084000000000004</v>
      </c>
      <c r="AE303" s="5">
        <v>0.84777999999999998</v>
      </c>
      <c r="AF303" s="5">
        <v>0.86316000000000004</v>
      </c>
      <c r="AG303" s="5">
        <v>0.85612999999999995</v>
      </c>
      <c r="AH303" s="5">
        <v>0.84862000000000004</v>
      </c>
      <c r="AI303" s="5">
        <v>0.84940000000000004</v>
      </c>
      <c r="AJ303" s="5">
        <v>0.85716999999999999</v>
      </c>
      <c r="AK303" s="5">
        <v>0.79612000000000005</v>
      </c>
      <c r="AM303" s="4" t="s">
        <v>53</v>
      </c>
      <c r="AN303" s="4" t="s">
        <v>54</v>
      </c>
      <c r="AO303" s="5">
        <f t="shared" si="295"/>
        <v>0.77756916666666653</v>
      </c>
      <c r="AP303" s="5">
        <f t="shared" si="296"/>
        <v>0.793435</v>
      </c>
      <c r="AQ303" s="5">
        <f t="shared" si="297"/>
        <v>0.84186181818181827</v>
      </c>
      <c r="AR303" s="6">
        <f>(AO303-AVERAGE(AO299:AO344))/_xlfn.STDEV.P(AO299:AO344)</f>
        <v>2.0942847177834194</v>
      </c>
      <c r="AS303" s="6">
        <f t="shared" ref="AS303:AT303" si="301">(AP303-AVERAGE(AP299:AP344))/_xlfn.STDEV.P(AP299:AP344)</f>
        <v>1.7613311458081173</v>
      </c>
      <c r="AT303" s="6">
        <f t="shared" si="301"/>
        <v>1.4658925690372724</v>
      </c>
    </row>
    <row r="304" spans="1:46" ht="13.5" thickBot="1">
      <c r="A304" s="4" t="s">
        <v>55</v>
      </c>
      <c r="B304" s="4" t="s">
        <v>56</v>
      </c>
      <c r="C304" s="5">
        <v>0.67388000000000003</v>
      </c>
      <c r="D304" s="5">
        <v>0.66995000000000005</v>
      </c>
      <c r="E304" s="5">
        <v>0.66840999999999995</v>
      </c>
      <c r="F304" s="5">
        <v>0.66013999999999995</v>
      </c>
      <c r="G304" s="5">
        <v>0.64956000000000003</v>
      </c>
      <c r="H304" s="5">
        <v>0.64912999999999998</v>
      </c>
      <c r="I304" s="5">
        <v>0.65368999999999999</v>
      </c>
      <c r="J304" s="5">
        <v>0.66085000000000005</v>
      </c>
      <c r="K304" s="5">
        <v>0.68484</v>
      </c>
      <c r="L304" s="5">
        <v>0.71064000000000005</v>
      </c>
      <c r="M304" s="5">
        <v>0.71467000000000003</v>
      </c>
      <c r="N304" s="5">
        <v>0.72658</v>
      </c>
      <c r="O304" s="5">
        <v>0.74382999999999999</v>
      </c>
      <c r="P304" s="5">
        <v>0.76254</v>
      </c>
      <c r="Q304" s="5">
        <v>0.76344999999999996</v>
      </c>
      <c r="R304" s="5">
        <v>0.77819000000000005</v>
      </c>
      <c r="S304" s="5">
        <v>0.80117000000000005</v>
      </c>
      <c r="T304" s="5">
        <v>0.80998999999999999</v>
      </c>
      <c r="U304" s="5">
        <v>0.80481999999999998</v>
      </c>
      <c r="V304" s="5">
        <v>0.81044000000000005</v>
      </c>
      <c r="W304" s="5">
        <v>0.80330000000000001</v>
      </c>
      <c r="X304" s="5">
        <v>0.80906999999999996</v>
      </c>
      <c r="Y304" s="5">
        <v>0.82332000000000005</v>
      </c>
      <c r="Z304" s="5">
        <v>0.83389999999999997</v>
      </c>
      <c r="AA304" s="5">
        <v>0.83474999999999999</v>
      </c>
      <c r="AB304" s="5">
        <v>0.83987999999999996</v>
      </c>
      <c r="AC304" s="5">
        <v>0.85238999999999998</v>
      </c>
      <c r="AD304" s="5">
        <v>0.85841999999999996</v>
      </c>
      <c r="AE304" s="5">
        <v>0.86007999999999996</v>
      </c>
      <c r="AF304" s="5">
        <v>0.87327999999999995</v>
      </c>
      <c r="AG304" s="5">
        <v>0.89502000000000004</v>
      </c>
      <c r="AH304" s="5">
        <v>0.90059</v>
      </c>
      <c r="AI304" s="5">
        <v>0.91486999999999996</v>
      </c>
      <c r="AJ304" s="5">
        <v>0.92135</v>
      </c>
      <c r="AK304" s="5">
        <v>0.84074000000000004</v>
      </c>
      <c r="AM304" s="4" t="s">
        <v>55</v>
      </c>
      <c r="AN304" s="4" t="s">
        <v>56</v>
      </c>
      <c r="AO304" s="5">
        <f t="shared" si="295"/>
        <v>0.67686166666666658</v>
      </c>
      <c r="AP304" s="5">
        <f t="shared" si="296"/>
        <v>0.79533500000000001</v>
      </c>
      <c r="AQ304" s="5">
        <f t="shared" si="297"/>
        <v>0.87194272727272726</v>
      </c>
      <c r="AR304" s="6">
        <f>(AO304-AVERAGE(AO299:AO344))/_xlfn.STDEV.P(AO299:AO344)</f>
        <v>1.1189120038310549</v>
      </c>
      <c r="AS304" s="6">
        <f t="shared" ref="AS304:AT304" si="302">(AP304-AVERAGE(AP299:AP344))/_xlfn.STDEV.P(AP299:AP344)</f>
        <v>1.7786820366231171</v>
      </c>
      <c r="AT304" s="6">
        <f t="shared" si="302"/>
        <v>1.7379608199019505</v>
      </c>
    </row>
    <row r="305" spans="1:46" ht="13.5" thickBot="1">
      <c r="A305" s="4" t="s">
        <v>57</v>
      </c>
      <c r="B305" s="4" t="s">
        <v>58</v>
      </c>
      <c r="C305" s="5">
        <v>0.61143999999999998</v>
      </c>
      <c r="D305" s="5">
        <v>0.60287000000000002</v>
      </c>
      <c r="E305" s="5">
        <v>0.60363</v>
      </c>
      <c r="F305" s="5">
        <v>0.61926000000000003</v>
      </c>
      <c r="G305" s="5">
        <v>0.61614000000000002</v>
      </c>
      <c r="H305" s="5">
        <v>0.62029999999999996</v>
      </c>
      <c r="I305" s="5">
        <v>0.62117</v>
      </c>
      <c r="J305" s="5">
        <v>0.64659</v>
      </c>
      <c r="K305" s="5">
        <v>0.64805000000000001</v>
      </c>
      <c r="L305" s="5">
        <v>0.64378000000000002</v>
      </c>
      <c r="M305" s="5">
        <v>0.64202000000000004</v>
      </c>
      <c r="N305" s="5">
        <v>0.65073000000000003</v>
      </c>
      <c r="O305" s="5">
        <v>0.65519000000000005</v>
      </c>
      <c r="P305" s="5">
        <v>0.65483000000000002</v>
      </c>
      <c r="Q305" s="5">
        <v>0.65959000000000001</v>
      </c>
      <c r="R305" s="5">
        <v>0.65639999999999998</v>
      </c>
      <c r="S305" s="5">
        <v>0.67118</v>
      </c>
      <c r="T305" s="5">
        <v>0.67364999999999997</v>
      </c>
      <c r="U305" s="5">
        <v>0.67666999999999999</v>
      </c>
      <c r="V305" s="5">
        <v>0.67420000000000002</v>
      </c>
      <c r="W305" s="5">
        <v>0.69108999999999998</v>
      </c>
      <c r="X305" s="5">
        <v>0.70072000000000001</v>
      </c>
      <c r="Y305" s="5">
        <v>0.71048999999999995</v>
      </c>
      <c r="Z305" s="5">
        <v>0.72141999999999995</v>
      </c>
      <c r="AA305" s="5">
        <v>0.73141999999999996</v>
      </c>
      <c r="AB305" s="5">
        <v>0.75661</v>
      </c>
      <c r="AC305" s="5">
        <v>0.76568000000000003</v>
      </c>
      <c r="AD305" s="5">
        <v>0.77478999999999998</v>
      </c>
      <c r="AE305" s="5">
        <v>0.77642</v>
      </c>
      <c r="AF305" s="5">
        <v>0.78342000000000001</v>
      </c>
      <c r="AG305" s="5">
        <v>0.79410000000000003</v>
      </c>
      <c r="AH305" s="5">
        <v>0.79737999999999998</v>
      </c>
      <c r="AI305" s="5">
        <v>0.79117999999999999</v>
      </c>
      <c r="AJ305" s="5">
        <v>0.79710999999999999</v>
      </c>
      <c r="AK305" s="5">
        <v>0.73138000000000003</v>
      </c>
      <c r="AM305" s="4" t="s">
        <v>57</v>
      </c>
      <c r="AN305" s="4" t="s">
        <v>58</v>
      </c>
      <c r="AO305" s="5">
        <f t="shared" si="295"/>
        <v>0.62716499999999997</v>
      </c>
      <c r="AP305" s="5">
        <f t="shared" si="296"/>
        <v>0.67878583333333342</v>
      </c>
      <c r="AQ305" s="5">
        <f t="shared" si="297"/>
        <v>0.77268090909090903</v>
      </c>
      <c r="AR305" s="6">
        <f>(AO305-AVERAGE(AO299:AO344))/_xlfn.STDEV.P(AO299:AO344)</f>
        <v>0.63758963319279416</v>
      </c>
      <c r="AS305" s="6">
        <f t="shared" ref="AS305:AT305" si="303">(AP305-AVERAGE(AP299:AP344))/_xlfn.STDEV.P(AP299:AP344)</f>
        <v>0.71434947587967768</v>
      </c>
      <c r="AT305" s="6">
        <f t="shared" si="303"/>
        <v>0.84018245925603841</v>
      </c>
    </row>
    <row r="306" spans="1:46" ht="13.5" thickBot="1">
      <c r="A306" s="4" t="s">
        <v>59</v>
      </c>
      <c r="B306" s="4" t="s">
        <v>60</v>
      </c>
      <c r="C306" s="5">
        <v>0.75643000000000005</v>
      </c>
      <c r="D306" s="5">
        <v>0.75795999999999997</v>
      </c>
      <c r="E306" s="5">
        <v>0.75827</v>
      </c>
      <c r="F306" s="5">
        <v>0.76107000000000002</v>
      </c>
      <c r="G306" s="5">
        <v>0.76451000000000002</v>
      </c>
      <c r="H306" s="5">
        <v>0.76561000000000001</v>
      </c>
      <c r="I306" s="5">
        <v>0.75917000000000001</v>
      </c>
      <c r="J306" s="5">
        <v>0.73899999999999999</v>
      </c>
      <c r="K306" s="5">
        <v>0.73938000000000004</v>
      </c>
      <c r="L306" s="5">
        <v>0.73543999999999998</v>
      </c>
      <c r="M306" s="5">
        <v>0.74726000000000004</v>
      </c>
      <c r="N306" s="5">
        <v>0.76412000000000002</v>
      </c>
      <c r="O306" s="5">
        <v>0.78334000000000004</v>
      </c>
      <c r="P306" s="5">
        <v>0.78917999999999999</v>
      </c>
      <c r="Q306" s="5">
        <v>0.79369000000000001</v>
      </c>
      <c r="R306" s="5">
        <v>0.79571999999999998</v>
      </c>
      <c r="S306" s="5">
        <v>0.80696999999999997</v>
      </c>
      <c r="T306" s="5">
        <v>0.82399999999999995</v>
      </c>
      <c r="U306" s="5">
        <v>0.83359000000000005</v>
      </c>
      <c r="V306" s="5">
        <v>0.85765000000000002</v>
      </c>
      <c r="W306" s="5">
        <v>0.87675000000000003</v>
      </c>
      <c r="X306" s="5">
        <v>0.89937</v>
      </c>
      <c r="Y306" s="5">
        <v>0.90575000000000006</v>
      </c>
      <c r="Z306" s="5">
        <v>0.92162999999999995</v>
      </c>
      <c r="AA306" s="5">
        <v>0.92090000000000005</v>
      </c>
      <c r="AB306" s="5">
        <v>0.93052000000000001</v>
      </c>
      <c r="AC306" s="5">
        <v>0.93306</v>
      </c>
      <c r="AD306" s="5">
        <v>0.94762999999999997</v>
      </c>
      <c r="AE306" s="5">
        <v>0.95323000000000002</v>
      </c>
      <c r="AF306" s="5">
        <v>0.95203000000000004</v>
      </c>
      <c r="AG306" s="5">
        <v>0.95750000000000002</v>
      </c>
      <c r="AH306" s="5">
        <v>0.95028000000000001</v>
      </c>
      <c r="AI306" s="5">
        <v>0.94681000000000004</v>
      </c>
      <c r="AJ306" s="5">
        <v>0.94284000000000001</v>
      </c>
      <c r="AK306" s="5">
        <v>0.86455000000000004</v>
      </c>
      <c r="AM306" s="4" t="s">
        <v>59</v>
      </c>
      <c r="AN306" s="4" t="s">
        <v>60</v>
      </c>
      <c r="AO306" s="5">
        <f t="shared" si="295"/>
        <v>0.75401833333333335</v>
      </c>
      <c r="AP306" s="5">
        <f t="shared" si="296"/>
        <v>0.8406366666666667</v>
      </c>
      <c r="AQ306" s="5">
        <f t="shared" si="297"/>
        <v>0.93630454545454544</v>
      </c>
      <c r="AR306" s="6">
        <f>(AO306-AVERAGE(AO299:AO344))/_xlfn.STDEV.P(AO299:AO344)</f>
        <v>1.8661900850681499</v>
      </c>
      <c r="AS306" s="6">
        <f t="shared" ref="AS306:AT306" si="304">(AP306-AVERAGE(AP299:AP344))/_xlfn.STDEV.P(AP299:AP344)</f>
        <v>2.1923790219235619</v>
      </c>
      <c r="AT306" s="6">
        <f t="shared" si="304"/>
        <v>2.3200844266811687</v>
      </c>
    </row>
    <row r="307" spans="1:46" ht="13.5" thickBot="1">
      <c r="A307" s="4" t="s">
        <v>61</v>
      </c>
      <c r="B307" s="4" t="s">
        <v>62</v>
      </c>
      <c r="C307" s="5">
        <v>0.61506000000000005</v>
      </c>
      <c r="D307" s="5">
        <v>0.61877000000000004</v>
      </c>
      <c r="E307" s="5">
        <v>0.60448000000000002</v>
      </c>
      <c r="F307" s="5">
        <v>0.60470000000000002</v>
      </c>
      <c r="G307" s="5">
        <v>0.59248999999999996</v>
      </c>
      <c r="H307" s="5">
        <v>0.60204000000000002</v>
      </c>
      <c r="I307" s="5">
        <v>0.59157000000000004</v>
      </c>
      <c r="J307" s="5">
        <v>0.59638000000000002</v>
      </c>
      <c r="K307" s="5">
        <v>0.59460999999999997</v>
      </c>
      <c r="L307" s="5">
        <v>0.60338999999999998</v>
      </c>
      <c r="M307" s="5">
        <v>0.61294000000000004</v>
      </c>
      <c r="N307" s="5">
        <v>0.61799000000000004</v>
      </c>
      <c r="O307" s="5">
        <v>0.62651000000000001</v>
      </c>
      <c r="P307" s="5">
        <v>0.62322999999999995</v>
      </c>
      <c r="Q307" s="5">
        <v>0.64210999999999996</v>
      </c>
      <c r="R307" s="5">
        <v>0.63702999999999999</v>
      </c>
      <c r="S307" s="5">
        <v>0.66454999999999997</v>
      </c>
      <c r="T307" s="5">
        <v>0.66230999999999995</v>
      </c>
      <c r="U307" s="5">
        <v>0.68652999999999997</v>
      </c>
      <c r="V307" s="5">
        <v>0.67654000000000003</v>
      </c>
      <c r="W307" s="5">
        <v>0.68720000000000003</v>
      </c>
      <c r="X307" s="5">
        <v>0.69379000000000002</v>
      </c>
      <c r="Y307" s="5">
        <v>0.68523000000000001</v>
      </c>
      <c r="Z307" s="5">
        <v>0.69054000000000004</v>
      </c>
      <c r="AA307" s="5">
        <v>0.68676000000000004</v>
      </c>
      <c r="AB307" s="5">
        <v>0.70374999999999999</v>
      </c>
      <c r="AC307" s="5">
        <v>0.70389000000000002</v>
      </c>
      <c r="AD307" s="5">
        <v>0.71716000000000002</v>
      </c>
      <c r="AE307" s="5">
        <v>0.71162999999999998</v>
      </c>
      <c r="AF307" s="5">
        <v>0.72389999999999999</v>
      </c>
      <c r="AG307" s="5">
        <v>0.70421999999999996</v>
      </c>
      <c r="AH307" s="5">
        <v>0.72877000000000003</v>
      </c>
      <c r="AI307" s="5">
        <v>0.72951999999999995</v>
      </c>
      <c r="AJ307" s="5">
        <v>0.72802</v>
      </c>
      <c r="AK307" s="5">
        <v>0.69730000000000003</v>
      </c>
      <c r="AM307" s="4" t="s">
        <v>61</v>
      </c>
      <c r="AN307" s="4" t="s">
        <v>62</v>
      </c>
      <c r="AO307" s="5">
        <f t="shared" si="295"/>
        <v>0.60453500000000004</v>
      </c>
      <c r="AP307" s="5">
        <f t="shared" si="296"/>
        <v>0.66463083333333339</v>
      </c>
      <c r="AQ307" s="5">
        <f t="shared" si="297"/>
        <v>0.71226545454545453</v>
      </c>
      <c r="AR307" s="6">
        <f>(AO307-AVERAGE(AO299:AO344))/_xlfn.STDEV.P(AO299:AO344)</f>
        <v>0.41841345945457253</v>
      </c>
      <c r="AS307" s="6">
        <f t="shared" ref="AS307:AT307" si="305">(AP307-AVERAGE(AP299:AP344))/_xlfn.STDEV.P(AP299:AP344)</f>
        <v>0.58508533930792961</v>
      </c>
      <c r="AT307" s="6">
        <f t="shared" si="305"/>
        <v>0.2937519310528906</v>
      </c>
    </row>
    <row r="308" spans="1:46" ht="13.5" thickBot="1">
      <c r="A308" s="4" t="s">
        <v>63</v>
      </c>
      <c r="B308" s="4" t="s">
        <v>64</v>
      </c>
      <c r="C308" s="5">
        <v>0.67666000000000004</v>
      </c>
      <c r="D308" s="5">
        <v>0.66686000000000001</v>
      </c>
      <c r="E308" s="5">
        <v>0.66042000000000001</v>
      </c>
      <c r="F308" s="5">
        <v>0.66540999999999995</v>
      </c>
      <c r="G308" s="5">
        <v>0.66461999999999999</v>
      </c>
      <c r="H308" s="5">
        <v>0.66888999999999998</v>
      </c>
      <c r="I308" s="5">
        <v>0.68518999999999997</v>
      </c>
      <c r="J308" s="5">
        <v>0.68801999999999996</v>
      </c>
      <c r="K308" s="5">
        <v>0.67825000000000002</v>
      </c>
      <c r="L308" s="5">
        <v>0.65598999999999996</v>
      </c>
      <c r="M308" s="5">
        <v>0.65866999999999998</v>
      </c>
      <c r="N308" s="5">
        <v>0.66440999999999995</v>
      </c>
      <c r="O308" s="5">
        <v>0.65336000000000005</v>
      </c>
      <c r="P308" s="5">
        <v>0.66612000000000005</v>
      </c>
      <c r="Q308" s="5">
        <v>0.67998999999999998</v>
      </c>
      <c r="R308" s="5">
        <v>0.67895000000000005</v>
      </c>
      <c r="S308" s="5">
        <v>0.67086000000000001</v>
      </c>
      <c r="T308" s="5">
        <v>0.66408999999999996</v>
      </c>
      <c r="U308" s="5">
        <v>0.68625000000000003</v>
      </c>
      <c r="V308" s="5">
        <v>0.70106000000000002</v>
      </c>
      <c r="W308" s="5">
        <v>0.70348999999999995</v>
      </c>
      <c r="X308" s="5">
        <v>0.72340000000000004</v>
      </c>
      <c r="Y308" s="5">
        <v>0.72806999999999999</v>
      </c>
      <c r="Z308" s="5">
        <v>0.71616000000000002</v>
      </c>
      <c r="AA308" s="5">
        <v>0.74304999999999999</v>
      </c>
      <c r="AB308" s="5">
        <v>0.74661999999999995</v>
      </c>
      <c r="AC308" s="5">
        <v>0.745</v>
      </c>
      <c r="AD308" s="5">
        <v>0.75600000000000001</v>
      </c>
      <c r="AE308" s="5">
        <v>0.78447</v>
      </c>
      <c r="AF308" s="5">
        <v>0.80173000000000005</v>
      </c>
      <c r="AG308" s="5">
        <v>0.79103999999999997</v>
      </c>
      <c r="AH308" s="5">
        <v>0.78654999999999997</v>
      </c>
      <c r="AI308" s="5">
        <v>0.80605000000000004</v>
      </c>
      <c r="AJ308" s="5">
        <v>0.79898000000000002</v>
      </c>
      <c r="AK308" s="5">
        <v>0.74670000000000003</v>
      </c>
      <c r="AM308" s="4" t="s">
        <v>63</v>
      </c>
      <c r="AN308" s="4" t="s">
        <v>64</v>
      </c>
      <c r="AO308" s="5">
        <f t="shared" si="295"/>
        <v>0.66944916666666676</v>
      </c>
      <c r="AP308" s="5">
        <f t="shared" si="296"/>
        <v>0.68931666666666658</v>
      </c>
      <c r="AQ308" s="5">
        <f t="shared" si="297"/>
        <v>0.77329000000000003</v>
      </c>
      <c r="AR308" s="6">
        <f>(AO308-AVERAGE(AO299:AO344))/_xlfn.STDEV.P(AO299:AO344)</f>
        <v>1.047120426816714</v>
      </c>
      <c r="AS308" s="6">
        <f t="shared" ref="AS308:AT308" si="306">(AP308-AVERAGE(AP299:AP344))/_xlfn.STDEV.P(AP299:AP344)</f>
        <v>0.810517549225795</v>
      </c>
      <c r="AT308" s="6">
        <f t="shared" si="306"/>
        <v>0.84569141171997997</v>
      </c>
    </row>
    <row r="309" spans="1:46" ht="13.5" thickBot="1">
      <c r="A309" s="4" t="s">
        <v>65</v>
      </c>
      <c r="B309" s="4" t="s">
        <v>66</v>
      </c>
      <c r="C309" s="5">
        <v>0.58506999999999998</v>
      </c>
      <c r="D309" s="5">
        <v>0.56593000000000004</v>
      </c>
      <c r="E309" s="5">
        <v>0.54737999999999998</v>
      </c>
      <c r="F309" s="5">
        <v>0.54686999999999997</v>
      </c>
      <c r="G309" s="5">
        <v>0.53676999999999997</v>
      </c>
      <c r="H309" s="5">
        <v>0.5373</v>
      </c>
      <c r="I309" s="5">
        <v>0.54083000000000003</v>
      </c>
      <c r="J309" s="5">
        <v>0.56711999999999996</v>
      </c>
      <c r="K309" s="5">
        <v>0.57130000000000003</v>
      </c>
      <c r="L309" s="5">
        <v>0.58552000000000004</v>
      </c>
      <c r="M309" s="5">
        <v>0.60711999999999999</v>
      </c>
      <c r="N309" s="5">
        <v>0.61953999999999998</v>
      </c>
      <c r="O309" s="5">
        <v>0.63619999999999999</v>
      </c>
      <c r="P309" s="5">
        <v>0.66690000000000005</v>
      </c>
      <c r="Q309" s="5">
        <v>0.67466999999999999</v>
      </c>
      <c r="R309" s="5">
        <v>0.66791999999999996</v>
      </c>
      <c r="S309" s="5">
        <v>0.68005000000000004</v>
      </c>
      <c r="T309" s="5">
        <v>0.68425999999999998</v>
      </c>
      <c r="U309" s="5">
        <v>0.69430999999999998</v>
      </c>
      <c r="V309" s="5">
        <v>0.70598000000000005</v>
      </c>
      <c r="W309" s="5">
        <v>0.71675</v>
      </c>
      <c r="X309" s="5">
        <v>0.71403000000000005</v>
      </c>
      <c r="Y309" s="5">
        <v>0.71816999999999998</v>
      </c>
      <c r="Z309" s="5">
        <v>0.72228000000000003</v>
      </c>
      <c r="AA309" s="5">
        <v>0.73338999999999999</v>
      </c>
      <c r="AB309" s="5">
        <v>0.71997</v>
      </c>
      <c r="AC309" s="5">
        <v>0.74811000000000005</v>
      </c>
      <c r="AD309" s="5">
        <v>0.77637999999999996</v>
      </c>
      <c r="AE309" s="5">
        <v>0.77329000000000003</v>
      </c>
      <c r="AF309" s="5">
        <v>0.78181</v>
      </c>
      <c r="AG309" s="5">
        <v>0.78686</v>
      </c>
      <c r="AH309" s="5">
        <v>0.78110999999999997</v>
      </c>
      <c r="AI309" s="5">
        <v>0.78644999999999998</v>
      </c>
      <c r="AJ309" s="5">
        <v>0.78493000000000002</v>
      </c>
      <c r="AK309" s="5">
        <v>0.73136999999999996</v>
      </c>
      <c r="AM309" s="4" t="s">
        <v>65</v>
      </c>
      <c r="AN309" s="4" t="s">
        <v>66</v>
      </c>
      <c r="AO309" s="5">
        <f t="shared" si="295"/>
        <v>0.56756249999999997</v>
      </c>
      <c r="AP309" s="5">
        <f t="shared" si="296"/>
        <v>0.69012666666666667</v>
      </c>
      <c r="AQ309" s="5">
        <f t="shared" si="297"/>
        <v>0.76397000000000004</v>
      </c>
      <c r="AR309" s="6">
        <f>(AO309-AVERAGE(AO299:AO344))/_xlfn.STDEV.P(AO299:AO344)</f>
        <v>6.0327242771565849E-2</v>
      </c>
      <c r="AS309" s="6">
        <f t="shared" ref="AS309:AT309" si="307">(AP309-AVERAGE(AP299:AP344))/_xlfn.STDEV.P(AP299:AP344)</f>
        <v>0.81791450794166409</v>
      </c>
      <c r="AT309" s="6">
        <f t="shared" si="307"/>
        <v>0.76139621670457647</v>
      </c>
    </row>
    <row r="310" spans="1:46" ht="13.5" thickBot="1">
      <c r="A310" s="4" t="s">
        <v>67</v>
      </c>
      <c r="B310" s="4" t="s">
        <v>68</v>
      </c>
      <c r="C310" s="5">
        <v>0.61136000000000001</v>
      </c>
      <c r="D310" s="5">
        <v>0.60179000000000005</v>
      </c>
      <c r="E310" s="5">
        <v>0.60113000000000005</v>
      </c>
      <c r="F310" s="5">
        <v>0.60126000000000002</v>
      </c>
      <c r="G310" s="5">
        <v>0.60772000000000004</v>
      </c>
      <c r="H310" s="5">
        <v>0.60572999999999999</v>
      </c>
      <c r="I310" s="5">
        <v>0.59511000000000003</v>
      </c>
      <c r="J310" s="5">
        <v>0.59738000000000002</v>
      </c>
      <c r="K310" s="5">
        <v>0.59696000000000005</v>
      </c>
      <c r="L310" s="5">
        <v>0.60163999999999995</v>
      </c>
      <c r="M310" s="5">
        <v>0.58933000000000002</v>
      </c>
      <c r="N310" s="5">
        <v>0.58899999999999997</v>
      </c>
      <c r="O310" s="5">
        <v>0.59087000000000001</v>
      </c>
      <c r="P310" s="5">
        <v>0.58904999999999996</v>
      </c>
      <c r="Q310" s="5">
        <v>0.59592000000000001</v>
      </c>
      <c r="R310" s="5">
        <v>0.59757000000000005</v>
      </c>
      <c r="S310" s="5">
        <v>0.59980999999999995</v>
      </c>
      <c r="T310" s="5">
        <v>0.59789999999999999</v>
      </c>
      <c r="U310" s="5">
        <v>0.60223000000000004</v>
      </c>
      <c r="V310" s="5">
        <v>0.61312</v>
      </c>
      <c r="W310" s="5">
        <v>0.62733000000000005</v>
      </c>
      <c r="X310" s="5">
        <v>0.63531000000000004</v>
      </c>
      <c r="Y310" s="5">
        <v>0.65495000000000003</v>
      </c>
      <c r="Z310" s="5">
        <v>0.67264000000000002</v>
      </c>
      <c r="AA310" s="5">
        <v>0.68583000000000005</v>
      </c>
      <c r="AB310" s="5">
        <v>0.68833</v>
      </c>
      <c r="AC310" s="5">
        <v>0.68942999999999999</v>
      </c>
      <c r="AD310" s="5">
        <v>0.70877999999999997</v>
      </c>
      <c r="AE310" s="5">
        <v>0.71401000000000003</v>
      </c>
      <c r="AF310" s="5">
        <v>0.72194999999999998</v>
      </c>
      <c r="AG310" s="5">
        <v>0.73723000000000005</v>
      </c>
      <c r="AH310" s="5">
        <v>0.73528000000000004</v>
      </c>
      <c r="AI310" s="5">
        <v>0.73931999999999998</v>
      </c>
      <c r="AJ310" s="5">
        <v>0.74292000000000002</v>
      </c>
      <c r="AK310" s="5">
        <v>0.68159000000000003</v>
      </c>
      <c r="AM310" s="4" t="s">
        <v>67</v>
      </c>
      <c r="AN310" s="4" t="s">
        <v>68</v>
      </c>
      <c r="AO310" s="5">
        <f t="shared" si="295"/>
        <v>0.59986750000000011</v>
      </c>
      <c r="AP310" s="5">
        <f t="shared" si="296"/>
        <v>0.61472500000000008</v>
      </c>
      <c r="AQ310" s="5">
        <f t="shared" si="297"/>
        <v>0.71315181818181828</v>
      </c>
      <c r="AR310" s="6">
        <f>(AO310-AVERAGE(AO299:AO344))/_xlfn.STDEV.P(AO299:AO344)</f>
        <v>0.37320776829579483</v>
      </c>
      <c r="AS310" s="6">
        <f t="shared" ref="AS310:AT310" si="308">(AP310-AVERAGE(AP299:AP344))/_xlfn.STDEV.P(AP299:AP344)</f>
        <v>0.12934288394043533</v>
      </c>
      <c r="AT310" s="6">
        <f t="shared" si="308"/>
        <v>0.30176869023549185</v>
      </c>
    </row>
    <row r="311" spans="1:46" ht="13.5" thickBot="1">
      <c r="A311" s="4" t="s">
        <v>69</v>
      </c>
      <c r="B311" s="4" t="s">
        <v>70</v>
      </c>
      <c r="C311" s="5">
        <v>0.69747000000000003</v>
      </c>
      <c r="D311" s="5">
        <v>0.69244000000000006</v>
      </c>
      <c r="E311" s="5">
        <v>0.70321</v>
      </c>
      <c r="F311" s="5">
        <v>0.71035999999999999</v>
      </c>
      <c r="G311" s="5">
        <v>0.72465999999999997</v>
      </c>
      <c r="H311" s="5">
        <v>0.72457000000000005</v>
      </c>
      <c r="I311" s="5">
        <v>0.75234999999999996</v>
      </c>
      <c r="J311" s="5">
        <v>0.74146000000000001</v>
      </c>
      <c r="K311" s="5">
        <v>0.75566999999999995</v>
      </c>
      <c r="L311" s="5">
        <v>0.75761999999999996</v>
      </c>
      <c r="M311" s="5">
        <v>0.76441000000000003</v>
      </c>
      <c r="N311" s="5">
        <v>0.76883000000000001</v>
      </c>
      <c r="O311" s="5">
        <v>0.78295000000000003</v>
      </c>
      <c r="P311" s="5">
        <v>0.79613</v>
      </c>
      <c r="Q311" s="5">
        <v>0.80066000000000004</v>
      </c>
      <c r="R311" s="5">
        <v>0.80339000000000005</v>
      </c>
      <c r="S311" s="5">
        <v>0.80032000000000003</v>
      </c>
      <c r="T311" s="5">
        <v>0.80652000000000001</v>
      </c>
      <c r="U311" s="5">
        <v>0.80101</v>
      </c>
      <c r="V311" s="5">
        <v>0.81503000000000003</v>
      </c>
      <c r="W311" s="5">
        <v>0.81471000000000005</v>
      </c>
      <c r="X311" s="5">
        <v>0.81805000000000005</v>
      </c>
      <c r="Y311" s="5">
        <v>0.83138000000000001</v>
      </c>
      <c r="Z311" s="5">
        <v>0.83160000000000001</v>
      </c>
      <c r="AA311" s="5">
        <v>0.8165</v>
      </c>
      <c r="AB311" s="5">
        <v>0.82323000000000002</v>
      </c>
      <c r="AC311" s="5">
        <v>0.82794000000000001</v>
      </c>
      <c r="AD311" s="5">
        <v>0.84035000000000004</v>
      </c>
      <c r="AE311" s="5">
        <v>0.84714999999999996</v>
      </c>
      <c r="AF311" s="5">
        <v>0.85584000000000005</v>
      </c>
      <c r="AG311" s="5">
        <v>0.85260999999999998</v>
      </c>
      <c r="AH311" s="5">
        <v>0.85102999999999995</v>
      </c>
      <c r="AI311" s="5">
        <v>0.85450000000000004</v>
      </c>
      <c r="AJ311" s="5">
        <v>0.85699000000000003</v>
      </c>
      <c r="AK311" s="5">
        <v>0.79939000000000004</v>
      </c>
      <c r="AM311" s="4" t="s">
        <v>69</v>
      </c>
      <c r="AN311" s="4" t="s">
        <v>70</v>
      </c>
      <c r="AO311" s="5">
        <f t="shared" si="295"/>
        <v>0.73275416666666671</v>
      </c>
      <c r="AP311" s="5">
        <f t="shared" si="296"/>
        <v>0.80847916666666653</v>
      </c>
      <c r="AQ311" s="5">
        <f t="shared" si="297"/>
        <v>0.83868454545454552</v>
      </c>
      <c r="AR311" s="6">
        <f>(AO311-AVERAGE(AO299:AO344))/_xlfn.STDEV.P(AO299:AO344)</f>
        <v>1.660242286228917</v>
      </c>
      <c r="AS311" s="6">
        <f t="shared" ref="AS311:AT311" si="309">(AP311-AVERAGE(AP299:AP344))/_xlfn.STDEV.P(AP299:AP344)</f>
        <v>1.8987151948796905</v>
      </c>
      <c r="AT311" s="6">
        <f t="shared" si="309"/>
        <v>1.4371555707365664</v>
      </c>
    </row>
    <row r="312" spans="1:46" ht="13.5" thickBot="1">
      <c r="A312" s="4" t="s">
        <v>71</v>
      </c>
      <c r="B312" s="4" t="s">
        <v>72</v>
      </c>
      <c r="C312" s="5">
        <v>0.56760999999999995</v>
      </c>
      <c r="D312" s="5">
        <v>0.56322000000000005</v>
      </c>
      <c r="E312" s="5">
        <v>0.56391999999999998</v>
      </c>
      <c r="F312" s="5">
        <v>0.5635</v>
      </c>
      <c r="G312" s="5">
        <v>0.55457000000000001</v>
      </c>
      <c r="H312" s="5">
        <v>0.55171000000000003</v>
      </c>
      <c r="I312" s="5">
        <v>0.55625000000000002</v>
      </c>
      <c r="J312" s="5">
        <v>0.55000000000000004</v>
      </c>
      <c r="K312" s="5">
        <v>0.54271999999999998</v>
      </c>
      <c r="L312" s="5">
        <v>0.53896999999999995</v>
      </c>
      <c r="M312" s="5">
        <v>0.54166000000000003</v>
      </c>
      <c r="N312" s="5">
        <v>0.53559999999999997</v>
      </c>
      <c r="O312" s="5">
        <v>0.52041999999999999</v>
      </c>
      <c r="P312" s="5">
        <v>0.52107000000000003</v>
      </c>
      <c r="Q312" s="5">
        <v>0.51861999999999997</v>
      </c>
      <c r="R312" s="5">
        <v>0.52131000000000005</v>
      </c>
      <c r="S312" s="5">
        <v>0.53280000000000005</v>
      </c>
      <c r="T312" s="5">
        <v>0.52636000000000005</v>
      </c>
      <c r="U312" s="5">
        <v>0.52288999999999997</v>
      </c>
      <c r="V312" s="5">
        <v>0.53268000000000004</v>
      </c>
      <c r="W312" s="5">
        <v>0.54464000000000001</v>
      </c>
      <c r="X312" s="5">
        <v>0.53669999999999995</v>
      </c>
      <c r="Y312" s="5">
        <v>0.53908</v>
      </c>
      <c r="Z312" s="5">
        <v>0.55120000000000002</v>
      </c>
      <c r="AA312" s="5">
        <v>0.57435000000000003</v>
      </c>
      <c r="AB312" s="5">
        <v>0.59031</v>
      </c>
      <c r="AC312" s="5">
        <v>0.60658000000000001</v>
      </c>
      <c r="AD312" s="5">
        <v>0.62419999999999998</v>
      </c>
      <c r="AE312" s="5">
        <v>0.63141000000000003</v>
      </c>
      <c r="AF312" s="5">
        <v>0.65973000000000004</v>
      </c>
      <c r="AG312" s="5">
        <v>0.67264999999999997</v>
      </c>
      <c r="AH312" s="5">
        <v>0.68239000000000005</v>
      </c>
      <c r="AI312" s="5">
        <v>0.69986999999999999</v>
      </c>
      <c r="AJ312" s="5">
        <v>0.71836999999999995</v>
      </c>
      <c r="AK312" s="5">
        <v>0.67107000000000006</v>
      </c>
      <c r="AM312" s="4" t="s">
        <v>71</v>
      </c>
      <c r="AN312" s="4" t="s">
        <v>72</v>
      </c>
      <c r="AO312" s="5">
        <f t="shared" si="295"/>
        <v>0.55247749999999995</v>
      </c>
      <c r="AP312" s="5">
        <f t="shared" si="296"/>
        <v>0.53064749999999994</v>
      </c>
      <c r="AQ312" s="5">
        <f t="shared" si="297"/>
        <v>0.6482663636363637</v>
      </c>
      <c r="AR312" s="6">
        <f>(AO312-AVERAGE(AO299:AO344))/_xlfn.STDEV.P(AO299:AO344)</f>
        <v>-8.5774064380050891E-2</v>
      </c>
      <c r="AS312" s="6">
        <f t="shared" ref="AS312:AT312" si="310">(AP312-AVERAGE(AP299:AP344))/_xlfn.STDEV.P(AP299:AP344)</f>
        <v>-0.63845686474279628</v>
      </c>
      <c r="AT312" s="6">
        <f t="shared" si="310"/>
        <v>-0.28509097119929339</v>
      </c>
    </row>
    <row r="313" spans="1:46" ht="13.5" thickBot="1">
      <c r="A313" s="4" t="s">
        <v>73</v>
      </c>
      <c r="B313" s="4" t="s">
        <v>74</v>
      </c>
      <c r="C313" s="5">
        <v>0.54727999999999999</v>
      </c>
      <c r="D313" s="5">
        <v>0.53961000000000003</v>
      </c>
      <c r="E313" s="5">
        <v>0.53795999999999999</v>
      </c>
      <c r="F313" s="5">
        <v>0.54693999999999998</v>
      </c>
      <c r="G313" s="5">
        <v>0.55562</v>
      </c>
      <c r="H313" s="5">
        <v>0.56294</v>
      </c>
      <c r="I313" s="5">
        <v>0.56325000000000003</v>
      </c>
      <c r="J313" s="5">
        <v>0.56766000000000005</v>
      </c>
      <c r="K313" s="5">
        <v>0.57542000000000004</v>
      </c>
      <c r="L313" s="5">
        <v>0.57332000000000005</v>
      </c>
      <c r="M313" s="5">
        <v>0.57723999999999998</v>
      </c>
      <c r="N313" s="5">
        <v>0.5907</v>
      </c>
      <c r="O313" s="5">
        <v>0.59263999999999994</v>
      </c>
      <c r="P313" s="5">
        <v>0.57874999999999999</v>
      </c>
      <c r="Q313" s="5">
        <v>0.56235999999999997</v>
      </c>
      <c r="R313" s="5">
        <v>0.55593999999999999</v>
      </c>
      <c r="S313" s="5">
        <v>0.55228999999999995</v>
      </c>
      <c r="T313" s="5">
        <v>0.54403999999999997</v>
      </c>
      <c r="U313" s="5">
        <v>0.53600999999999999</v>
      </c>
      <c r="V313" s="5">
        <v>0.54525000000000001</v>
      </c>
      <c r="W313" s="5">
        <v>0.54932000000000003</v>
      </c>
      <c r="X313" s="5">
        <v>0.55820999999999998</v>
      </c>
      <c r="Y313" s="5">
        <v>0.56147000000000002</v>
      </c>
      <c r="Z313" s="5">
        <v>0.54908000000000001</v>
      </c>
      <c r="AA313" s="5">
        <v>0.56633</v>
      </c>
      <c r="AB313" s="5">
        <v>0.57355</v>
      </c>
      <c r="AC313" s="5">
        <v>0.59050999999999998</v>
      </c>
      <c r="AD313" s="5">
        <v>0.60148999999999997</v>
      </c>
      <c r="AE313" s="5">
        <v>0.61746000000000001</v>
      </c>
      <c r="AF313" s="5">
        <v>0.62443000000000004</v>
      </c>
      <c r="AG313" s="5">
        <v>0.63839999999999997</v>
      </c>
      <c r="AH313" s="5">
        <v>0.64741000000000004</v>
      </c>
      <c r="AI313" s="5">
        <v>0.64541000000000004</v>
      </c>
      <c r="AJ313" s="5">
        <v>0.64932000000000001</v>
      </c>
      <c r="AK313" s="5">
        <v>0.59684999999999999</v>
      </c>
      <c r="AM313" s="4" t="s">
        <v>73</v>
      </c>
      <c r="AN313" s="4" t="s">
        <v>74</v>
      </c>
      <c r="AO313" s="5">
        <f t="shared" si="295"/>
        <v>0.56149499999999997</v>
      </c>
      <c r="AP313" s="5">
        <f t="shared" si="296"/>
        <v>0.55711333333333324</v>
      </c>
      <c r="AQ313" s="5">
        <f t="shared" si="297"/>
        <v>0.61374181818181817</v>
      </c>
      <c r="AR313" s="6">
        <f>(AO313-AVERAGE(AO299:AO344))/_xlfn.STDEV.P(AO299:AO344)</f>
        <v>1.5622655662337831E-3</v>
      </c>
      <c r="AS313" s="6">
        <f t="shared" ref="AS313:AT313" si="311">(AP313-AVERAGE(AP299:AP344))/_xlfn.STDEV.P(AP299:AP344)</f>
        <v>-0.39676960974561432</v>
      </c>
      <c r="AT313" s="6">
        <f t="shared" si="311"/>
        <v>-0.59734990809940935</v>
      </c>
    </row>
    <row r="314" spans="1:46" ht="13.5" thickBot="1">
      <c r="A314" s="4" t="s">
        <v>75</v>
      </c>
      <c r="B314" s="4" t="s">
        <v>76</v>
      </c>
      <c r="C314" s="5">
        <v>0.65351000000000004</v>
      </c>
      <c r="D314" s="5">
        <v>0.64915999999999996</v>
      </c>
      <c r="E314" s="5">
        <v>0.65061999999999998</v>
      </c>
      <c r="F314" s="5">
        <v>0.64666999999999997</v>
      </c>
      <c r="G314" s="5">
        <v>0.64327000000000001</v>
      </c>
      <c r="H314" s="5">
        <v>0.63865000000000005</v>
      </c>
      <c r="I314" s="5">
        <v>0.63368000000000002</v>
      </c>
      <c r="J314" s="5">
        <v>0.63283</v>
      </c>
      <c r="K314" s="5">
        <v>0.63161999999999996</v>
      </c>
      <c r="L314" s="5">
        <v>0.62931999999999999</v>
      </c>
      <c r="M314" s="5">
        <v>0.63114000000000003</v>
      </c>
      <c r="N314" s="5">
        <v>0.63258000000000003</v>
      </c>
      <c r="O314" s="5">
        <v>0.64139000000000002</v>
      </c>
      <c r="P314" s="5">
        <v>0.64473000000000003</v>
      </c>
      <c r="Q314" s="5">
        <v>0.65061999999999998</v>
      </c>
      <c r="R314" s="5">
        <v>0.66034999999999999</v>
      </c>
      <c r="S314" s="5">
        <v>0.66873000000000005</v>
      </c>
      <c r="T314" s="5">
        <v>0.67025000000000001</v>
      </c>
      <c r="U314" s="5">
        <v>0.67920000000000003</v>
      </c>
      <c r="V314" s="5">
        <v>0.68964000000000003</v>
      </c>
      <c r="W314" s="5">
        <v>0.69938999999999996</v>
      </c>
      <c r="X314" s="5">
        <v>0.70767000000000002</v>
      </c>
      <c r="Y314" s="5">
        <v>0.71626000000000001</v>
      </c>
      <c r="Z314" s="5">
        <v>0.72197</v>
      </c>
      <c r="AA314" s="5">
        <v>0.73682000000000003</v>
      </c>
      <c r="AB314" s="5">
        <v>0.74912000000000001</v>
      </c>
      <c r="AC314" s="5">
        <v>0.75851000000000002</v>
      </c>
      <c r="AD314" s="5">
        <v>0.76158999999999999</v>
      </c>
      <c r="AE314" s="5">
        <v>0.77449999999999997</v>
      </c>
      <c r="AF314" s="5">
        <v>0.78727999999999998</v>
      </c>
      <c r="AG314" s="5">
        <v>0.79359000000000002</v>
      </c>
      <c r="AH314" s="5">
        <v>0.79113</v>
      </c>
      <c r="AI314" s="5">
        <v>0.79674999999999996</v>
      </c>
      <c r="AJ314" s="5">
        <v>0.81257999999999997</v>
      </c>
      <c r="AK314" s="5">
        <v>0.76195999999999997</v>
      </c>
      <c r="AM314" s="4" t="s">
        <v>75</v>
      </c>
      <c r="AN314" s="4" t="s">
        <v>76</v>
      </c>
      <c r="AO314" s="5">
        <f t="shared" si="295"/>
        <v>0.63942083333333333</v>
      </c>
      <c r="AP314" s="5">
        <f t="shared" si="296"/>
        <v>0.67918333333333336</v>
      </c>
      <c r="AQ314" s="5">
        <f t="shared" si="297"/>
        <v>0.7748936363636364</v>
      </c>
      <c r="AR314" s="6">
        <f>(AO314-AVERAGE(AO299:AO344))/_xlfn.STDEV.P(AO299:AO344)</f>
        <v>0.75628988312533352</v>
      </c>
      <c r="AS314" s="6">
        <f t="shared" ref="AS314:AT314" si="312">(AP314-AVERAGE(AP299:AP344))/_xlfn.STDEV.P(AP299:AP344)</f>
        <v>0.717979464879131</v>
      </c>
      <c r="AT314" s="6">
        <f t="shared" si="312"/>
        <v>0.86019557910265376</v>
      </c>
    </row>
    <row r="315" spans="1:46" ht="13.5" thickBot="1">
      <c r="A315" s="4" t="s">
        <v>77</v>
      </c>
      <c r="B315" s="4" t="s">
        <v>78</v>
      </c>
      <c r="C315" s="5">
        <v>0.64514000000000005</v>
      </c>
      <c r="D315" s="5">
        <v>0.64939999999999998</v>
      </c>
      <c r="E315" s="5">
        <v>0.64541999999999999</v>
      </c>
      <c r="F315" s="5">
        <v>0.65093000000000001</v>
      </c>
      <c r="G315" s="5">
        <v>0.64919000000000004</v>
      </c>
      <c r="H315" s="5">
        <v>0.65100999999999998</v>
      </c>
      <c r="I315" s="5">
        <v>0.64232</v>
      </c>
      <c r="J315" s="5">
        <v>0.63402999999999998</v>
      </c>
      <c r="K315" s="5">
        <v>0.63541999999999998</v>
      </c>
      <c r="L315" s="5">
        <v>0.62865000000000004</v>
      </c>
      <c r="M315" s="5">
        <v>0.62192000000000003</v>
      </c>
      <c r="N315" s="5">
        <v>0.62387000000000004</v>
      </c>
      <c r="O315" s="5">
        <v>0.61580999999999997</v>
      </c>
      <c r="P315" s="5">
        <v>0.61004999999999998</v>
      </c>
      <c r="Q315" s="5">
        <v>0.60890999999999995</v>
      </c>
      <c r="R315" s="5">
        <v>0.60538999999999998</v>
      </c>
      <c r="S315" s="5">
        <v>0.60772999999999999</v>
      </c>
      <c r="T315" s="5">
        <v>0.61084000000000005</v>
      </c>
      <c r="U315" s="5">
        <v>0.61711000000000005</v>
      </c>
      <c r="V315" s="5">
        <v>0.62975999999999999</v>
      </c>
      <c r="W315" s="5">
        <v>0.63736999999999999</v>
      </c>
      <c r="X315" s="5">
        <v>0.65463000000000005</v>
      </c>
      <c r="Y315" s="5">
        <v>0.67049999999999998</v>
      </c>
      <c r="Z315" s="5">
        <v>0.69203000000000003</v>
      </c>
      <c r="AA315" s="5">
        <v>0.71169000000000004</v>
      </c>
      <c r="AB315" s="5">
        <v>0.72509000000000001</v>
      </c>
      <c r="AC315" s="5">
        <v>0.74233000000000005</v>
      </c>
      <c r="AD315" s="5">
        <v>0.75975000000000004</v>
      </c>
      <c r="AE315" s="5">
        <v>0.77375000000000005</v>
      </c>
      <c r="AF315" s="5">
        <v>0.78344000000000003</v>
      </c>
      <c r="AG315" s="5">
        <v>0.79876999999999998</v>
      </c>
      <c r="AH315" s="5">
        <v>0.80581999999999998</v>
      </c>
      <c r="AI315" s="5">
        <v>0.80572999999999995</v>
      </c>
      <c r="AJ315" s="5">
        <v>0.80996999999999997</v>
      </c>
      <c r="AK315" s="5">
        <v>0.74772000000000005</v>
      </c>
      <c r="AM315" s="4" t="s">
        <v>77</v>
      </c>
      <c r="AN315" s="4" t="s">
        <v>78</v>
      </c>
      <c r="AO315" s="5">
        <f t="shared" si="295"/>
        <v>0.63977500000000009</v>
      </c>
      <c r="AP315" s="5">
        <f t="shared" si="296"/>
        <v>0.6300108333333333</v>
      </c>
      <c r="AQ315" s="5">
        <f t="shared" si="297"/>
        <v>0.76946000000000003</v>
      </c>
      <c r="AR315" s="6">
        <f>(AO315-AVERAGE(AO299:AO344))/_xlfn.STDEV.P(AO299:AO344)</f>
        <v>0.75972005965496869</v>
      </c>
      <c r="AS315" s="6">
        <f t="shared" ref="AS315:AT315" si="313">(AP315-AVERAGE(AP299:AP344))/_xlfn.STDEV.P(AP299:AP344)</f>
        <v>0.26893384456303937</v>
      </c>
      <c r="AT315" s="6">
        <f t="shared" si="313"/>
        <v>0.81105078973403621</v>
      </c>
    </row>
    <row r="316" spans="1:46" ht="13.5" thickBot="1">
      <c r="A316" s="4" t="s">
        <v>79</v>
      </c>
      <c r="B316" s="4" t="s">
        <v>80</v>
      </c>
      <c r="C316" s="5">
        <v>0.47865999999999997</v>
      </c>
      <c r="D316" s="5">
        <v>0.46876000000000001</v>
      </c>
      <c r="E316" s="5">
        <v>0.49479000000000001</v>
      </c>
      <c r="F316" s="5">
        <v>0.49802999999999997</v>
      </c>
      <c r="G316" s="5">
        <v>0.48981000000000002</v>
      </c>
      <c r="H316" s="5">
        <v>0.49375999999999998</v>
      </c>
      <c r="I316" s="5">
        <v>0.50041999999999998</v>
      </c>
      <c r="J316" s="5">
        <v>0.51939000000000002</v>
      </c>
      <c r="K316" s="5">
        <v>0.52192000000000005</v>
      </c>
      <c r="L316" s="5">
        <v>0.52385000000000004</v>
      </c>
      <c r="M316" s="5">
        <v>0.54144999999999999</v>
      </c>
      <c r="N316" s="5">
        <v>0.54052999999999995</v>
      </c>
      <c r="O316" s="5">
        <v>0.55810000000000004</v>
      </c>
      <c r="P316" s="5">
        <v>0.56481000000000003</v>
      </c>
      <c r="Q316" s="5">
        <v>0.54342000000000001</v>
      </c>
      <c r="R316" s="5">
        <v>0.54595000000000005</v>
      </c>
      <c r="S316" s="5">
        <v>0.54683999999999999</v>
      </c>
      <c r="T316" s="5">
        <v>0.56193000000000004</v>
      </c>
      <c r="U316" s="5">
        <v>0.56679999999999997</v>
      </c>
      <c r="V316" s="5">
        <v>0.56054999999999999</v>
      </c>
      <c r="W316" s="5">
        <v>0.58833000000000002</v>
      </c>
      <c r="X316" s="5">
        <v>0.60992999999999997</v>
      </c>
      <c r="Y316" s="5">
        <v>0.61900999999999995</v>
      </c>
      <c r="Z316" s="5">
        <v>0.63395999999999997</v>
      </c>
      <c r="AA316" s="5">
        <v>0.63578999999999997</v>
      </c>
      <c r="AB316" s="5">
        <v>0.64390000000000003</v>
      </c>
      <c r="AC316" s="5">
        <v>0.65125999999999995</v>
      </c>
      <c r="AD316" s="5">
        <v>0.68562999999999996</v>
      </c>
      <c r="AE316" s="5">
        <v>0.71155000000000002</v>
      </c>
      <c r="AF316" s="5">
        <v>0.70755999999999997</v>
      </c>
      <c r="AG316" s="5">
        <v>0.73285999999999996</v>
      </c>
      <c r="AH316" s="5">
        <v>0.74865000000000004</v>
      </c>
      <c r="AI316" s="5">
        <v>0.74448000000000003</v>
      </c>
      <c r="AJ316" s="5">
        <v>0.74694000000000005</v>
      </c>
      <c r="AK316" s="5">
        <v>0.68479999999999996</v>
      </c>
      <c r="AM316" s="4" t="s">
        <v>79</v>
      </c>
      <c r="AN316" s="4" t="s">
        <v>80</v>
      </c>
      <c r="AO316" s="5">
        <f t="shared" si="295"/>
        <v>0.50594749999999999</v>
      </c>
      <c r="AP316" s="5">
        <f t="shared" si="296"/>
        <v>0.57496916666666675</v>
      </c>
      <c r="AQ316" s="5">
        <f t="shared" si="297"/>
        <v>0.69940181818181812</v>
      </c>
      <c r="AR316" s="6">
        <f>(AO316-AVERAGE(AO299:AO344))/_xlfn.STDEV.P(AO299:AO344)</f>
        <v>-0.53642662134158314</v>
      </c>
      <c r="AS316" s="6">
        <f t="shared" ref="AS316:AT316" si="314">(AP316-AVERAGE(AP299:AP344))/_xlfn.STDEV.P(AP299:AP344)</f>
        <v>-0.23370928628377113</v>
      </c>
      <c r="AT316" s="6">
        <f t="shared" si="314"/>
        <v>0.17740614394130602</v>
      </c>
    </row>
    <row r="317" spans="1:46" ht="13.5" thickBot="1">
      <c r="A317" s="4" t="s">
        <v>81</v>
      </c>
      <c r="B317" s="4" t="s">
        <v>82</v>
      </c>
      <c r="C317" s="5">
        <v>0.55918000000000001</v>
      </c>
      <c r="D317" s="5">
        <v>0.54906999999999995</v>
      </c>
      <c r="E317" s="5">
        <v>0.54083000000000003</v>
      </c>
      <c r="F317" s="5">
        <v>0.54973000000000005</v>
      </c>
      <c r="G317" s="5">
        <v>0.54254999999999998</v>
      </c>
      <c r="H317" s="5">
        <v>0.55227000000000004</v>
      </c>
      <c r="I317" s="5">
        <v>0.55271999999999999</v>
      </c>
      <c r="J317" s="5">
        <v>0.53444999999999998</v>
      </c>
      <c r="K317" s="5">
        <v>0.53286</v>
      </c>
      <c r="L317" s="5">
        <v>0.52759</v>
      </c>
      <c r="M317" s="5">
        <v>0.52746000000000004</v>
      </c>
      <c r="N317" s="5">
        <v>0.55245999999999995</v>
      </c>
      <c r="O317" s="5">
        <v>0.57084000000000001</v>
      </c>
      <c r="P317" s="5">
        <v>0.56930000000000003</v>
      </c>
      <c r="Q317" s="5">
        <v>0.58120000000000005</v>
      </c>
      <c r="R317" s="5">
        <v>0.58694000000000002</v>
      </c>
      <c r="S317" s="5">
        <v>0.59194000000000002</v>
      </c>
      <c r="T317" s="5">
        <v>0.60653000000000001</v>
      </c>
      <c r="U317" s="5">
        <v>0.62087000000000003</v>
      </c>
      <c r="V317" s="5">
        <v>0.64519000000000004</v>
      </c>
      <c r="W317" s="5">
        <v>0.64410000000000001</v>
      </c>
      <c r="X317" s="5">
        <v>0.64849999999999997</v>
      </c>
      <c r="Y317" s="5">
        <v>0.66127000000000002</v>
      </c>
      <c r="Z317" s="5">
        <v>0.66868000000000005</v>
      </c>
      <c r="AA317" s="5">
        <v>0.65802000000000005</v>
      </c>
      <c r="AB317" s="5">
        <v>0.66727999999999998</v>
      </c>
      <c r="AC317" s="5">
        <v>0.67852000000000001</v>
      </c>
      <c r="AD317" s="5">
        <v>0.68211999999999995</v>
      </c>
      <c r="AE317" s="5">
        <v>0.69033</v>
      </c>
      <c r="AF317" s="5">
        <v>0.68964000000000003</v>
      </c>
      <c r="AG317" s="5">
        <v>0.69789999999999996</v>
      </c>
      <c r="AH317" s="5">
        <v>0.69284999999999997</v>
      </c>
      <c r="AI317" s="5">
        <v>0.71640000000000004</v>
      </c>
      <c r="AJ317" s="5">
        <v>0.72196000000000005</v>
      </c>
      <c r="AK317" s="5">
        <v>0.64575000000000005</v>
      </c>
      <c r="AM317" s="4" t="s">
        <v>81</v>
      </c>
      <c r="AN317" s="4" t="s">
        <v>82</v>
      </c>
      <c r="AO317" s="5">
        <f t="shared" si="295"/>
        <v>0.54343083333333331</v>
      </c>
      <c r="AP317" s="5">
        <f t="shared" si="296"/>
        <v>0.61628000000000005</v>
      </c>
      <c r="AQ317" s="5">
        <f t="shared" si="297"/>
        <v>0.68552454545454544</v>
      </c>
      <c r="AR317" s="6">
        <f>(AO317-AVERAGE(AO299:AO344))/_xlfn.STDEV.P(AO299:AO344)</f>
        <v>-0.17339287945230514</v>
      </c>
      <c r="AS317" s="6">
        <f t="shared" ref="AS317:AT317" si="315">(AP317-AVERAGE(AP299:AP344))/_xlfn.STDEV.P(AP299:AP344)</f>
        <v>0.14354321826534272</v>
      </c>
      <c r="AT317" s="6">
        <f t="shared" si="315"/>
        <v>5.1892473251671671E-2</v>
      </c>
    </row>
    <row r="318" spans="1:46" ht="13.5" thickBot="1">
      <c r="A318" s="4" t="s">
        <v>83</v>
      </c>
      <c r="B318" s="4" t="s">
        <v>84</v>
      </c>
      <c r="C318" s="5">
        <v>0.57079999999999997</v>
      </c>
      <c r="D318" s="5">
        <v>0.59660000000000002</v>
      </c>
      <c r="E318" s="5">
        <v>0.60072000000000003</v>
      </c>
      <c r="F318" s="5">
        <v>0.60214999999999996</v>
      </c>
      <c r="G318" s="5">
        <v>0.58548999999999995</v>
      </c>
      <c r="H318" s="5">
        <v>0.58794000000000002</v>
      </c>
      <c r="I318" s="5">
        <v>0.61175000000000002</v>
      </c>
      <c r="J318" s="5">
        <v>0.59948999999999997</v>
      </c>
      <c r="K318" s="5">
        <v>0.62448999999999999</v>
      </c>
      <c r="L318" s="5">
        <v>0.64578999999999998</v>
      </c>
      <c r="M318" s="5">
        <v>0.65530999999999995</v>
      </c>
      <c r="N318" s="5">
        <v>0.66642000000000001</v>
      </c>
      <c r="O318" s="5">
        <v>0.64856999999999998</v>
      </c>
      <c r="P318" s="5">
        <v>0.64520999999999995</v>
      </c>
      <c r="Q318" s="5">
        <v>0.65002000000000004</v>
      </c>
      <c r="R318" s="5">
        <v>0.67381999999999997</v>
      </c>
      <c r="S318" s="5">
        <v>0.67381999999999997</v>
      </c>
      <c r="T318" s="5">
        <v>0.66881999999999997</v>
      </c>
      <c r="U318" s="5">
        <v>0.65097000000000005</v>
      </c>
      <c r="V318" s="5">
        <v>0.6593</v>
      </c>
      <c r="W318" s="5">
        <v>0.65756000000000003</v>
      </c>
      <c r="X318" s="5">
        <v>0.66590000000000005</v>
      </c>
      <c r="Y318" s="5">
        <v>0.66312000000000004</v>
      </c>
      <c r="Z318" s="5">
        <v>0.66312000000000004</v>
      </c>
      <c r="AA318" s="5">
        <v>0.68811999999999995</v>
      </c>
      <c r="AB318" s="5">
        <v>0.68542000000000003</v>
      </c>
      <c r="AC318" s="5">
        <v>0.69237000000000004</v>
      </c>
      <c r="AD318" s="5">
        <v>0.71021999999999996</v>
      </c>
      <c r="AE318" s="5">
        <v>0.75188999999999995</v>
      </c>
      <c r="AF318" s="5">
        <v>0.77078000000000002</v>
      </c>
      <c r="AG318" s="5">
        <v>0.79393000000000002</v>
      </c>
      <c r="AH318" s="5">
        <v>0.80452999999999997</v>
      </c>
      <c r="AI318" s="5">
        <v>0.79932000000000003</v>
      </c>
      <c r="AJ318" s="5">
        <v>0.81598999999999999</v>
      </c>
      <c r="AK318" s="5">
        <v>0.75348999999999999</v>
      </c>
      <c r="AM318" s="4" t="s">
        <v>83</v>
      </c>
      <c r="AN318" s="4" t="s">
        <v>84</v>
      </c>
      <c r="AO318" s="5">
        <f t="shared" si="295"/>
        <v>0.61224583333333327</v>
      </c>
      <c r="AP318" s="5">
        <f t="shared" si="296"/>
        <v>0.66001916666666671</v>
      </c>
      <c r="AQ318" s="5">
        <f t="shared" si="297"/>
        <v>0.75145999999999991</v>
      </c>
      <c r="AR318" s="6">
        <f>(AO318-AVERAGE(AO299:AO344))/_xlfn.STDEV.P(AO299:AO344)</f>
        <v>0.49309445575740585</v>
      </c>
      <c r="AS318" s="6">
        <f t="shared" ref="AS318:AT318" si="316">(AP318-AVERAGE(AP299:AP344))/_xlfn.STDEV.P(AP299:AP344)</f>
        <v>0.54297137888239944</v>
      </c>
      <c r="AT318" s="6">
        <f t="shared" si="316"/>
        <v>0.6482489109489209</v>
      </c>
    </row>
    <row r="319" spans="1:46" ht="13.5" thickBot="1">
      <c r="A319" s="4" t="s">
        <v>85</v>
      </c>
      <c r="B319" s="4" t="s">
        <v>86</v>
      </c>
      <c r="C319" s="5">
        <v>0.59248999999999996</v>
      </c>
      <c r="D319" s="5">
        <v>0.58323999999999998</v>
      </c>
      <c r="E319" s="5">
        <v>0.58062000000000002</v>
      </c>
      <c r="F319" s="5">
        <v>0.58282999999999996</v>
      </c>
      <c r="G319" s="5">
        <v>0.60985999999999996</v>
      </c>
      <c r="H319" s="5">
        <v>0.62904000000000004</v>
      </c>
      <c r="I319" s="5">
        <v>0.63599000000000006</v>
      </c>
      <c r="J319" s="5">
        <v>0.65008999999999995</v>
      </c>
      <c r="K319" s="5">
        <v>0.67608000000000001</v>
      </c>
      <c r="L319" s="5">
        <v>0.69186999999999999</v>
      </c>
      <c r="M319" s="5">
        <v>0.70959000000000005</v>
      </c>
      <c r="N319" s="5">
        <v>0.71411999999999998</v>
      </c>
      <c r="O319" s="5">
        <v>0.73555000000000004</v>
      </c>
      <c r="P319" s="5">
        <v>0.75019999999999998</v>
      </c>
      <c r="Q319" s="5">
        <v>0.75358000000000003</v>
      </c>
      <c r="R319" s="5">
        <v>0.76314000000000004</v>
      </c>
      <c r="S319" s="5">
        <v>0.75417000000000001</v>
      </c>
      <c r="T319" s="5">
        <v>0.75722</v>
      </c>
      <c r="U319" s="5">
        <v>0.77283999999999997</v>
      </c>
      <c r="V319" s="5">
        <v>0.76249999999999996</v>
      </c>
      <c r="W319" s="5">
        <v>0.75660000000000005</v>
      </c>
      <c r="X319" s="5">
        <v>0.75353999999999999</v>
      </c>
      <c r="Y319" s="5">
        <v>0.75243000000000004</v>
      </c>
      <c r="Z319" s="5">
        <v>0.76276999999999995</v>
      </c>
      <c r="AA319" s="5">
        <v>0.76812000000000002</v>
      </c>
      <c r="AB319" s="5">
        <v>0.76497000000000004</v>
      </c>
      <c r="AC319" s="5">
        <v>0.76715</v>
      </c>
      <c r="AD319" s="5">
        <v>0.76280999999999999</v>
      </c>
      <c r="AE319" s="5">
        <v>0.76807000000000003</v>
      </c>
      <c r="AF319" s="5">
        <v>0.77200999999999997</v>
      </c>
      <c r="AG319" s="5">
        <v>0.76075000000000004</v>
      </c>
      <c r="AH319" s="5">
        <v>0.77032</v>
      </c>
      <c r="AI319" s="5">
        <v>0.76712000000000002</v>
      </c>
      <c r="AJ319" s="5">
        <v>0.74843999999999999</v>
      </c>
      <c r="AK319" s="5">
        <v>0.68908000000000003</v>
      </c>
      <c r="AM319" s="4" t="s">
        <v>85</v>
      </c>
      <c r="AN319" s="4" t="s">
        <v>86</v>
      </c>
      <c r="AO319" s="5">
        <f t="shared" si="295"/>
        <v>0.63798499999999991</v>
      </c>
      <c r="AP319" s="5">
        <f t="shared" si="296"/>
        <v>0.75621166666666662</v>
      </c>
      <c r="AQ319" s="5">
        <f t="shared" si="297"/>
        <v>0.75807636363636377</v>
      </c>
      <c r="AR319" s="6">
        <f>(AO319-AVERAGE(AO299:AO344))/_xlfn.STDEV.P(AO299:AO344)</f>
        <v>0.74238354392401606</v>
      </c>
      <c r="AS319" s="6">
        <f t="shared" ref="AS319:AT319" si="317">(AP319-AVERAGE(AP299:AP344))/_xlfn.STDEV.P(AP299:AP344)</f>
        <v>1.4214058866307455</v>
      </c>
      <c r="AT319" s="6">
        <f t="shared" si="317"/>
        <v>0.70809093487811792</v>
      </c>
    </row>
    <row r="320" spans="1:46" ht="13.5" thickBot="1">
      <c r="A320" s="4" t="s">
        <v>87</v>
      </c>
      <c r="B320" s="4" t="s">
        <v>88</v>
      </c>
      <c r="C320" s="5">
        <v>0.44207000000000002</v>
      </c>
      <c r="D320" s="5">
        <v>0.45818999999999999</v>
      </c>
      <c r="E320" s="5">
        <v>0.46387</v>
      </c>
      <c r="F320" s="5">
        <v>0.49214999999999998</v>
      </c>
      <c r="G320" s="5">
        <v>0.51190000000000002</v>
      </c>
      <c r="H320" s="5">
        <v>0.52824000000000004</v>
      </c>
      <c r="I320" s="5">
        <v>0.52800999999999998</v>
      </c>
      <c r="J320" s="5">
        <v>0.53442999999999996</v>
      </c>
      <c r="K320" s="5">
        <v>0.54928999999999994</v>
      </c>
      <c r="L320" s="5">
        <v>0.54164000000000001</v>
      </c>
      <c r="M320" s="5">
        <v>0.54703000000000002</v>
      </c>
      <c r="N320" s="5">
        <v>0.55998000000000003</v>
      </c>
      <c r="O320" s="5">
        <v>0.5827</v>
      </c>
      <c r="P320" s="5">
        <v>0.58545000000000003</v>
      </c>
      <c r="Q320" s="5">
        <v>0.59104000000000001</v>
      </c>
      <c r="R320" s="5">
        <v>0.59467000000000003</v>
      </c>
      <c r="S320" s="5">
        <v>0.58340000000000003</v>
      </c>
      <c r="T320" s="5">
        <v>0.57906999999999997</v>
      </c>
      <c r="U320" s="5">
        <v>0.58633000000000002</v>
      </c>
      <c r="V320" s="5">
        <v>0.57759000000000005</v>
      </c>
      <c r="W320" s="5">
        <v>0.58018000000000003</v>
      </c>
      <c r="X320" s="5">
        <v>0.59650999999999998</v>
      </c>
      <c r="Y320" s="5">
        <v>0.59165999999999996</v>
      </c>
      <c r="Z320" s="5">
        <v>0.58030999999999999</v>
      </c>
      <c r="AA320" s="5">
        <v>0.57904999999999995</v>
      </c>
      <c r="AB320" s="5">
        <v>0.57777000000000001</v>
      </c>
      <c r="AC320" s="5">
        <v>0.59462000000000004</v>
      </c>
      <c r="AD320" s="5">
        <v>0.59589999999999999</v>
      </c>
      <c r="AE320" s="5">
        <v>0.61543000000000003</v>
      </c>
      <c r="AF320" s="5">
        <v>0.61997000000000002</v>
      </c>
      <c r="AG320" s="5">
        <v>0.62026000000000003</v>
      </c>
      <c r="AH320" s="5">
        <v>0.63241000000000003</v>
      </c>
      <c r="AI320" s="5">
        <v>0.62519000000000002</v>
      </c>
      <c r="AJ320" s="5">
        <v>0.63014999999999999</v>
      </c>
      <c r="AK320" s="5">
        <v>0.60899999999999999</v>
      </c>
      <c r="AM320" s="4" t="s">
        <v>87</v>
      </c>
      <c r="AN320" s="4" t="s">
        <v>88</v>
      </c>
      <c r="AO320" s="5">
        <f t="shared" si="295"/>
        <v>0.51306666666666667</v>
      </c>
      <c r="AP320" s="5">
        <f t="shared" si="296"/>
        <v>0.58574250000000005</v>
      </c>
      <c r="AQ320" s="5">
        <f t="shared" si="297"/>
        <v>0.60906818181818179</v>
      </c>
      <c r="AR320" s="6">
        <f>(AO320-AVERAGE(AO299:AO344))/_xlfn.STDEV.P(AO299:AO344)</f>
        <v>-0.46747603759413747</v>
      </c>
      <c r="AS320" s="6">
        <f t="shared" ref="AS320:AT320" si="318">(AP320-AVERAGE(AP299:AP344))/_xlfn.STDEV.P(AP299:AP344)</f>
        <v>-0.13532669134679062</v>
      </c>
      <c r="AT320" s="6">
        <f t="shared" si="318"/>
        <v>-0.63962084036376665</v>
      </c>
    </row>
    <row r="321" spans="1:46" ht="13.5" thickBot="1">
      <c r="A321" s="4" t="s">
        <v>89</v>
      </c>
      <c r="B321" s="4" t="s">
        <v>90</v>
      </c>
      <c r="C321" s="5">
        <v>0.61531000000000002</v>
      </c>
      <c r="D321" s="5">
        <v>0.61365000000000003</v>
      </c>
      <c r="E321" s="5">
        <v>0.61102999999999996</v>
      </c>
      <c r="F321" s="5">
        <v>0.62541000000000002</v>
      </c>
      <c r="G321" s="5">
        <v>0.64139999999999997</v>
      </c>
      <c r="H321" s="5">
        <v>0.63997999999999999</v>
      </c>
      <c r="I321" s="5">
        <v>0.65007999999999999</v>
      </c>
      <c r="J321" s="5">
        <v>0.65907000000000004</v>
      </c>
      <c r="K321" s="5">
        <v>0.65944000000000003</v>
      </c>
      <c r="L321" s="5">
        <v>0.66627000000000003</v>
      </c>
      <c r="M321" s="5">
        <v>0.67012000000000005</v>
      </c>
      <c r="N321" s="5">
        <v>0.68423</v>
      </c>
      <c r="O321" s="5">
        <v>0.67730000000000001</v>
      </c>
      <c r="P321" s="5">
        <v>0.68930000000000002</v>
      </c>
      <c r="Q321" s="5">
        <v>0.68069000000000002</v>
      </c>
      <c r="R321" s="5">
        <v>0.66795000000000004</v>
      </c>
      <c r="S321" s="5">
        <v>0.66176000000000001</v>
      </c>
      <c r="T321" s="5">
        <v>0.66564000000000001</v>
      </c>
      <c r="U321" s="5">
        <v>0.67027000000000003</v>
      </c>
      <c r="V321" s="5">
        <v>0.68525000000000003</v>
      </c>
      <c r="W321" s="5">
        <v>0.69110000000000005</v>
      </c>
      <c r="X321" s="5">
        <v>0.69674999999999998</v>
      </c>
      <c r="Y321" s="5">
        <v>0.70113999999999999</v>
      </c>
      <c r="Z321" s="5">
        <v>0.70567000000000002</v>
      </c>
      <c r="AA321" s="5">
        <v>0.72529999999999994</v>
      </c>
      <c r="AB321" s="5">
        <v>0.73643000000000003</v>
      </c>
      <c r="AC321" s="5">
        <v>0.75726000000000004</v>
      </c>
      <c r="AD321" s="5">
        <v>0.77148000000000005</v>
      </c>
      <c r="AE321" s="5">
        <v>0.78139000000000003</v>
      </c>
      <c r="AF321" s="5">
        <v>0.78985000000000005</v>
      </c>
      <c r="AG321" s="5">
        <v>0.79266999999999999</v>
      </c>
      <c r="AH321" s="5">
        <v>0.80262</v>
      </c>
      <c r="AI321" s="5">
        <v>0.81559000000000004</v>
      </c>
      <c r="AJ321" s="5">
        <v>0.82606999999999997</v>
      </c>
      <c r="AK321" s="5">
        <v>0.75444</v>
      </c>
      <c r="AM321" s="4" t="s">
        <v>89</v>
      </c>
      <c r="AN321" s="4" t="s">
        <v>90</v>
      </c>
      <c r="AO321" s="5">
        <f t="shared" si="295"/>
        <v>0.64466583333333338</v>
      </c>
      <c r="AP321" s="5">
        <f t="shared" si="296"/>
        <v>0.68273500000000009</v>
      </c>
      <c r="AQ321" s="5">
        <f t="shared" si="297"/>
        <v>0.7775545454545455</v>
      </c>
      <c r="AR321" s="6">
        <f>(AO321-AVERAGE(AO299:AO344))/_xlfn.STDEV.P(AO299:AO344)</f>
        <v>0.80708877977831583</v>
      </c>
      <c r="AS321" s="6">
        <f t="shared" ref="AS321:AT321" si="319">(AP321-AVERAGE(AP299:AP344))/_xlfn.STDEV.P(AP299:AP344)</f>
        <v>0.75041345463945119</v>
      </c>
      <c r="AT321" s="6">
        <f t="shared" si="319"/>
        <v>0.88426230128467553</v>
      </c>
    </row>
    <row r="322" spans="1:46" ht="13.5" thickBot="1">
      <c r="A322" s="4" t="s">
        <v>91</v>
      </c>
      <c r="B322" s="4" t="s">
        <v>92</v>
      </c>
      <c r="C322" s="5">
        <v>0.63109000000000004</v>
      </c>
      <c r="D322" s="5">
        <v>0.61633000000000004</v>
      </c>
      <c r="E322" s="5">
        <v>0.61336000000000002</v>
      </c>
      <c r="F322" s="5">
        <v>0.61075999999999997</v>
      </c>
      <c r="G322" s="5">
        <v>0.60816000000000003</v>
      </c>
      <c r="H322" s="5">
        <v>0.60536000000000001</v>
      </c>
      <c r="I322" s="5">
        <v>0.61060000000000003</v>
      </c>
      <c r="J322" s="5">
        <v>0.61695999999999995</v>
      </c>
      <c r="K322" s="5">
        <v>0.61587999999999998</v>
      </c>
      <c r="L322" s="5">
        <v>0.63068999999999997</v>
      </c>
      <c r="M322" s="5">
        <v>0.62427999999999995</v>
      </c>
      <c r="N322" s="5">
        <v>0.64280000000000004</v>
      </c>
      <c r="O322" s="5">
        <v>0.64451000000000003</v>
      </c>
      <c r="P322" s="5">
        <v>0.64937</v>
      </c>
      <c r="Q322" s="5">
        <v>0.66274999999999995</v>
      </c>
      <c r="R322" s="5">
        <v>0.65644000000000002</v>
      </c>
      <c r="S322" s="5">
        <v>0.64820999999999995</v>
      </c>
      <c r="T322" s="5">
        <v>0.63944000000000001</v>
      </c>
      <c r="U322" s="5">
        <v>0.62382000000000004</v>
      </c>
      <c r="V322" s="5">
        <v>0.61575999999999997</v>
      </c>
      <c r="W322" s="5">
        <v>0.61082999999999998</v>
      </c>
      <c r="X322" s="5">
        <v>0.59541999999999995</v>
      </c>
      <c r="Y322" s="5">
        <v>0.60236000000000001</v>
      </c>
      <c r="Z322" s="5">
        <v>0.57921999999999996</v>
      </c>
      <c r="AA322" s="5">
        <v>0.59287999999999996</v>
      </c>
      <c r="AB322" s="5">
        <v>0.60460999999999998</v>
      </c>
      <c r="AC322" s="5">
        <v>0.60258999999999996</v>
      </c>
      <c r="AD322" s="5">
        <v>0.62524000000000002</v>
      </c>
      <c r="AE322" s="5">
        <v>0.63714000000000004</v>
      </c>
      <c r="AF322" s="5">
        <v>0.65720000000000001</v>
      </c>
      <c r="AG322" s="5">
        <v>0.66341000000000006</v>
      </c>
      <c r="AH322" s="5">
        <v>0.66232999999999997</v>
      </c>
      <c r="AI322" s="5">
        <v>0.68628999999999996</v>
      </c>
      <c r="AJ322" s="5">
        <v>0.71201999999999999</v>
      </c>
      <c r="AK322" s="5">
        <v>0.64573000000000003</v>
      </c>
      <c r="AM322" s="4" t="s">
        <v>91</v>
      </c>
      <c r="AN322" s="4" t="s">
        <v>92</v>
      </c>
      <c r="AO322" s="5">
        <f t="shared" si="295"/>
        <v>0.61885583333333327</v>
      </c>
      <c r="AP322" s="5">
        <f t="shared" si="296"/>
        <v>0.6273441666666667</v>
      </c>
      <c r="AQ322" s="5">
        <f t="shared" si="297"/>
        <v>0.64449454545454543</v>
      </c>
      <c r="AR322" s="6">
        <f>(AO322-AVERAGE(AO299:AO344))/_xlfn.STDEV.P(AO299:AO344)</f>
        <v>0.55711365630577747</v>
      </c>
      <c r="AS322" s="6">
        <f t="shared" ref="AS322:AT322" si="320">(AP322-AVERAGE(AP299:AP344))/_xlfn.STDEV.P(AP299:AP344)</f>
        <v>0.24458171710339133</v>
      </c>
      <c r="AT322" s="6">
        <f t="shared" si="320"/>
        <v>-0.31920536489017487</v>
      </c>
    </row>
    <row r="323" spans="1:46" ht="13.5" thickBot="1">
      <c r="A323" s="4" t="s">
        <v>93</v>
      </c>
      <c r="B323" s="4" t="s">
        <v>94</v>
      </c>
      <c r="C323" s="5">
        <v>0.61060999999999999</v>
      </c>
      <c r="D323" s="5">
        <v>0.61094999999999999</v>
      </c>
      <c r="E323" s="5">
        <v>0.61299999999999999</v>
      </c>
      <c r="F323" s="5">
        <v>0.61538000000000004</v>
      </c>
      <c r="G323" s="5">
        <v>0.61899000000000004</v>
      </c>
      <c r="H323" s="5">
        <v>0.62280999999999997</v>
      </c>
      <c r="I323" s="5">
        <v>0.63319999999999999</v>
      </c>
      <c r="J323" s="5">
        <v>0.63683999999999996</v>
      </c>
      <c r="K323" s="5">
        <v>0.63500999999999996</v>
      </c>
      <c r="L323" s="5">
        <v>0.63705000000000001</v>
      </c>
      <c r="M323" s="5">
        <v>0.63939999999999997</v>
      </c>
      <c r="N323" s="5">
        <v>0.62224000000000002</v>
      </c>
      <c r="O323" s="5">
        <v>0.62343000000000004</v>
      </c>
      <c r="P323" s="5">
        <v>0.63009999999999999</v>
      </c>
      <c r="Q323" s="5">
        <v>0.62809999999999999</v>
      </c>
      <c r="R323" s="5">
        <v>0.63055000000000005</v>
      </c>
      <c r="S323" s="5">
        <v>0.63144999999999996</v>
      </c>
      <c r="T323" s="5">
        <v>0.63653999999999999</v>
      </c>
      <c r="U323" s="5">
        <v>0.64459999999999995</v>
      </c>
      <c r="V323" s="5">
        <v>0.64483999999999997</v>
      </c>
      <c r="W323" s="5">
        <v>0.65593999999999997</v>
      </c>
      <c r="X323" s="5">
        <v>0.67378000000000005</v>
      </c>
      <c r="Y323" s="5">
        <v>0.66739000000000004</v>
      </c>
      <c r="Z323" s="5">
        <v>0.69238999999999995</v>
      </c>
      <c r="AA323" s="5">
        <v>0.69894999999999996</v>
      </c>
      <c r="AB323" s="5">
        <v>0.70828000000000002</v>
      </c>
      <c r="AC323" s="5">
        <v>0.72136</v>
      </c>
      <c r="AD323" s="5">
        <v>0.72675000000000001</v>
      </c>
      <c r="AE323" s="5">
        <v>0.73860000000000003</v>
      </c>
      <c r="AF323" s="5">
        <v>0.74651999999999996</v>
      </c>
      <c r="AG323" s="5">
        <v>0.74117999999999995</v>
      </c>
      <c r="AH323" s="5">
        <v>0.76566999999999996</v>
      </c>
      <c r="AI323" s="5">
        <v>0.75929000000000002</v>
      </c>
      <c r="AJ323" s="5">
        <v>0.75263999999999998</v>
      </c>
      <c r="AK323" s="5">
        <v>0.70111999999999997</v>
      </c>
      <c r="AM323" s="4" t="s">
        <v>93</v>
      </c>
      <c r="AN323" s="4" t="s">
        <v>94</v>
      </c>
      <c r="AO323" s="5">
        <f t="shared" si="295"/>
        <v>0.62462333333333342</v>
      </c>
      <c r="AP323" s="5">
        <f t="shared" si="296"/>
        <v>0.64659250000000001</v>
      </c>
      <c r="AQ323" s="5">
        <f t="shared" si="297"/>
        <v>0.73275999999999997</v>
      </c>
      <c r="AR323" s="6">
        <f>(AO323-AVERAGE(AO299:AO344))/_xlfn.STDEV.P(AO299:AO344)</f>
        <v>0.61297307221542086</v>
      </c>
      <c r="AS323" s="6">
        <f t="shared" ref="AS323:AT323" si="321">(AP323-AVERAGE(AP299:AP344))/_xlfn.STDEV.P(AP299:AP344)</f>
        <v>0.42035841712306793</v>
      </c>
      <c r="AT323" s="6">
        <f t="shared" si="321"/>
        <v>0.47911584798883056</v>
      </c>
    </row>
    <row r="324" spans="1:46" ht="13.5" thickBot="1">
      <c r="A324" s="4" t="s">
        <v>95</v>
      </c>
      <c r="B324" s="4" t="s">
        <v>96</v>
      </c>
      <c r="C324" s="5">
        <v>0.73423000000000005</v>
      </c>
      <c r="D324" s="5">
        <v>0.72436999999999996</v>
      </c>
      <c r="E324" s="5">
        <v>0.71018999999999999</v>
      </c>
      <c r="F324" s="5">
        <v>0.71872999999999998</v>
      </c>
      <c r="G324" s="5">
        <v>0.71472000000000002</v>
      </c>
      <c r="H324" s="5">
        <v>0.70462000000000002</v>
      </c>
      <c r="I324" s="5">
        <v>0.70501000000000003</v>
      </c>
      <c r="J324" s="5">
        <v>0.69455</v>
      </c>
      <c r="K324" s="5">
        <v>0.68869999999999998</v>
      </c>
      <c r="L324" s="5">
        <v>0.68193000000000004</v>
      </c>
      <c r="M324" s="5">
        <v>0.67544999999999999</v>
      </c>
      <c r="N324" s="5">
        <v>0.65988999999999998</v>
      </c>
      <c r="O324" s="5">
        <v>0.66139000000000003</v>
      </c>
      <c r="P324" s="5">
        <v>0.67045999999999994</v>
      </c>
      <c r="Q324" s="5">
        <v>0.6734</v>
      </c>
      <c r="R324" s="5">
        <v>0.68472</v>
      </c>
      <c r="S324" s="5">
        <v>0.6946</v>
      </c>
      <c r="T324" s="5">
        <v>0.70172999999999996</v>
      </c>
      <c r="U324" s="5">
        <v>0.70150000000000001</v>
      </c>
      <c r="V324" s="5">
        <v>0.70879999999999999</v>
      </c>
      <c r="W324" s="5">
        <v>0.71275999999999995</v>
      </c>
      <c r="X324" s="5">
        <v>0.71145999999999998</v>
      </c>
      <c r="Y324" s="5">
        <v>0.72072000000000003</v>
      </c>
      <c r="Z324" s="5">
        <v>0.72989999999999999</v>
      </c>
      <c r="AA324" s="5">
        <v>0.73726999999999998</v>
      </c>
      <c r="AB324" s="5">
        <v>0.74139999999999995</v>
      </c>
      <c r="AC324" s="5">
        <v>0.75575999999999999</v>
      </c>
      <c r="AD324" s="5">
        <v>0.75427</v>
      </c>
      <c r="AE324" s="5">
        <v>0.76180999999999999</v>
      </c>
      <c r="AF324" s="5">
        <v>0.77537</v>
      </c>
      <c r="AG324" s="5">
        <v>0.79342999999999997</v>
      </c>
      <c r="AH324" s="5">
        <v>0.79423999999999995</v>
      </c>
      <c r="AI324" s="5">
        <v>0.79490000000000005</v>
      </c>
      <c r="AJ324" s="5">
        <v>0.81230999999999998</v>
      </c>
      <c r="AK324" s="5">
        <v>0.76090999999999998</v>
      </c>
      <c r="AM324" s="4" t="s">
        <v>95</v>
      </c>
      <c r="AN324" s="4" t="s">
        <v>96</v>
      </c>
      <c r="AO324" s="5">
        <f t="shared" si="295"/>
        <v>0.70103250000000006</v>
      </c>
      <c r="AP324" s="5">
        <f t="shared" si="296"/>
        <v>0.69762000000000002</v>
      </c>
      <c r="AQ324" s="5">
        <f t="shared" si="297"/>
        <v>0.77106090909090919</v>
      </c>
      <c r="AR324" s="6">
        <f>(AO324-AVERAGE(AO299:AO344))/_xlfn.STDEV.P(AO299:AO344)</f>
        <v>1.3530114632240868</v>
      </c>
      <c r="AS324" s="6">
        <f t="shared" ref="AS324:AT324" si="322">(AP324-AVERAGE(AP299:AP344))/_xlfn.STDEV.P(AP299:AP344)</f>
        <v>0.88634398610327714</v>
      </c>
      <c r="AT324" s="6">
        <f t="shared" si="322"/>
        <v>0.82553029016537949</v>
      </c>
    </row>
    <row r="325" spans="1:46" ht="13.5" thickBot="1">
      <c r="A325" s="4" t="s">
        <v>97</v>
      </c>
      <c r="B325" s="4" t="s">
        <v>98</v>
      </c>
      <c r="C325" s="5">
        <v>0.49552000000000002</v>
      </c>
      <c r="D325" s="5">
        <v>0.48099999999999998</v>
      </c>
      <c r="E325" s="5">
        <v>0.47791</v>
      </c>
      <c r="F325" s="5">
        <v>0.46840999999999999</v>
      </c>
      <c r="G325" s="5">
        <v>0.46165</v>
      </c>
      <c r="H325" s="5">
        <v>0.45945000000000003</v>
      </c>
      <c r="I325" s="5">
        <v>0.46287</v>
      </c>
      <c r="J325" s="5">
        <v>0.46232000000000001</v>
      </c>
      <c r="K325" s="5">
        <v>0.46522999999999998</v>
      </c>
      <c r="L325" s="5">
        <v>0.48892999999999998</v>
      </c>
      <c r="M325" s="5">
        <v>0.51121000000000005</v>
      </c>
      <c r="N325" s="5">
        <v>0.53764000000000001</v>
      </c>
      <c r="O325" s="5">
        <v>0.53242999999999996</v>
      </c>
      <c r="P325" s="5">
        <v>0.53778000000000004</v>
      </c>
      <c r="Q325" s="5">
        <v>0.54149000000000003</v>
      </c>
      <c r="R325" s="5">
        <v>0.55445999999999995</v>
      </c>
      <c r="S325" s="5">
        <v>0.56157999999999997</v>
      </c>
      <c r="T325" s="5">
        <v>0.57125000000000004</v>
      </c>
      <c r="U325" s="5">
        <v>0.58711999999999998</v>
      </c>
      <c r="V325" s="5">
        <v>0.59336999999999995</v>
      </c>
      <c r="W325" s="5">
        <v>0.59045999999999998</v>
      </c>
      <c r="X325" s="5">
        <v>0.59543999999999997</v>
      </c>
      <c r="Y325" s="5">
        <v>0.58565999999999996</v>
      </c>
      <c r="Z325" s="5">
        <v>0.58752000000000004</v>
      </c>
      <c r="AA325" s="5">
        <v>0.60733000000000004</v>
      </c>
      <c r="AB325" s="5">
        <v>0.62304000000000004</v>
      </c>
      <c r="AC325" s="5">
        <v>0.64278999999999997</v>
      </c>
      <c r="AD325" s="5">
        <v>0.66237999999999997</v>
      </c>
      <c r="AE325" s="5">
        <v>0.67601999999999995</v>
      </c>
      <c r="AF325" s="5">
        <v>0.69915000000000005</v>
      </c>
      <c r="AG325" s="5">
        <v>0.71445999999999998</v>
      </c>
      <c r="AH325" s="5">
        <v>0.72985999999999995</v>
      </c>
      <c r="AI325" s="5">
        <v>0.73985999999999996</v>
      </c>
      <c r="AJ325" s="5">
        <v>0.73453000000000002</v>
      </c>
      <c r="AK325" s="5">
        <v>0.69762999999999997</v>
      </c>
      <c r="AM325" s="4" t="s">
        <v>97</v>
      </c>
      <c r="AN325" s="4" t="s">
        <v>98</v>
      </c>
      <c r="AO325" s="5">
        <f t="shared" si="295"/>
        <v>0.48101166666666662</v>
      </c>
      <c r="AP325" s="5">
        <f t="shared" si="296"/>
        <v>0.56987999999999994</v>
      </c>
      <c r="AQ325" s="5">
        <f t="shared" si="297"/>
        <v>0.68427727272727268</v>
      </c>
      <c r="AR325" s="6">
        <f>(AO325-AVERAGE(AO299:AO344))/_xlfn.STDEV.P(AO299:AO344)</f>
        <v>-0.77793526203862395</v>
      </c>
      <c r="AS325" s="6">
        <f t="shared" ref="AS325:AT325" si="323">(AP325-AVERAGE(AP299:AP344))/_xlfn.STDEV.P(AP299:AP344)</f>
        <v>-0.2801837995325458</v>
      </c>
      <c r="AT325" s="6">
        <f t="shared" si="323"/>
        <v>4.0611454176258374E-2</v>
      </c>
    </row>
    <row r="326" spans="1:46" ht="13.5" thickBot="1">
      <c r="A326" s="4" t="s">
        <v>99</v>
      </c>
      <c r="B326" s="4" t="s">
        <v>100</v>
      </c>
      <c r="C326" s="5">
        <v>0.47472999999999999</v>
      </c>
      <c r="D326" s="5">
        <v>0.46904000000000001</v>
      </c>
      <c r="E326" s="5">
        <v>0.4551</v>
      </c>
      <c r="F326" s="5">
        <v>0.45610000000000001</v>
      </c>
      <c r="G326" s="5">
        <v>0.4551</v>
      </c>
      <c r="H326" s="5">
        <v>0.46166000000000001</v>
      </c>
      <c r="I326" s="5">
        <v>0.44662000000000002</v>
      </c>
      <c r="J326" s="5">
        <v>0.44538</v>
      </c>
      <c r="K326" s="5">
        <v>0.42987999999999998</v>
      </c>
      <c r="L326" s="5">
        <v>0.44116</v>
      </c>
      <c r="M326" s="5">
        <v>0.43676999999999999</v>
      </c>
      <c r="N326" s="5">
        <v>0.4355</v>
      </c>
      <c r="O326" s="5">
        <v>0.43941000000000002</v>
      </c>
      <c r="P326" s="5">
        <v>0.44096000000000002</v>
      </c>
      <c r="Q326" s="5">
        <v>0.43985000000000002</v>
      </c>
      <c r="R326" s="5">
        <v>0.43663000000000002</v>
      </c>
      <c r="S326" s="5">
        <v>0.43063000000000001</v>
      </c>
      <c r="T326" s="5">
        <v>0.43343999999999999</v>
      </c>
      <c r="U326" s="5">
        <v>0.45162000000000002</v>
      </c>
      <c r="V326" s="5">
        <v>0.46183999999999997</v>
      </c>
      <c r="W326" s="5">
        <v>0.47328999999999999</v>
      </c>
      <c r="X326" s="5">
        <v>0.47333999999999998</v>
      </c>
      <c r="Y326" s="5">
        <v>0.47903000000000001</v>
      </c>
      <c r="Z326" s="5">
        <v>0.49598999999999999</v>
      </c>
      <c r="AA326" s="5">
        <v>0.51688000000000001</v>
      </c>
      <c r="AB326" s="5">
        <v>0.53356999999999999</v>
      </c>
      <c r="AC326" s="5">
        <v>0.55508999999999997</v>
      </c>
      <c r="AD326" s="5">
        <v>0.57494000000000001</v>
      </c>
      <c r="AE326" s="5">
        <v>0.59352000000000005</v>
      </c>
      <c r="AF326" s="5">
        <v>0.60943999999999998</v>
      </c>
      <c r="AG326" s="5">
        <v>0.62529999999999997</v>
      </c>
      <c r="AH326" s="5">
        <v>0.63051000000000001</v>
      </c>
      <c r="AI326" s="5">
        <v>0.64449000000000001</v>
      </c>
      <c r="AJ326" s="5">
        <v>0.65207999999999999</v>
      </c>
      <c r="AK326" s="5">
        <v>0.63095000000000001</v>
      </c>
      <c r="AM326" s="4" t="s">
        <v>99</v>
      </c>
      <c r="AN326" s="4" t="s">
        <v>100</v>
      </c>
      <c r="AO326" s="5">
        <f t="shared" si="295"/>
        <v>0.45058666666666669</v>
      </c>
      <c r="AP326" s="5">
        <f t="shared" si="296"/>
        <v>0.45466916666666674</v>
      </c>
      <c r="AQ326" s="5">
        <f t="shared" si="297"/>
        <v>0.59697909090909096</v>
      </c>
      <c r="AR326" s="6">
        <f>(AO326-AVERAGE(AO299:AO344))/_xlfn.STDEV.P(AO299:AO344)</f>
        <v>-1.0726076034431928</v>
      </c>
      <c r="AS326" s="6">
        <f t="shared" ref="AS326:AT326" si="324">(AP326-AVERAGE(AP299:AP344))/_xlfn.STDEV.P(AP299:AP344)</f>
        <v>-1.3322946363071737</v>
      </c>
      <c r="AT326" s="6">
        <f t="shared" si="324"/>
        <v>-0.7489612132973239</v>
      </c>
    </row>
    <row r="327" spans="1:46" ht="13.5" thickBot="1">
      <c r="A327" s="4" t="s">
        <v>101</v>
      </c>
      <c r="B327" s="4" t="s">
        <v>102</v>
      </c>
      <c r="C327" s="5">
        <v>0.49456</v>
      </c>
      <c r="D327" s="5">
        <v>0.50400999999999996</v>
      </c>
      <c r="E327" s="5">
        <v>0.50902000000000003</v>
      </c>
      <c r="F327" s="5">
        <v>0.51959</v>
      </c>
      <c r="G327" s="5">
        <v>0.51922999999999997</v>
      </c>
      <c r="H327" s="5">
        <v>0.52139000000000002</v>
      </c>
      <c r="I327" s="5">
        <v>0.52727999999999997</v>
      </c>
      <c r="J327" s="5">
        <v>0.53903999999999996</v>
      </c>
      <c r="K327" s="5">
        <v>0.55367</v>
      </c>
      <c r="L327" s="5">
        <v>0.55400000000000005</v>
      </c>
      <c r="M327" s="5">
        <v>0.53785000000000005</v>
      </c>
      <c r="N327" s="5">
        <v>0.55018</v>
      </c>
      <c r="O327" s="5">
        <v>0.55613999999999997</v>
      </c>
      <c r="P327" s="5">
        <v>0.54639000000000004</v>
      </c>
      <c r="Q327" s="5">
        <v>0.54854000000000003</v>
      </c>
      <c r="R327" s="5">
        <v>0.55274000000000001</v>
      </c>
      <c r="S327" s="5">
        <v>0.54676999999999998</v>
      </c>
      <c r="T327" s="5">
        <v>0.54</v>
      </c>
      <c r="U327" s="5">
        <v>0.53661000000000003</v>
      </c>
      <c r="V327" s="5">
        <v>0.54198000000000002</v>
      </c>
      <c r="W327" s="5">
        <v>0.53844000000000003</v>
      </c>
      <c r="X327" s="5">
        <v>0.53998999999999997</v>
      </c>
      <c r="Y327" s="5">
        <v>0.55478000000000005</v>
      </c>
      <c r="Z327" s="5">
        <v>0.55722000000000005</v>
      </c>
      <c r="AA327" s="5">
        <v>0.56289999999999996</v>
      </c>
      <c r="AB327" s="5">
        <v>0.57306999999999997</v>
      </c>
      <c r="AC327" s="5">
        <v>0.57337000000000005</v>
      </c>
      <c r="AD327" s="5">
        <v>0.57938000000000001</v>
      </c>
      <c r="AE327" s="5">
        <v>0.60021000000000002</v>
      </c>
      <c r="AF327" s="5">
        <v>0.61817</v>
      </c>
      <c r="AG327" s="5">
        <v>0.62056999999999995</v>
      </c>
      <c r="AH327" s="5">
        <v>0.62617999999999996</v>
      </c>
      <c r="AI327" s="5">
        <v>0.62656000000000001</v>
      </c>
      <c r="AJ327" s="5">
        <v>0.63727</v>
      </c>
      <c r="AK327" s="5">
        <v>0.58779000000000003</v>
      </c>
      <c r="AM327" s="4" t="s">
        <v>101</v>
      </c>
      <c r="AN327" s="4" t="s">
        <v>102</v>
      </c>
      <c r="AO327" s="5">
        <f t="shared" si="295"/>
        <v>0.52748500000000009</v>
      </c>
      <c r="AP327" s="5">
        <f t="shared" si="296"/>
        <v>0.5466333333333333</v>
      </c>
      <c r="AQ327" s="5">
        <f t="shared" si="297"/>
        <v>0.60049727272727271</v>
      </c>
      <c r="AR327" s="6">
        <f>(AO327-AVERAGE(AO299:AO344))/_xlfn.STDEV.P(AO299:AO344)</f>
        <v>-0.32783153332183129</v>
      </c>
      <c r="AS327" s="6">
        <f t="shared" ref="AS327:AT327" si="325">(AP327-AVERAGE(AP299:AP344))/_xlfn.STDEV.P(AP299:AP344)</f>
        <v>-0.49247347066203312</v>
      </c>
      <c r="AT327" s="6">
        <f t="shared" si="325"/>
        <v>-0.71714084608023398</v>
      </c>
    </row>
    <row r="328" spans="1:46" ht="13.5" thickBot="1">
      <c r="A328" s="4" t="s">
        <v>103</v>
      </c>
      <c r="B328" s="4" t="s">
        <v>104</v>
      </c>
      <c r="C328" s="5">
        <v>0.38916000000000001</v>
      </c>
      <c r="D328" s="5">
        <v>0.4007</v>
      </c>
      <c r="E328" s="5">
        <v>0.40371000000000001</v>
      </c>
      <c r="F328" s="5">
        <v>0.42398000000000002</v>
      </c>
      <c r="G328" s="5">
        <v>0.42265000000000003</v>
      </c>
      <c r="H328" s="5">
        <v>0.42565999999999998</v>
      </c>
      <c r="I328" s="5">
        <v>0.43924999999999997</v>
      </c>
      <c r="J328" s="5">
        <v>0.43892999999999999</v>
      </c>
      <c r="K328" s="5">
        <v>0.45073999999999997</v>
      </c>
      <c r="L328" s="5">
        <v>0.45362999999999998</v>
      </c>
      <c r="M328" s="5">
        <v>0.45839999999999997</v>
      </c>
      <c r="N328" s="5">
        <v>0.46516000000000002</v>
      </c>
      <c r="O328" s="5">
        <v>0.46908</v>
      </c>
      <c r="P328" s="5">
        <v>0.47872999999999999</v>
      </c>
      <c r="Q328" s="5">
        <v>0.47310000000000002</v>
      </c>
      <c r="R328" s="5">
        <v>0.47376000000000001</v>
      </c>
      <c r="S328" s="5">
        <v>0.47747000000000001</v>
      </c>
      <c r="T328" s="5">
        <v>0.46998000000000001</v>
      </c>
      <c r="U328" s="5">
        <v>0.46632000000000001</v>
      </c>
      <c r="V328" s="5">
        <v>0.46805999999999998</v>
      </c>
      <c r="W328" s="5">
        <v>0.46942</v>
      </c>
      <c r="X328" s="5">
        <v>0.47012999999999999</v>
      </c>
      <c r="Y328" s="5">
        <v>0.47996</v>
      </c>
      <c r="Z328" s="5">
        <v>0.47048000000000001</v>
      </c>
      <c r="AA328" s="5">
        <v>0.48238999999999999</v>
      </c>
      <c r="AB328" s="5">
        <v>0.48193999999999998</v>
      </c>
      <c r="AC328" s="5">
        <v>0.50951000000000002</v>
      </c>
      <c r="AD328" s="5">
        <v>0.52470000000000006</v>
      </c>
      <c r="AE328" s="5">
        <v>0.53749999999999998</v>
      </c>
      <c r="AF328" s="5">
        <v>0.55754000000000004</v>
      </c>
      <c r="AG328" s="5">
        <v>0.57665999999999995</v>
      </c>
      <c r="AH328" s="5">
        <v>0.59772999999999998</v>
      </c>
      <c r="AI328" s="5">
        <v>0.61363999999999996</v>
      </c>
      <c r="AJ328" s="5">
        <v>0.63417000000000001</v>
      </c>
      <c r="AK328" s="5">
        <v>0.60658000000000001</v>
      </c>
      <c r="AM328" s="4" t="s">
        <v>103</v>
      </c>
      <c r="AN328" s="4" t="s">
        <v>104</v>
      </c>
      <c r="AO328" s="5">
        <f t="shared" si="295"/>
        <v>0.43099749999999998</v>
      </c>
      <c r="AP328" s="5">
        <f t="shared" si="296"/>
        <v>0.47220750000000006</v>
      </c>
      <c r="AQ328" s="5">
        <f t="shared" si="297"/>
        <v>0.55657818181818186</v>
      </c>
      <c r="AR328" s="6">
        <f>(AO328-AVERAGE(AO299:AO344))/_xlfn.STDEV.P(AO299:AO344)</f>
        <v>-1.2623326850481571</v>
      </c>
      <c r="AS328" s="6">
        <f t="shared" ref="AS328:AT328" si="326">(AP328-AVERAGE(AP299:AP344))/_xlfn.STDEV.P(AP299:AP344)</f>
        <v>-1.1721337380209966</v>
      </c>
      <c r="AT328" s="6">
        <f t="shared" si="326"/>
        <v>-1.1143692079988019</v>
      </c>
    </row>
    <row r="329" spans="1:46" ht="13.5" thickBot="1">
      <c r="A329" s="4" t="s">
        <v>105</v>
      </c>
      <c r="B329" s="4" t="s">
        <v>106</v>
      </c>
      <c r="C329" s="5">
        <v>0.32693</v>
      </c>
      <c r="D329" s="5">
        <v>0.33089000000000002</v>
      </c>
      <c r="E329" s="5">
        <v>0.33251999999999998</v>
      </c>
      <c r="F329" s="5">
        <v>0.34766999999999998</v>
      </c>
      <c r="G329" s="5">
        <v>0.34505000000000002</v>
      </c>
      <c r="H329" s="5">
        <v>0.34183000000000002</v>
      </c>
      <c r="I329" s="5">
        <v>0.34316999999999998</v>
      </c>
      <c r="J329" s="5">
        <v>0.35026000000000002</v>
      </c>
      <c r="K329" s="5">
        <v>0.35748000000000002</v>
      </c>
      <c r="L329" s="5">
        <v>0.35757</v>
      </c>
      <c r="M329" s="5">
        <v>0.35539999999999999</v>
      </c>
      <c r="N329" s="5">
        <v>0.36345</v>
      </c>
      <c r="O329" s="5">
        <v>0.37154999999999999</v>
      </c>
      <c r="P329" s="5">
        <v>0.37308999999999998</v>
      </c>
      <c r="Q329" s="5">
        <v>0.37370999999999999</v>
      </c>
      <c r="R329" s="5">
        <v>0.36892000000000003</v>
      </c>
      <c r="S329" s="5">
        <v>0.37747999999999998</v>
      </c>
      <c r="T329" s="5">
        <v>0.37796000000000002</v>
      </c>
      <c r="U329" s="5">
        <v>0.38963999999999999</v>
      </c>
      <c r="V329" s="5">
        <v>0.39502999999999999</v>
      </c>
      <c r="W329" s="5">
        <v>0.39133000000000001</v>
      </c>
      <c r="X329" s="5">
        <v>0.39809</v>
      </c>
      <c r="Y329" s="5">
        <v>0.40566999999999998</v>
      </c>
      <c r="Z329" s="5">
        <v>0.40331</v>
      </c>
      <c r="AA329" s="5">
        <v>0.41498000000000002</v>
      </c>
      <c r="AB329" s="5">
        <v>0.41924</v>
      </c>
      <c r="AC329" s="5">
        <v>0.42344999999999999</v>
      </c>
      <c r="AD329" s="5">
        <v>0.44334000000000001</v>
      </c>
      <c r="AE329" s="5">
        <v>0.45421</v>
      </c>
      <c r="AF329" s="5">
        <v>0.47247</v>
      </c>
      <c r="AG329" s="5">
        <v>0.48548000000000002</v>
      </c>
      <c r="AH329" s="5">
        <v>0.49262</v>
      </c>
      <c r="AI329" s="5">
        <v>0.51056999999999997</v>
      </c>
      <c r="AJ329" s="5">
        <v>0.51466000000000001</v>
      </c>
      <c r="AK329" s="5">
        <v>0.48559999999999998</v>
      </c>
      <c r="AM329" s="4" t="s">
        <v>105</v>
      </c>
      <c r="AN329" s="4" t="s">
        <v>106</v>
      </c>
      <c r="AO329" s="5">
        <f t="shared" si="295"/>
        <v>0.34601833333333332</v>
      </c>
      <c r="AP329" s="5">
        <f t="shared" si="296"/>
        <v>0.38548166666666667</v>
      </c>
      <c r="AQ329" s="5">
        <f t="shared" si="297"/>
        <v>0.46514727272727274</v>
      </c>
      <c r="AR329" s="6">
        <f>(AO329-AVERAGE(AO299:AO344))/_xlfn.STDEV.P(AO299:AO344)</f>
        <v>-2.0853732770703699</v>
      </c>
      <c r="AS329" s="6">
        <f t="shared" ref="AS329:AT329" si="327">(AP329-AVERAGE(AP299:AP344))/_xlfn.STDEV.P(AP299:AP344)</f>
        <v>-1.9641181932875911</v>
      </c>
      <c r="AT329" s="6">
        <f t="shared" si="327"/>
        <v>-1.9413205290560787</v>
      </c>
    </row>
    <row r="330" spans="1:46" ht="13.5" thickBot="1">
      <c r="A330" s="4" t="s">
        <v>107</v>
      </c>
      <c r="B330" s="4" t="s">
        <v>108</v>
      </c>
      <c r="C330" s="5">
        <v>0.51180999999999999</v>
      </c>
      <c r="D330" s="5">
        <v>0.51319000000000004</v>
      </c>
      <c r="E330" s="5">
        <v>0.50883</v>
      </c>
      <c r="F330" s="5">
        <v>0.49403999999999998</v>
      </c>
      <c r="G330" s="5">
        <v>0.50805999999999996</v>
      </c>
      <c r="H330" s="5">
        <v>0.51978000000000002</v>
      </c>
      <c r="I330" s="5">
        <v>0.52478999999999998</v>
      </c>
      <c r="J330" s="5">
        <v>0.53669</v>
      </c>
      <c r="K330" s="5">
        <v>0.52886999999999995</v>
      </c>
      <c r="L330" s="5">
        <v>0.53739000000000003</v>
      </c>
      <c r="M330" s="5">
        <v>0.54598000000000002</v>
      </c>
      <c r="N330" s="5">
        <v>0.54683000000000004</v>
      </c>
      <c r="O330" s="5">
        <v>0.56642000000000003</v>
      </c>
      <c r="P330" s="5">
        <v>0.58170999999999995</v>
      </c>
      <c r="Q330" s="5">
        <v>0.58906999999999998</v>
      </c>
      <c r="R330" s="5">
        <v>0.61851999999999996</v>
      </c>
      <c r="S330" s="5">
        <v>0.62000999999999995</v>
      </c>
      <c r="T330" s="5">
        <v>0.61160999999999999</v>
      </c>
      <c r="U330" s="5">
        <v>0.60863</v>
      </c>
      <c r="V330" s="5">
        <v>0.60091000000000006</v>
      </c>
      <c r="W330" s="5">
        <v>0.60468</v>
      </c>
      <c r="X330" s="5">
        <v>0.60885</v>
      </c>
      <c r="Y330" s="5">
        <v>0.61692000000000002</v>
      </c>
      <c r="Z330" s="5">
        <v>0.629</v>
      </c>
      <c r="AA330" s="5">
        <v>0.63363999999999998</v>
      </c>
      <c r="AB330" s="5">
        <v>0.63948000000000005</v>
      </c>
      <c r="AC330" s="5">
        <v>0.64834999999999998</v>
      </c>
      <c r="AD330" s="5">
        <v>0.64344000000000001</v>
      </c>
      <c r="AE330" s="5">
        <v>0.64917999999999998</v>
      </c>
      <c r="AF330" s="5">
        <v>0.66637000000000002</v>
      </c>
      <c r="AG330" s="5">
        <v>0.66954000000000002</v>
      </c>
      <c r="AH330" s="5">
        <v>0.67478000000000005</v>
      </c>
      <c r="AI330" s="5">
        <v>0.69579999999999997</v>
      </c>
      <c r="AJ330" s="5">
        <v>0.69284999999999997</v>
      </c>
      <c r="AK330" s="5">
        <v>0.62182000000000004</v>
      </c>
      <c r="AM330" s="4" t="s">
        <v>107</v>
      </c>
      <c r="AN330" s="4" t="s">
        <v>108</v>
      </c>
      <c r="AO330" s="5">
        <f t="shared" si="295"/>
        <v>0.52302166666666672</v>
      </c>
      <c r="AP330" s="5">
        <f t="shared" si="296"/>
        <v>0.60469416666666664</v>
      </c>
      <c r="AQ330" s="5">
        <f t="shared" si="297"/>
        <v>0.65775000000000006</v>
      </c>
      <c r="AR330" s="6">
        <f>(AO330-AVERAGE(AO299:AO344))/_xlfn.STDEV.P(AO299:AO344)</f>
        <v>-0.37105982859882092</v>
      </c>
      <c r="AS330" s="6">
        <f t="shared" ref="AS330:AT330" si="328">(AP330-AVERAGE(AP299:AP344))/_xlfn.STDEV.P(AP299:AP344)</f>
        <v>3.7740834492999566E-2</v>
      </c>
      <c r="AT330" s="6">
        <f t="shared" si="328"/>
        <v>-0.19931575910402516</v>
      </c>
    </row>
    <row r="331" spans="1:46" ht="13.5" thickBot="1">
      <c r="A331" s="4" t="s">
        <v>109</v>
      </c>
      <c r="B331" s="4" t="s">
        <v>110</v>
      </c>
      <c r="C331" s="5">
        <v>0.56081000000000003</v>
      </c>
      <c r="D331" s="5">
        <v>0.55049000000000003</v>
      </c>
      <c r="E331" s="5">
        <v>0.54174</v>
      </c>
      <c r="F331" s="5">
        <v>0.53581999999999996</v>
      </c>
      <c r="G331" s="5">
        <v>0.53927999999999998</v>
      </c>
      <c r="H331" s="5">
        <v>0.53920000000000001</v>
      </c>
      <c r="I331" s="5">
        <v>0.53676999999999997</v>
      </c>
      <c r="J331" s="5">
        <v>0.53342000000000001</v>
      </c>
      <c r="K331" s="5">
        <v>0.53161000000000003</v>
      </c>
      <c r="L331" s="5">
        <v>0.52537</v>
      </c>
      <c r="M331" s="5">
        <v>0.52642999999999995</v>
      </c>
      <c r="N331" s="5">
        <v>0.54388999999999998</v>
      </c>
      <c r="O331" s="5">
        <v>0.54718</v>
      </c>
      <c r="P331" s="5">
        <v>0.54559999999999997</v>
      </c>
      <c r="Q331" s="5">
        <v>0.54737999999999998</v>
      </c>
      <c r="R331" s="5">
        <v>0.55408000000000002</v>
      </c>
      <c r="S331" s="5">
        <v>0.55659000000000003</v>
      </c>
      <c r="T331" s="5">
        <v>0.56325999999999998</v>
      </c>
      <c r="U331" s="5">
        <v>0.56696000000000002</v>
      </c>
      <c r="V331" s="5">
        <v>0.56955999999999996</v>
      </c>
      <c r="W331" s="5">
        <v>0.57304999999999995</v>
      </c>
      <c r="X331" s="5">
        <v>0.57960999999999996</v>
      </c>
      <c r="Y331" s="5">
        <v>0.56869000000000003</v>
      </c>
      <c r="Z331" s="5">
        <v>0.56269999999999998</v>
      </c>
      <c r="AA331" s="5">
        <v>0.56128</v>
      </c>
      <c r="AB331" s="5">
        <v>0.57660999999999996</v>
      </c>
      <c r="AC331" s="5">
        <v>0.58616000000000001</v>
      </c>
      <c r="AD331" s="5">
        <v>0.59353999999999996</v>
      </c>
      <c r="AE331" s="5">
        <v>0.60141</v>
      </c>
      <c r="AF331" s="5">
        <v>0.60682000000000003</v>
      </c>
      <c r="AG331" s="5">
        <v>0.61516999999999999</v>
      </c>
      <c r="AH331" s="5">
        <v>0.62444999999999995</v>
      </c>
      <c r="AI331" s="5">
        <v>0.63966999999999996</v>
      </c>
      <c r="AJ331" s="5">
        <v>0.65795999999999999</v>
      </c>
      <c r="AK331" s="5">
        <v>0.60411999999999999</v>
      </c>
      <c r="AM331" s="4" t="s">
        <v>109</v>
      </c>
      <c r="AN331" s="4" t="s">
        <v>110</v>
      </c>
      <c r="AO331" s="5">
        <f t="shared" si="295"/>
        <v>0.53873583333333319</v>
      </c>
      <c r="AP331" s="5">
        <f t="shared" si="296"/>
        <v>0.56122166666666662</v>
      </c>
      <c r="AQ331" s="5">
        <f t="shared" si="297"/>
        <v>0.60610818181818182</v>
      </c>
      <c r="AR331" s="6">
        <f>(AO331-AVERAGE(AO299:AO344))/_xlfn.STDEV.P(AO299:AO344)</f>
        <v>-0.21886491372985614</v>
      </c>
      <c r="AS331" s="6">
        <f t="shared" ref="AS331:AT331" si="329">(AP331-AVERAGE(AP299:AP344))/_xlfn.STDEV.P(AP299:AP344)</f>
        <v>-0.3592521133780926</v>
      </c>
      <c r="AT331" s="6">
        <f t="shared" si="329"/>
        <v>-0.66639270487509616</v>
      </c>
    </row>
    <row r="332" spans="1:46" ht="13.5" thickBot="1">
      <c r="A332" s="4" t="s">
        <v>111</v>
      </c>
      <c r="B332" s="4" t="s">
        <v>112</v>
      </c>
      <c r="C332" s="5">
        <v>0.44458999999999999</v>
      </c>
      <c r="D332" s="5">
        <v>0.46517999999999998</v>
      </c>
      <c r="E332" s="5">
        <v>0.48727999999999999</v>
      </c>
      <c r="F332" s="5">
        <v>0.49252000000000001</v>
      </c>
      <c r="G332" s="5">
        <v>0.49317</v>
      </c>
      <c r="H332" s="5">
        <v>0.49915999999999999</v>
      </c>
      <c r="I332" s="5">
        <v>0.50204000000000004</v>
      </c>
      <c r="J332" s="5">
        <v>0.50466</v>
      </c>
      <c r="K332" s="5">
        <v>0.51171999999999995</v>
      </c>
      <c r="L332" s="5">
        <v>0.51863000000000004</v>
      </c>
      <c r="M332" s="5">
        <v>0.52571999999999997</v>
      </c>
      <c r="N332" s="5">
        <v>0.52566000000000002</v>
      </c>
      <c r="O332" s="5">
        <v>0.52747999999999995</v>
      </c>
      <c r="P332" s="5">
        <v>0.52188999999999997</v>
      </c>
      <c r="Q332" s="5">
        <v>0.52595999999999998</v>
      </c>
      <c r="R332" s="5">
        <v>0.54312000000000005</v>
      </c>
      <c r="S332" s="5">
        <v>0.55201999999999996</v>
      </c>
      <c r="T332" s="5">
        <v>0.54478000000000004</v>
      </c>
      <c r="U332" s="5">
        <v>0.53629000000000004</v>
      </c>
      <c r="V332" s="5">
        <v>0.53091999999999995</v>
      </c>
      <c r="W332" s="5">
        <v>0.53302000000000005</v>
      </c>
      <c r="X332" s="5">
        <v>0.52900999999999998</v>
      </c>
      <c r="Y332" s="5">
        <v>0.52973999999999999</v>
      </c>
      <c r="Z332" s="5">
        <v>0.52312999999999998</v>
      </c>
      <c r="AA332" s="5">
        <v>0.53054000000000001</v>
      </c>
      <c r="AB332" s="5">
        <v>0.53371999999999997</v>
      </c>
      <c r="AC332" s="5">
        <v>0.54432000000000003</v>
      </c>
      <c r="AD332" s="5">
        <v>0.55603000000000002</v>
      </c>
      <c r="AE332" s="5">
        <v>0.57181999999999999</v>
      </c>
      <c r="AF332" s="5">
        <v>0.58919999999999995</v>
      </c>
      <c r="AG332" s="5">
        <v>0.61316999999999999</v>
      </c>
      <c r="AH332" s="5">
        <v>0.63488999999999995</v>
      </c>
      <c r="AI332" s="5">
        <v>0.63248000000000004</v>
      </c>
      <c r="AJ332" s="5">
        <v>0.63673999999999997</v>
      </c>
      <c r="AK332" s="5">
        <v>0.59897999999999996</v>
      </c>
      <c r="AM332" s="4" t="s">
        <v>111</v>
      </c>
      <c r="AN332" s="4" t="s">
        <v>112</v>
      </c>
      <c r="AO332" s="5">
        <f t="shared" si="295"/>
        <v>0.49752749999999996</v>
      </c>
      <c r="AP332" s="5">
        <f t="shared" si="296"/>
        <v>0.53311333333333344</v>
      </c>
      <c r="AQ332" s="5">
        <f t="shared" si="297"/>
        <v>0.58562636363636356</v>
      </c>
      <c r="AR332" s="6">
        <f>(AO332-AVERAGE(AO299:AO344))/_xlfn.STDEV.P(AO299:AO344)</f>
        <v>-0.61797604170728537</v>
      </c>
      <c r="AS332" s="6">
        <f t="shared" ref="AS332:AT332" si="330">(AP332-AVERAGE(AP299:AP344))/_xlfn.STDEV.P(AP299:AP344)</f>
        <v>-0.61593875688245081</v>
      </c>
      <c r="AT332" s="6">
        <f t="shared" si="330"/>
        <v>-0.85164150937149208</v>
      </c>
    </row>
    <row r="333" spans="1:46" ht="13.5" thickBot="1">
      <c r="A333" s="4" t="s">
        <v>113</v>
      </c>
      <c r="B333" s="4" t="s">
        <v>114</v>
      </c>
      <c r="C333" s="5">
        <v>0.46872999999999998</v>
      </c>
      <c r="D333" s="5">
        <v>0.47609000000000001</v>
      </c>
      <c r="E333" s="5">
        <v>0.47225</v>
      </c>
      <c r="F333" s="5">
        <v>0.48171999999999998</v>
      </c>
      <c r="G333" s="5">
        <v>0.47654999999999997</v>
      </c>
      <c r="H333" s="5">
        <v>0.47527999999999998</v>
      </c>
      <c r="I333" s="5">
        <v>0.47687000000000002</v>
      </c>
      <c r="J333" s="5">
        <v>0.47166999999999998</v>
      </c>
      <c r="K333" s="5">
        <v>0.46909000000000001</v>
      </c>
      <c r="L333" s="5">
        <v>0.47347</v>
      </c>
      <c r="M333" s="5">
        <v>0.47625000000000001</v>
      </c>
      <c r="N333" s="5">
        <v>0.45072000000000001</v>
      </c>
      <c r="O333" s="5">
        <v>0.46314</v>
      </c>
      <c r="P333" s="5">
        <v>0.46822999999999998</v>
      </c>
      <c r="Q333" s="5">
        <v>0.46942</v>
      </c>
      <c r="R333" s="5">
        <v>0.45924999999999999</v>
      </c>
      <c r="S333" s="5">
        <v>0.47383999999999998</v>
      </c>
      <c r="T333" s="5">
        <v>0.47821000000000002</v>
      </c>
      <c r="U333" s="5">
        <v>0.47344999999999998</v>
      </c>
      <c r="V333" s="5">
        <v>0.47170000000000001</v>
      </c>
      <c r="W333" s="5">
        <v>0.48751</v>
      </c>
      <c r="X333" s="5">
        <v>0.49663000000000002</v>
      </c>
      <c r="Y333" s="5">
        <v>0.51114999999999999</v>
      </c>
      <c r="Z333" s="5">
        <v>0.53502000000000005</v>
      </c>
      <c r="AA333" s="5">
        <v>0.54584999999999995</v>
      </c>
      <c r="AB333" s="5">
        <v>0.55179</v>
      </c>
      <c r="AC333" s="5">
        <v>0.56484000000000001</v>
      </c>
      <c r="AD333" s="5">
        <v>0.59050999999999998</v>
      </c>
      <c r="AE333" s="5">
        <v>0.60482999999999998</v>
      </c>
      <c r="AF333" s="5">
        <v>0.62205999999999995</v>
      </c>
      <c r="AG333" s="5">
        <v>0.64517000000000002</v>
      </c>
      <c r="AH333" s="5">
        <v>0.66232000000000002</v>
      </c>
      <c r="AI333" s="5">
        <v>0.66271999999999998</v>
      </c>
      <c r="AJ333" s="5">
        <v>0.66083000000000003</v>
      </c>
      <c r="AK333" s="5">
        <v>0.61734999999999995</v>
      </c>
      <c r="AM333" s="4" t="s">
        <v>113</v>
      </c>
      <c r="AN333" s="4" t="s">
        <v>114</v>
      </c>
      <c r="AO333" s="5">
        <f t="shared" si="295"/>
        <v>0.47239083333333332</v>
      </c>
      <c r="AP333" s="5">
        <f t="shared" si="296"/>
        <v>0.48229583333333331</v>
      </c>
      <c r="AQ333" s="5">
        <f t="shared" si="297"/>
        <v>0.61166090909090909</v>
      </c>
      <c r="AR333" s="6">
        <f>(AO333-AVERAGE(AO299:AO344))/_xlfn.STDEV.P(AO299:AO344)</f>
        <v>-0.86142979427171795</v>
      </c>
      <c r="AS333" s="6">
        <f t="shared" ref="AS333:AT333" si="331">(AP333-AVERAGE(AP299:AP344))/_xlfn.STDEV.P(AP299:AP344)</f>
        <v>-1.0800065958252139</v>
      </c>
      <c r="AT333" s="6">
        <f t="shared" si="331"/>
        <v>-0.61617079196502167</v>
      </c>
    </row>
    <row r="334" spans="1:46" ht="13.5" thickBot="1">
      <c r="A334" s="4" t="s">
        <v>115</v>
      </c>
      <c r="B334" s="4" t="s">
        <v>116</v>
      </c>
      <c r="C334" s="5">
        <v>0.42587999999999998</v>
      </c>
      <c r="D334" s="5">
        <v>0.42313000000000001</v>
      </c>
      <c r="E334" s="5">
        <v>0.43403000000000003</v>
      </c>
      <c r="F334" s="5">
        <v>0.43213000000000001</v>
      </c>
      <c r="G334" s="5">
        <v>0.42526000000000003</v>
      </c>
      <c r="H334" s="5">
        <v>0.42263000000000001</v>
      </c>
      <c r="I334" s="5">
        <v>0.42518</v>
      </c>
      <c r="J334" s="5">
        <v>0.42646000000000001</v>
      </c>
      <c r="K334" s="5">
        <v>0.42726999999999998</v>
      </c>
      <c r="L334" s="5">
        <v>0.41892000000000001</v>
      </c>
      <c r="M334" s="5">
        <v>0.42387000000000002</v>
      </c>
      <c r="N334" s="5">
        <v>0.42537000000000003</v>
      </c>
      <c r="O334" s="5">
        <v>0.4335</v>
      </c>
      <c r="P334" s="5">
        <v>0.44233</v>
      </c>
      <c r="Q334" s="5">
        <v>0.43972</v>
      </c>
      <c r="R334" s="5">
        <v>0.44690000000000002</v>
      </c>
      <c r="S334" s="5">
        <v>0.44990000000000002</v>
      </c>
      <c r="T334" s="5">
        <v>0.44980999999999999</v>
      </c>
      <c r="U334" s="5">
        <v>0.45319999999999999</v>
      </c>
      <c r="V334" s="5">
        <v>0.45223000000000002</v>
      </c>
      <c r="W334" s="5">
        <v>0.45229000000000003</v>
      </c>
      <c r="X334" s="5">
        <v>0.46096999999999999</v>
      </c>
      <c r="Y334" s="5">
        <v>0.46703</v>
      </c>
      <c r="Z334" s="5">
        <v>0.48086000000000001</v>
      </c>
      <c r="AA334" s="5">
        <v>0.48681999999999997</v>
      </c>
      <c r="AB334" s="5">
        <v>0.49980999999999998</v>
      </c>
      <c r="AC334" s="5">
        <v>0.51649</v>
      </c>
      <c r="AD334" s="5">
        <v>0.53605999999999998</v>
      </c>
      <c r="AE334" s="5">
        <v>0.55537999999999998</v>
      </c>
      <c r="AF334" s="5">
        <v>0.57240999999999997</v>
      </c>
      <c r="AG334" s="5">
        <v>0.58648999999999996</v>
      </c>
      <c r="AH334" s="5">
        <v>0.60211000000000003</v>
      </c>
      <c r="AI334" s="5">
        <v>0.60492999999999997</v>
      </c>
      <c r="AJ334" s="5">
        <v>0.61556999999999995</v>
      </c>
      <c r="AK334" s="5">
        <v>0.57162999999999997</v>
      </c>
      <c r="AM334" s="4" t="s">
        <v>115</v>
      </c>
      <c r="AN334" s="4" t="s">
        <v>116</v>
      </c>
      <c r="AO334" s="5">
        <f t="shared" si="295"/>
        <v>0.42584416666666675</v>
      </c>
      <c r="AP334" s="5">
        <f t="shared" si="296"/>
        <v>0.45239499999999994</v>
      </c>
      <c r="AQ334" s="5">
        <f t="shared" si="297"/>
        <v>0.55888181818181815</v>
      </c>
      <c r="AR334" s="6">
        <f>(AO334-AVERAGE(AO299:AO344))/_xlfn.STDEV.P(AO299:AO344)</f>
        <v>-1.3122437713052324</v>
      </c>
      <c r="AS334" s="6">
        <f t="shared" ref="AS334:AT334" si="332">(AP334-AVERAGE(AP299:AP344))/_xlfn.STDEV.P(AP299:AP344)</f>
        <v>-1.3530624350063565</v>
      </c>
      <c r="AT334" s="6">
        <f t="shared" si="332"/>
        <v>-1.0935338564411521</v>
      </c>
    </row>
    <row r="335" spans="1:46" ht="13.5" thickBot="1">
      <c r="A335" s="4" t="s">
        <v>117</v>
      </c>
      <c r="B335" s="4" t="s">
        <v>118</v>
      </c>
      <c r="C335" s="5">
        <v>0.43728</v>
      </c>
      <c r="D335" s="5">
        <v>0.44194</v>
      </c>
      <c r="E335" s="5">
        <v>0.45417999999999997</v>
      </c>
      <c r="F335" s="5">
        <v>0.46112999999999998</v>
      </c>
      <c r="G335" s="5">
        <v>0.46750000000000003</v>
      </c>
      <c r="H335" s="5">
        <v>0.47689999999999999</v>
      </c>
      <c r="I335" s="5">
        <v>0.48401</v>
      </c>
      <c r="J335" s="5">
        <v>0.49164000000000002</v>
      </c>
      <c r="K335" s="5">
        <v>0.50214999999999999</v>
      </c>
      <c r="L335" s="5">
        <v>0.50734000000000001</v>
      </c>
      <c r="M335" s="5">
        <v>0.50868000000000002</v>
      </c>
      <c r="N335" s="5">
        <v>0.51659999999999995</v>
      </c>
      <c r="O335" s="5">
        <v>0.51822000000000001</v>
      </c>
      <c r="P335" s="5">
        <v>0.51834000000000002</v>
      </c>
      <c r="Q335" s="5">
        <v>0.51673000000000002</v>
      </c>
      <c r="R335" s="5">
        <v>0.52566999999999997</v>
      </c>
      <c r="S335" s="5">
        <v>0.52722999999999998</v>
      </c>
      <c r="T335" s="5">
        <v>0.5212</v>
      </c>
      <c r="U335" s="5">
        <v>0.51443000000000005</v>
      </c>
      <c r="V335" s="5">
        <v>0.50070999999999999</v>
      </c>
      <c r="W335" s="5">
        <v>0.49612000000000001</v>
      </c>
      <c r="X335" s="5">
        <v>0.49243999999999999</v>
      </c>
      <c r="Y335" s="5">
        <v>0.49157000000000001</v>
      </c>
      <c r="Z335" s="5">
        <v>0.48764999999999997</v>
      </c>
      <c r="AA335" s="5">
        <v>0.48125000000000001</v>
      </c>
      <c r="AB335" s="5">
        <v>0.48754999999999998</v>
      </c>
      <c r="AC335" s="5">
        <v>0.48569000000000001</v>
      </c>
      <c r="AD335" s="5">
        <v>0.49263000000000001</v>
      </c>
      <c r="AE335" s="5">
        <v>0.50283</v>
      </c>
      <c r="AF335" s="5">
        <v>0.51615999999999995</v>
      </c>
      <c r="AG335" s="5">
        <v>0.52829999999999999</v>
      </c>
      <c r="AH335" s="5">
        <v>0.54564000000000001</v>
      </c>
      <c r="AI335" s="5">
        <v>0.55476000000000003</v>
      </c>
      <c r="AJ335" s="5">
        <v>0.56093999999999999</v>
      </c>
      <c r="AK335" s="5">
        <v>0.52356000000000003</v>
      </c>
      <c r="AM335" s="4" t="s">
        <v>117</v>
      </c>
      <c r="AN335" s="4" t="s">
        <v>118</v>
      </c>
      <c r="AO335" s="5">
        <f t="shared" si="295"/>
        <v>0.4791125</v>
      </c>
      <c r="AP335" s="5">
        <f t="shared" si="296"/>
        <v>0.50919250000000005</v>
      </c>
      <c r="AQ335" s="5">
        <f t="shared" si="297"/>
        <v>0.51630090909090898</v>
      </c>
      <c r="AR335" s="6">
        <f>(AO335-AVERAGE(AO299:AO344))/_xlfn.STDEV.P(AO299:AO344)</f>
        <v>-0.79632907924106155</v>
      </c>
      <c r="AS335" s="6">
        <f t="shared" ref="AS335:AT335" si="333">(AP335-AVERAGE(AP299:AP344))/_xlfn.STDEV.P(AP299:AP344)</f>
        <v>-0.83438495023533144</v>
      </c>
      <c r="AT335" s="6">
        <f t="shared" si="333"/>
        <v>-1.4786589675732722</v>
      </c>
    </row>
    <row r="336" spans="1:46" ht="13.5" thickBot="1">
      <c r="A336" s="4" t="s">
        <v>119</v>
      </c>
      <c r="B336" s="4" t="s">
        <v>120</v>
      </c>
      <c r="C336" s="5">
        <v>0.54825000000000002</v>
      </c>
      <c r="D336" s="5">
        <v>0.54584999999999995</v>
      </c>
      <c r="E336" s="5">
        <v>0.53947999999999996</v>
      </c>
      <c r="F336" s="5">
        <v>0.53025999999999995</v>
      </c>
      <c r="G336" s="5">
        <v>0.53442999999999996</v>
      </c>
      <c r="H336" s="5">
        <v>0.52553000000000005</v>
      </c>
      <c r="I336" s="5">
        <v>0.52405000000000002</v>
      </c>
      <c r="J336" s="5">
        <v>0.52422000000000002</v>
      </c>
      <c r="K336" s="5">
        <v>0.52403999999999995</v>
      </c>
      <c r="L336" s="5">
        <v>0.52485000000000004</v>
      </c>
      <c r="M336" s="5">
        <v>0.53596999999999995</v>
      </c>
      <c r="N336" s="5">
        <v>0.54013999999999995</v>
      </c>
      <c r="O336" s="5">
        <v>0.51990999999999998</v>
      </c>
      <c r="P336" s="5">
        <v>0.51412000000000002</v>
      </c>
      <c r="Q336" s="5">
        <v>0.52878999999999998</v>
      </c>
      <c r="R336" s="5">
        <v>0.54162999999999994</v>
      </c>
      <c r="S336" s="5">
        <v>0.55552000000000001</v>
      </c>
      <c r="T336" s="5">
        <v>0.56040000000000001</v>
      </c>
      <c r="U336" s="5">
        <v>0.56552999999999998</v>
      </c>
      <c r="V336" s="5">
        <v>0.57623000000000002</v>
      </c>
      <c r="W336" s="5">
        <v>0.58328000000000002</v>
      </c>
      <c r="X336" s="5">
        <v>0.58647000000000005</v>
      </c>
      <c r="Y336" s="5">
        <v>0.57423000000000002</v>
      </c>
      <c r="Z336" s="5">
        <v>0.59065000000000001</v>
      </c>
      <c r="AA336" s="5">
        <v>0.61480999999999997</v>
      </c>
      <c r="AB336" s="5">
        <v>0.62226999999999999</v>
      </c>
      <c r="AC336" s="5">
        <v>0.62785999999999997</v>
      </c>
      <c r="AD336" s="5">
        <v>0.64751000000000003</v>
      </c>
      <c r="AE336" s="5">
        <v>0.64376999999999995</v>
      </c>
      <c r="AF336" s="5">
        <v>0.64881999999999995</v>
      </c>
      <c r="AG336" s="5">
        <v>0.65993000000000002</v>
      </c>
      <c r="AH336" s="5">
        <v>0.66647999999999996</v>
      </c>
      <c r="AI336" s="5">
        <v>0.67739000000000005</v>
      </c>
      <c r="AJ336" s="5">
        <v>0.68616999999999995</v>
      </c>
      <c r="AK336" s="5">
        <v>0.63819000000000004</v>
      </c>
      <c r="AM336" s="4" t="s">
        <v>119</v>
      </c>
      <c r="AN336" s="4" t="s">
        <v>120</v>
      </c>
      <c r="AO336" s="5">
        <f t="shared" si="295"/>
        <v>0.53308916666666661</v>
      </c>
      <c r="AP336" s="5">
        <f t="shared" si="296"/>
        <v>0.55806333333333336</v>
      </c>
      <c r="AQ336" s="5">
        <f t="shared" si="297"/>
        <v>0.6484727272727272</v>
      </c>
      <c r="AR336" s="6">
        <f>(AO336-AVERAGE(AO299:AO344))/_xlfn.STDEV.P(AO299:AO344)</f>
        <v>-0.27355403411762202</v>
      </c>
      <c r="AS336" s="6">
        <f t="shared" ref="AS336:AT336" si="334">(AP336-AVERAGE(AP299:AP344))/_xlfn.STDEV.P(AP299:AP344)</f>
        <v>-0.38809416433811339</v>
      </c>
      <c r="AT336" s="6">
        <f t="shared" si="334"/>
        <v>-0.28322450521524301</v>
      </c>
    </row>
    <row r="337" spans="1:46" ht="13.5" thickBot="1">
      <c r="A337" s="4" t="s">
        <v>121</v>
      </c>
      <c r="B337" s="4" t="s">
        <v>122</v>
      </c>
      <c r="C337" s="5">
        <v>0.39498</v>
      </c>
      <c r="D337" s="5">
        <v>0.38895999999999997</v>
      </c>
      <c r="E337" s="5">
        <v>0.40054000000000001</v>
      </c>
      <c r="F337" s="5">
        <v>0.42279</v>
      </c>
      <c r="G337" s="5">
        <v>0.44995000000000002</v>
      </c>
      <c r="H337" s="5">
        <v>0.45216000000000001</v>
      </c>
      <c r="I337" s="5">
        <v>0.45824999999999999</v>
      </c>
      <c r="J337" s="5">
        <v>0.48459000000000002</v>
      </c>
      <c r="K337" s="5">
        <v>0.49873000000000001</v>
      </c>
      <c r="L337" s="5">
        <v>0.49552000000000002</v>
      </c>
      <c r="M337" s="5">
        <v>0.49475999999999998</v>
      </c>
      <c r="N337" s="5">
        <v>0.51539000000000001</v>
      </c>
      <c r="O337" s="5">
        <v>0.53910999999999998</v>
      </c>
      <c r="P337" s="5">
        <v>0.55295000000000005</v>
      </c>
      <c r="Q337" s="5">
        <v>0.55693999999999999</v>
      </c>
      <c r="R337" s="5">
        <v>0.56874999999999998</v>
      </c>
      <c r="S337" s="5">
        <v>0.56445000000000001</v>
      </c>
      <c r="T337" s="5">
        <v>0.57003000000000004</v>
      </c>
      <c r="U337" s="5">
        <v>0.57081999999999999</v>
      </c>
      <c r="V337" s="5">
        <v>0.55903999999999998</v>
      </c>
      <c r="W337" s="5">
        <v>0.55284999999999995</v>
      </c>
      <c r="X337" s="5">
        <v>0.56438999999999995</v>
      </c>
      <c r="Y337" s="5">
        <v>0.56772</v>
      </c>
      <c r="Z337" s="5">
        <v>0.54727000000000003</v>
      </c>
      <c r="AA337" s="5">
        <v>0.54583000000000004</v>
      </c>
      <c r="AB337" s="5">
        <v>0.55481999999999998</v>
      </c>
      <c r="AC337" s="5">
        <v>0.55315000000000003</v>
      </c>
      <c r="AD337" s="5">
        <v>0.55642000000000003</v>
      </c>
      <c r="AE337" s="5">
        <v>0.56384999999999996</v>
      </c>
      <c r="AF337" s="5">
        <v>0.58186000000000004</v>
      </c>
      <c r="AG337" s="5">
        <v>0.60070999999999997</v>
      </c>
      <c r="AH337" s="5">
        <v>0.61690999999999996</v>
      </c>
      <c r="AI337" s="5">
        <v>0.62544</v>
      </c>
      <c r="AJ337" s="5">
        <v>0.62594000000000005</v>
      </c>
      <c r="AK337" s="5">
        <v>0.60668999999999995</v>
      </c>
      <c r="AM337" s="4" t="s">
        <v>121</v>
      </c>
      <c r="AN337" s="4" t="s">
        <v>122</v>
      </c>
      <c r="AO337" s="5">
        <f t="shared" si="295"/>
        <v>0.45471833333333339</v>
      </c>
      <c r="AP337" s="5">
        <f t="shared" si="296"/>
        <v>0.55952666666666662</v>
      </c>
      <c r="AQ337" s="5">
        <f t="shared" si="297"/>
        <v>0.58469272727272736</v>
      </c>
      <c r="AR337" s="6">
        <f>(AO337-AVERAGE(AO299:AO344))/_xlfn.STDEV.P(AO299:AO344)</f>
        <v>-1.0325915675986608</v>
      </c>
      <c r="AS337" s="6">
        <f t="shared" ref="AS337:AT337" si="335">(AP337-AVERAGE(AP299:AP344))/_xlfn.STDEV.P(AP299:AP344)</f>
        <v>-0.37473093439463179</v>
      </c>
      <c r="AT337" s="6">
        <f t="shared" si="335"/>
        <v>-0.86008582904382958</v>
      </c>
    </row>
    <row r="338" spans="1:46" ht="13.5" thickBot="1">
      <c r="A338" s="4" t="s">
        <v>123</v>
      </c>
      <c r="B338" s="4" t="s">
        <v>124</v>
      </c>
      <c r="C338" s="5">
        <v>0.41826000000000002</v>
      </c>
      <c r="D338" s="5">
        <v>0.4239</v>
      </c>
      <c r="E338" s="5">
        <v>0.42954999999999999</v>
      </c>
      <c r="F338" s="5">
        <v>0.43</v>
      </c>
      <c r="G338" s="5">
        <v>0.42263000000000001</v>
      </c>
      <c r="H338" s="5">
        <v>0.41652</v>
      </c>
      <c r="I338" s="5">
        <v>0.41067999999999999</v>
      </c>
      <c r="J338" s="5">
        <v>0.41526000000000002</v>
      </c>
      <c r="K338" s="5">
        <v>0.41714000000000001</v>
      </c>
      <c r="L338" s="5">
        <v>0.41842000000000001</v>
      </c>
      <c r="M338" s="5">
        <v>0.40792</v>
      </c>
      <c r="N338" s="5">
        <v>0.42307</v>
      </c>
      <c r="O338" s="5">
        <v>0.42069000000000001</v>
      </c>
      <c r="P338" s="5">
        <v>0.43558000000000002</v>
      </c>
      <c r="Q338" s="5">
        <v>0.42887999999999998</v>
      </c>
      <c r="R338" s="5">
        <v>0.43336999999999998</v>
      </c>
      <c r="S338" s="5">
        <v>0.43436000000000002</v>
      </c>
      <c r="T338" s="5">
        <v>0.43612000000000001</v>
      </c>
      <c r="U338" s="5">
        <v>0.44319999999999998</v>
      </c>
      <c r="V338" s="5">
        <v>0.44391000000000003</v>
      </c>
      <c r="W338" s="5">
        <v>0.43959999999999999</v>
      </c>
      <c r="X338" s="5">
        <v>0.43891000000000002</v>
      </c>
      <c r="Y338" s="5">
        <v>0.45594000000000001</v>
      </c>
      <c r="Z338" s="5">
        <v>0.46487000000000001</v>
      </c>
      <c r="AA338" s="5">
        <v>0.48552000000000001</v>
      </c>
      <c r="AB338" s="5">
        <v>0.49541000000000002</v>
      </c>
      <c r="AC338" s="5">
        <v>0.52227999999999997</v>
      </c>
      <c r="AD338" s="5">
        <v>0.54710000000000003</v>
      </c>
      <c r="AE338" s="5">
        <v>0.57245999999999997</v>
      </c>
      <c r="AF338" s="5">
        <v>0.59106999999999998</v>
      </c>
      <c r="AG338" s="5">
        <v>0.61487000000000003</v>
      </c>
      <c r="AH338" s="5">
        <v>0.63683000000000001</v>
      </c>
      <c r="AI338" s="5">
        <v>0.65476999999999996</v>
      </c>
      <c r="AJ338" s="5">
        <v>0.66168000000000005</v>
      </c>
      <c r="AK338" s="5">
        <v>0.61465999999999998</v>
      </c>
      <c r="AM338" s="4" t="s">
        <v>123</v>
      </c>
      <c r="AN338" s="4" t="s">
        <v>124</v>
      </c>
      <c r="AO338" s="5">
        <f t="shared" si="295"/>
        <v>0.41944583333333335</v>
      </c>
      <c r="AP338" s="5">
        <f t="shared" si="296"/>
        <v>0.43961916666666673</v>
      </c>
      <c r="AQ338" s="5">
        <f t="shared" si="297"/>
        <v>0.5815136363636364</v>
      </c>
      <c r="AR338" s="6">
        <f>(AO338-AVERAGE(AO299:AO344))/_xlfn.STDEV.P(AO299:AO344)</f>
        <v>-1.3742129369394234</v>
      </c>
      <c r="AS338" s="6">
        <f t="shared" ref="AS338:AT338" si="336">(AP338-AVERAGE(AP299:AP344))/_xlfn.STDEV.P(AP299:AP344)</f>
        <v>-1.4697319556575661</v>
      </c>
      <c r="AT338" s="6">
        <f t="shared" si="336"/>
        <v>-0.88883927197875656</v>
      </c>
    </row>
    <row r="339" spans="1:46" ht="13.5" thickBot="1">
      <c r="A339" s="4" t="s">
        <v>125</v>
      </c>
      <c r="B339" s="4" t="s">
        <v>126</v>
      </c>
      <c r="C339" s="5">
        <v>0.58187999999999995</v>
      </c>
      <c r="D339" s="5">
        <v>0.57665</v>
      </c>
      <c r="E339" s="5">
        <v>0.58137000000000005</v>
      </c>
      <c r="F339" s="5">
        <v>0.58848</v>
      </c>
      <c r="G339" s="5">
        <v>0.59338000000000002</v>
      </c>
      <c r="H339" s="5">
        <v>0.59477999999999998</v>
      </c>
      <c r="I339" s="5">
        <v>0.59331999999999996</v>
      </c>
      <c r="J339" s="5">
        <v>0.58960000000000001</v>
      </c>
      <c r="K339" s="5">
        <v>0.59143999999999997</v>
      </c>
      <c r="L339" s="5">
        <v>0.58775999999999995</v>
      </c>
      <c r="M339" s="5">
        <v>0.58272000000000002</v>
      </c>
      <c r="N339" s="5">
        <v>0.58431</v>
      </c>
      <c r="O339" s="5">
        <v>0.58076000000000005</v>
      </c>
      <c r="P339" s="5">
        <v>0.58518000000000003</v>
      </c>
      <c r="Q339" s="5">
        <v>0.58957000000000004</v>
      </c>
      <c r="R339" s="5">
        <v>0.59789999999999999</v>
      </c>
      <c r="S339" s="5">
        <v>0.60489999999999999</v>
      </c>
      <c r="T339" s="5">
        <v>0.59855000000000003</v>
      </c>
      <c r="U339" s="5">
        <v>0.60238999999999998</v>
      </c>
      <c r="V339" s="5">
        <v>0.61090999999999995</v>
      </c>
      <c r="W339" s="5">
        <v>0.61770000000000003</v>
      </c>
      <c r="X339" s="5">
        <v>0.61643999999999999</v>
      </c>
      <c r="Y339" s="5">
        <v>0.61497000000000002</v>
      </c>
      <c r="Z339" s="5">
        <v>0.61117999999999995</v>
      </c>
      <c r="AA339" s="5">
        <v>0.61443000000000003</v>
      </c>
      <c r="AB339" s="5">
        <v>0.61648000000000003</v>
      </c>
      <c r="AC339" s="5">
        <v>0.62034</v>
      </c>
      <c r="AD339" s="5">
        <v>0.61645000000000005</v>
      </c>
      <c r="AE339" s="5">
        <v>0.62089000000000005</v>
      </c>
      <c r="AF339" s="5">
        <v>0.63031000000000004</v>
      </c>
      <c r="AG339" s="5">
        <v>0.63200000000000001</v>
      </c>
      <c r="AH339" s="5">
        <v>0.63634999999999997</v>
      </c>
      <c r="AI339" s="5">
        <v>0.64048000000000005</v>
      </c>
      <c r="AJ339" s="5">
        <v>0.64185999999999999</v>
      </c>
      <c r="AK339" s="5">
        <v>0.59875999999999996</v>
      </c>
      <c r="AM339" s="4" t="s">
        <v>125</v>
      </c>
      <c r="AN339" s="4" t="s">
        <v>126</v>
      </c>
      <c r="AO339" s="5">
        <f t="shared" si="295"/>
        <v>0.58714083333333345</v>
      </c>
      <c r="AP339" s="5">
        <f t="shared" si="296"/>
        <v>0.60253750000000006</v>
      </c>
      <c r="AQ339" s="5">
        <f t="shared" si="297"/>
        <v>0.62439545454545464</v>
      </c>
      <c r="AR339" s="6">
        <f>(AO339-AVERAGE(AO299:AO344))/_xlfn.STDEV.P(AO299:AO344)</f>
        <v>0.24994740132974202</v>
      </c>
      <c r="AS339" s="6">
        <f t="shared" ref="AS339:AT339" si="337">(AP339-AVERAGE(AP299:AP344))/_xlfn.STDEV.P(AP299:AP344)</f>
        <v>1.8046051410009423E-2</v>
      </c>
      <c r="AT339" s="6">
        <f t="shared" si="337"/>
        <v>-0.50099257388310758</v>
      </c>
    </row>
    <row r="340" spans="1:46" ht="13.5" thickBot="1">
      <c r="A340" s="4" t="s">
        <v>127</v>
      </c>
      <c r="B340" s="4" t="s">
        <v>128</v>
      </c>
      <c r="C340" s="5">
        <v>0.53559999999999997</v>
      </c>
      <c r="D340" s="5">
        <v>0.54252</v>
      </c>
      <c r="E340" s="5">
        <v>0.54422000000000004</v>
      </c>
      <c r="F340" s="5">
        <v>0.54039999999999999</v>
      </c>
      <c r="G340" s="5">
        <v>0.54464000000000001</v>
      </c>
      <c r="H340" s="5">
        <v>0.54969999999999997</v>
      </c>
      <c r="I340" s="5">
        <v>0.54432000000000003</v>
      </c>
      <c r="J340" s="5">
        <v>0.53708999999999996</v>
      </c>
      <c r="K340" s="5">
        <v>0.53190999999999999</v>
      </c>
      <c r="L340" s="5">
        <v>0.54322000000000004</v>
      </c>
      <c r="M340" s="5">
        <v>0.53951000000000005</v>
      </c>
      <c r="N340" s="5">
        <v>0.52603</v>
      </c>
      <c r="O340" s="5">
        <v>0.52595000000000003</v>
      </c>
      <c r="P340" s="5">
        <v>0.51634000000000002</v>
      </c>
      <c r="Q340" s="5">
        <v>0.52068999999999999</v>
      </c>
      <c r="R340" s="5">
        <v>0.52734999999999999</v>
      </c>
      <c r="S340" s="5">
        <v>0.52303999999999995</v>
      </c>
      <c r="T340" s="5">
        <v>0.51459999999999995</v>
      </c>
      <c r="U340" s="5">
        <v>0.51937999999999995</v>
      </c>
      <c r="V340" s="5">
        <v>0.51646000000000003</v>
      </c>
      <c r="W340" s="5">
        <v>0.50980999999999999</v>
      </c>
      <c r="X340" s="5">
        <v>0.50475000000000003</v>
      </c>
      <c r="Y340" s="5">
        <v>0.51305000000000001</v>
      </c>
      <c r="Z340" s="5">
        <v>0.52844999999999998</v>
      </c>
      <c r="AA340" s="5">
        <v>0.53271999999999997</v>
      </c>
      <c r="AB340" s="5">
        <v>0.53642000000000001</v>
      </c>
      <c r="AC340" s="5">
        <v>0.53351000000000004</v>
      </c>
      <c r="AD340" s="5">
        <v>0.55008999999999997</v>
      </c>
      <c r="AE340" s="5">
        <v>0.55549000000000004</v>
      </c>
      <c r="AF340" s="5">
        <v>0.56123000000000001</v>
      </c>
      <c r="AG340" s="5">
        <v>0.57369999999999999</v>
      </c>
      <c r="AH340" s="5">
        <v>0.58752000000000004</v>
      </c>
      <c r="AI340" s="5">
        <v>0.59706999999999999</v>
      </c>
      <c r="AJ340" s="5">
        <v>0.60604999999999998</v>
      </c>
      <c r="AK340" s="5">
        <v>0.54759000000000002</v>
      </c>
      <c r="AM340" s="4" t="s">
        <v>127</v>
      </c>
      <c r="AN340" s="4" t="s">
        <v>128</v>
      </c>
      <c r="AO340" s="5">
        <f t="shared" si="295"/>
        <v>0.53992999999999991</v>
      </c>
      <c r="AP340" s="5">
        <f t="shared" si="296"/>
        <v>0.51832249999999991</v>
      </c>
      <c r="AQ340" s="5">
        <f t="shared" si="297"/>
        <v>0.56194454545454553</v>
      </c>
      <c r="AR340" s="6">
        <f>(AO340-AVERAGE(AO299:AO344))/_xlfn.STDEV.P(AO299:AO344)</f>
        <v>-0.20729916557228925</v>
      </c>
      <c r="AS340" s="6">
        <f t="shared" ref="AS340:AT340" si="338">(AP340-AVERAGE(AP299:AP344))/_xlfn.STDEV.P(AP299:AP344)</f>
        <v>-0.75100935384536038</v>
      </c>
      <c r="AT340" s="6">
        <f t="shared" si="338"/>
        <v>-1.0658328700963506</v>
      </c>
    </row>
    <row r="341" spans="1:46" ht="13.5" thickBot="1">
      <c r="A341" s="4" t="s">
        <v>129</v>
      </c>
      <c r="B341" s="4" t="s">
        <v>130</v>
      </c>
      <c r="C341" s="5">
        <v>0.42869000000000002</v>
      </c>
      <c r="D341" s="5">
        <v>0.43597000000000002</v>
      </c>
      <c r="E341" s="5">
        <v>0.43346000000000001</v>
      </c>
      <c r="F341" s="5">
        <v>0.4466</v>
      </c>
      <c r="G341" s="5">
        <v>0.44588</v>
      </c>
      <c r="H341" s="5">
        <v>0.44923000000000002</v>
      </c>
      <c r="I341" s="5">
        <v>0.44379999999999997</v>
      </c>
      <c r="J341" s="5">
        <v>0.44295000000000001</v>
      </c>
      <c r="K341" s="5">
        <v>0.45083000000000001</v>
      </c>
      <c r="L341" s="5">
        <v>0.45466000000000001</v>
      </c>
      <c r="M341" s="5">
        <v>0.45572000000000001</v>
      </c>
      <c r="N341" s="5">
        <v>0.47048000000000001</v>
      </c>
      <c r="O341" s="5">
        <v>0.47417999999999999</v>
      </c>
      <c r="P341" s="5">
        <v>0.4788</v>
      </c>
      <c r="Q341" s="5">
        <v>0.48655999999999999</v>
      </c>
      <c r="R341" s="5">
        <v>0.48792999999999997</v>
      </c>
      <c r="S341" s="5">
        <v>0.48859999999999998</v>
      </c>
      <c r="T341" s="5">
        <v>0.48388999999999999</v>
      </c>
      <c r="U341" s="5">
        <v>0.47976000000000002</v>
      </c>
      <c r="V341" s="5">
        <v>0.48521999999999998</v>
      </c>
      <c r="W341" s="5">
        <v>0.48254999999999998</v>
      </c>
      <c r="X341" s="5">
        <v>0.48141</v>
      </c>
      <c r="Y341" s="5">
        <v>0.48121999999999998</v>
      </c>
      <c r="Z341" s="5">
        <v>0.47653000000000001</v>
      </c>
      <c r="AA341" s="5">
        <v>0.48200999999999999</v>
      </c>
      <c r="AB341" s="5">
        <v>0.49641999999999997</v>
      </c>
      <c r="AC341" s="5">
        <v>0.50090999999999997</v>
      </c>
      <c r="AD341" s="5">
        <v>0.50634000000000001</v>
      </c>
      <c r="AE341" s="5">
        <v>0.51312000000000002</v>
      </c>
      <c r="AF341" s="5">
        <v>0.53091999999999995</v>
      </c>
      <c r="AG341" s="5">
        <v>0.55145</v>
      </c>
      <c r="AH341" s="5">
        <v>0.55664000000000002</v>
      </c>
      <c r="AI341" s="5">
        <v>0.56605000000000005</v>
      </c>
      <c r="AJ341" s="5">
        <v>0.56486999999999998</v>
      </c>
      <c r="AK341" s="5">
        <v>0.52607999999999999</v>
      </c>
      <c r="AM341" s="4" t="s">
        <v>129</v>
      </c>
      <c r="AN341" s="4" t="s">
        <v>130</v>
      </c>
      <c r="AO341" s="5">
        <f t="shared" si="295"/>
        <v>0.44652249999999999</v>
      </c>
      <c r="AP341" s="5">
        <f t="shared" si="296"/>
        <v>0.48222083333333349</v>
      </c>
      <c r="AQ341" s="5">
        <f t="shared" si="297"/>
        <v>0.52680090909090904</v>
      </c>
      <c r="AR341" s="6">
        <f>(AO341-AVERAGE(AO299:AO344))/_xlfn.STDEV.P(AO299:AO344)</f>
        <v>-1.1119698879961948</v>
      </c>
      <c r="AS341" s="6">
        <f t="shared" ref="AS341:AT341" si="339">(AP341-AVERAGE(AP299:AP344))/_xlfn.STDEV.P(AP299:AP344)</f>
        <v>-1.0806914994100147</v>
      </c>
      <c r="AT341" s="6">
        <f t="shared" si="339"/>
        <v>-1.3836912049486216</v>
      </c>
    </row>
    <row r="342" spans="1:46" ht="13.5" thickBot="1">
      <c r="A342" s="4" t="s">
        <v>131</v>
      </c>
      <c r="B342" s="4" t="s">
        <v>132</v>
      </c>
      <c r="C342" s="5">
        <v>0.47920000000000001</v>
      </c>
      <c r="D342" s="5">
        <v>0.47665000000000002</v>
      </c>
      <c r="E342" s="5">
        <v>0.46544999999999997</v>
      </c>
      <c r="F342" s="5">
        <v>0.46919</v>
      </c>
      <c r="G342" s="5">
        <v>0.46488000000000002</v>
      </c>
      <c r="H342" s="5">
        <v>0.46150999999999998</v>
      </c>
      <c r="I342" s="5">
        <v>0.45695999999999998</v>
      </c>
      <c r="J342" s="5">
        <v>0.44429999999999997</v>
      </c>
      <c r="K342" s="5">
        <v>0.44423000000000001</v>
      </c>
      <c r="L342" s="5">
        <v>0.43951000000000001</v>
      </c>
      <c r="M342" s="5">
        <v>0.44258999999999998</v>
      </c>
      <c r="N342" s="5">
        <v>0.45123999999999997</v>
      </c>
      <c r="O342" s="5">
        <v>0.44903999999999999</v>
      </c>
      <c r="P342" s="5">
        <v>0.45432</v>
      </c>
      <c r="Q342" s="5">
        <v>0.46611000000000002</v>
      </c>
      <c r="R342" s="5">
        <v>0.47344000000000003</v>
      </c>
      <c r="S342" s="5">
        <v>0.47273999999999999</v>
      </c>
      <c r="T342" s="5">
        <v>0.47336</v>
      </c>
      <c r="U342" s="5">
        <v>0.4758</v>
      </c>
      <c r="V342" s="5">
        <v>0.48168</v>
      </c>
      <c r="W342" s="5">
        <v>0.48218</v>
      </c>
      <c r="X342" s="5">
        <v>0.48554999999999998</v>
      </c>
      <c r="Y342" s="5">
        <v>0.49396000000000001</v>
      </c>
      <c r="Z342" s="5">
        <v>0.49581999999999998</v>
      </c>
      <c r="AA342" s="5">
        <v>0.49734</v>
      </c>
      <c r="AB342" s="5">
        <v>0.50416000000000005</v>
      </c>
      <c r="AC342" s="5">
        <v>0.50307999999999997</v>
      </c>
      <c r="AD342" s="5">
        <v>0.50692000000000004</v>
      </c>
      <c r="AE342" s="5">
        <v>0.51800999999999997</v>
      </c>
      <c r="AF342" s="5">
        <v>0.53761000000000003</v>
      </c>
      <c r="AG342" s="5">
        <v>0.54847999999999997</v>
      </c>
      <c r="AH342" s="5">
        <v>0.55937999999999999</v>
      </c>
      <c r="AI342" s="5">
        <v>0.56740000000000002</v>
      </c>
      <c r="AJ342" s="5">
        <v>0.56471000000000005</v>
      </c>
      <c r="AK342" s="5">
        <v>0.53256000000000003</v>
      </c>
      <c r="AM342" s="4" t="s">
        <v>131</v>
      </c>
      <c r="AN342" s="4" t="s">
        <v>132</v>
      </c>
      <c r="AO342" s="5">
        <f t="shared" si="295"/>
        <v>0.45797583333333342</v>
      </c>
      <c r="AP342" s="5">
        <f t="shared" si="296"/>
        <v>0.47533333333333339</v>
      </c>
      <c r="AQ342" s="5">
        <f t="shared" si="297"/>
        <v>0.5308772727272727</v>
      </c>
      <c r="AR342" s="6">
        <f>(AO342-AVERAGE(AO299:AO344))/_xlfn.STDEV.P(AO299:AO344)</f>
        <v>-1.0010420145296257</v>
      </c>
      <c r="AS342" s="6">
        <f t="shared" ref="AS342:AT342" si="340">(AP342-AVERAGE(AP299:AP344))/_xlfn.STDEV.P(AP299:AP344)</f>
        <v>-1.1435884786143897</v>
      </c>
      <c r="AT342" s="6">
        <f t="shared" si="340"/>
        <v>-1.3468223350257704</v>
      </c>
    </row>
    <row r="343" spans="1:46" ht="13.5" thickBot="1">
      <c r="A343" s="4" t="s">
        <v>133</v>
      </c>
      <c r="B343" s="4" t="s">
        <v>134</v>
      </c>
      <c r="C343" s="5">
        <v>0.43403999999999998</v>
      </c>
      <c r="D343" s="5">
        <v>0.42477999999999999</v>
      </c>
      <c r="E343" s="5">
        <v>0.42057</v>
      </c>
      <c r="F343" s="5">
        <v>0.42553000000000002</v>
      </c>
      <c r="G343" s="5">
        <v>0.43165999999999999</v>
      </c>
      <c r="H343" s="5">
        <v>0.42830000000000001</v>
      </c>
      <c r="I343" s="5">
        <v>0.41953000000000001</v>
      </c>
      <c r="J343" s="5">
        <v>0.42704999999999999</v>
      </c>
      <c r="K343" s="5">
        <v>0.42743999999999999</v>
      </c>
      <c r="L343" s="5">
        <v>0.43053999999999998</v>
      </c>
      <c r="M343" s="5">
        <v>0.44618999999999998</v>
      </c>
      <c r="N343" s="5">
        <v>0.45506999999999997</v>
      </c>
      <c r="O343" s="5">
        <v>0.45456000000000002</v>
      </c>
      <c r="P343" s="5">
        <v>0.46224999999999999</v>
      </c>
      <c r="Q343" s="5">
        <v>0.46465000000000001</v>
      </c>
      <c r="R343" s="5">
        <v>0.47665000000000002</v>
      </c>
      <c r="S343" s="5">
        <v>0.47554000000000002</v>
      </c>
      <c r="T343" s="5">
        <v>0.47349000000000002</v>
      </c>
      <c r="U343" s="5">
        <v>0.47237000000000001</v>
      </c>
      <c r="V343" s="5">
        <v>0.46761999999999998</v>
      </c>
      <c r="W343" s="5">
        <v>0.47105999999999998</v>
      </c>
      <c r="X343" s="5">
        <v>0.47021000000000002</v>
      </c>
      <c r="Y343" s="5">
        <v>0.48002</v>
      </c>
      <c r="Z343" s="5">
        <v>0.47675000000000001</v>
      </c>
      <c r="AA343" s="5">
        <v>0.48621999999999999</v>
      </c>
      <c r="AB343" s="5">
        <v>0.49822</v>
      </c>
      <c r="AC343" s="5">
        <v>0.50915999999999995</v>
      </c>
      <c r="AD343" s="5">
        <v>0.51383999999999996</v>
      </c>
      <c r="AE343" s="5">
        <v>0.51836000000000004</v>
      </c>
      <c r="AF343" s="5">
        <v>0.53461999999999998</v>
      </c>
      <c r="AG343" s="5">
        <v>0.55034000000000005</v>
      </c>
      <c r="AH343" s="5">
        <v>0.55979000000000001</v>
      </c>
      <c r="AI343" s="5">
        <v>0.57240999999999997</v>
      </c>
      <c r="AJ343" s="5">
        <v>0.58104999999999996</v>
      </c>
      <c r="AK343" s="5">
        <v>0.53036000000000005</v>
      </c>
      <c r="AM343" s="4" t="s">
        <v>133</v>
      </c>
      <c r="AN343" s="4" t="s">
        <v>134</v>
      </c>
      <c r="AO343" s="5">
        <f t="shared" si="295"/>
        <v>0.43089166666666662</v>
      </c>
      <c r="AP343" s="5">
        <f t="shared" si="296"/>
        <v>0.4704308333333333</v>
      </c>
      <c r="AQ343" s="5">
        <f t="shared" si="297"/>
        <v>0.5322154545454546</v>
      </c>
      <c r="AR343" s="6">
        <f>(AO343-AVERAGE(AO299:AO344))/_xlfn.STDEV.P(AO299:AO344)</f>
        <v>-1.263357702505248</v>
      </c>
      <c r="AS343" s="6">
        <f t="shared" ref="AS343:AT343" si="341">(AP343-AVERAGE(AP299:AP344))/_xlfn.STDEV.P(AP299:AP344)</f>
        <v>-1.1883583429409885</v>
      </c>
      <c r="AT343" s="6">
        <f t="shared" si="341"/>
        <v>-1.3347190842393206</v>
      </c>
    </row>
    <row r="344" spans="1:46" ht="13.5" thickBot="1">
      <c r="A344" s="4" t="s">
        <v>135</v>
      </c>
      <c r="B344" s="4" t="s">
        <v>136</v>
      </c>
      <c r="C344" s="5">
        <v>0.41041</v>
      </c>
      <c r="D344" s="5">
        <v>0.41120000000000001</v>
      </c>
      <c r="E344" s="5">
        <v>0.40925</v>
      </c>
      <c r="F344" s="5">
        <v>0.41582000000000002</v>
      </c>
      <c r="G344" s="5">
        <v>0.41810999999999998</v>
      </c>
      <c r="H344" s="5">
        <v>0.41610000000000003</v>
      </c>
      <c r="I344" s="5">
        <v>0.41776000000000002</v>
      </c>
      <c r="J344" s="5">
        <v>0.41177999999999998</v>
      </c>
      <c r="K344" s="5">
        <v>0.40447</v>
      </c>
      <c r="L344" s="5">
        <v>0.41449999999999998</v>
      </c>
      <c r="M344" s="5">
        <v>0.42996000000000001</v>
      </c>
      <c r="N344" s="5">
        <v>0.44783000000000001</v>
      </c>
      <c r="O344" s="5">
        <v>0.44497999999999999</v>
      </c>
      <c r="P344" s="5">
        <v>0.44680999999999998</v>
      </c>
      <c r="Q344" s="5">
        <v>0.45845999999999998</v>
      </c>
      <c r="R344" s="5">
        <v>0.45440999999999998</v>
      </c>
      <c r="S344" s="5">
        <v>0.45784999999999998</v>
      </c>
      <c r="T344" s="5">
        <v>0.46178999999999998</v>
      </c>
      <c r="U344" s="5">
        <v>0.47117999999999999</v>
      </c>
      <c r="V344" s="5">
        <v>0.4879</v>
      </c>
      <c r="W344" s="5">
        <v>0.49432999999999999</v>
      </c>
      <c r="X344" s="5">
        <v>0.48676000000000003</v>
      </c>
      <c r="Y344" s="5">
        <v>0.48809999999999998</v>
      </c>
      <c r="Z344" s="5">
        <v>0.48358000000000001</v>
      </c>
      <c r="AA344" s="5">
        <v>0.49842999999999998</v>
      </c>
      <c r="AB344" s="5">
        <v>0.51039000000000001</v>
      </c>
      <c r="AC344" s="5">
        <v>0.52063000000000004</v>
      </c>
      <c r="AD344" s="5">
        <v>0.53439999999999999</v>
      </c>
      <c r="AE344" s="5">
        <v>0.54179999999999995</v>
      </c>
      <c r="AF344" s="5">
        <v>0.55689</v>
      </c>
      <c r="AG344" s="5">
        <v>0.57435000000000003</v>
      </c>
      <c r="AH344" s="5">
        <v>0.58653999999999995</v>
      </c>
      <c r="AI344" s="5">
        <v>0.59738000000000002</v>
      </c>
      <c r="AJ344" s="5">
        <v>0.61517999999999995</v>
      </c>
      <c r="AK344" s="5">
        <v>0.58650000000000002</v>
      </c>
      <c r="AM344" s="4" t="s">
        <v>135</v>
      </c>
      <c r="AN344" s="4" t="s">
        <v>136</v>
      </c>
      <c r="AO344" s="5">
        <f t="shared" si="295"/>
        <v>0.41726583333333328</v>
      </c>
      <c r="AP344" s="5">
        <f t="shared" si="296"/>
        <v>0.46967916666666665</v>
      </c>
      <c r="AQ344" s="5">
        <f t="shared" si="297"/>
        <v>0.55659000000000003</v>
      </c>
      <c r="AR344" s="6">
        <f>(AO344-AVERAGE(AO299:AO344))/_xlfn.STDEV.P(AO299:AO344)</f>
        <v>-1.3953266823547719</v>
      </c>
      <c r="AS344" s="6">
        <f t="shared" ref="AS344:AT344" si="342">(AP344-AVERAGE(AP299:AP344))/_xlfn.STDEV.P(AP299:AP344)</f>
        <v>-1.1952225988686767</v>
      </c>
      <c r="AT344" s="6">
        <f t="shared" si="342"/>
        <v>-1.1142623178763673</v>
      </c>
    </row>
    <row r="345" spans="1:46" ht="13.5" thickBot="1">
      <c r="A345" s="268" t="s">
        <v>170</v>
      </c>
      <c r="B345" s="269"/>
      <c r="C345" s="269"/>
      <c r="D345" s="269"/>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69"/>
      <c r="AJ345" s="269"/>
      <c r="AK345" s="269"/>
      <c r="AM345"/>
      <c r="AN345"/>
    </row>
    <row r="346" spans="1:46" ht="13.5" thickBot="1">
      <c r="A346" s="267"/>
      <c r="B346" s="267"/>
      <c r="C346" s="4" t="s">
        <v>10</v>
      </c>
      <c r="D346" s="4" t="s">
        <v>11</v>
      </c>
      <c r="E346" s="4" t="s">
        <v>12</v>
      </c>
      <c r="F346" s="4" t="s">
        <v>13</v>
      </c>
      <c r="G346" s="4" t="s">
        <v>14</v>
      </c>
      <c r="H346" s="4" t="s">
        <v>15</v>
      </c>
      <c r="I346" s="4" t="s">
        <v>16</v>
      </c>
      <c r="J346" s="4" t="s">
        <v>17</v>
      </c>
      <c r="K346" s="4" t="s">
        <v>18</v>
      </c>
      <c r="L346" s="4" t="s">
        <v>19</v>
      </c>
      <c r="M346" s="4" t="s">
        <v>20</v>
      </c>
      <c r="N346" s="4" t="s">
        <v>21</v>
      </c>
      <c r="O346" s="4" t="s">
        <v>22</v>
      </c>
      <c r="P346" s="4" t="s">
        <v>23</v>
      </c>
      <c r="Q346" s="4" t="s">
        <v>24</v>
      </c>
      <c r="R346" s="4" t="s">
        <v>25</v>
      </c>
      <c r="S346" s="4" t="s">
        <v>26</v>
      </c>
      <c r="T346" s="4" t="s">
        <v>27</v>
      </c>
      <c r="U346" s="4" t="s">
        <v>28</v>
      </c>
      <c r="V346" s="4" t="s">
        <v>29</v>
      </c>
      <c r="W346" s="4" t="s">
        <v>30</v>
      </c>
      <c r="X346" s="4" t="s">
        <v>31</v>
      </c>
      <c r="Y346" s="4" t="s">
        <v>32</v>
      </c>
      <c r="Z346" s="4" t="s">
        <v>33</v>
      </c>
      <c r="AA346" s="4" t="s">
        <v>34</v>
      </c>
      <c r="AB346" s="4" t="s">
        <v>35</v>
      </c>
      <c r="AC346" s="4" t="s">
        <v>36</v>
      </c>
      <c r="AD346" s="4" t="s">
        <v>37</v>
      </c>
      <c r="AE346" s="4" t="s">
        <v>38</v>
      </c>
      <c r="AF346" s="4" t="s">
        <v>39</v>
      </c>
      <c r="AG346" s="4" t="s">
        <v>40</v>
      </c>
      <c r="AH346" s="4" t="s">
        <v>41</v>
      </c>
      <c r="AI346" s="4" t="s">
        <v>42</v>
      </c>
      <c r="AJ346" s="4" t="s">
        <v>43</v>
      </c>
      <c r="AK346" s="4" t="s">
        <v>44</v>
      </c>
      <c r="AM346" s="267"/>
      <c r="AN346" s="267"/>
      <c r="AO346" s="4">
        <v>2016</v>
      </c>
      <c r="AP346" s="4">
        <v>2017</v>
      </c>
      <c r="AQ346" s="4">
        <v>2018</v>
      </c>
      <c r="AR346" s="4">
        <v>2016</v>
      </c>
      <c r="AS346" s="4">
        <v>2017</v>
      </c>
      <c r="AT346" s="4">
        <v>2018</v>
      </c>
    </row>
    <row r="347" spans="1:46" ht="13.5" thickBot="1">
      <c r="A347" s="4" t="s">
        <v>45</v>
      </c>
      <c r="B347" s="4" t="s">
        <v>46</v>
      </c>
      <c r="C347" s="5">
        <v>0.76019000000000003</v>
      </c>
      <c r="D347" s="5">
        <v>0.75978000000000001</v>
      </c>
      <c r="E347" s="5">
        <v>0.76124000000000003</v>
      </c>
      <c r="F347" s="5">
        <v>0.76278000000000001</v>
      </c>
      <c r="G347" s="5">
        <v>0.76293999999999995</v>
      </c>
      <c r="H347" s="5">
        <v>0.76183000000000001</v>
      </c>
      <c r="I347" s="5">
        <v>0.76397999999999999</v>
      </c>
      <c r="J347" s="5">
        <v>0.77039999999999997</v>
      </c>
      <c r="K347" s="5">
        <v>0.77551999999999999</v>
      </c>
      <c r="L347" s="5">
        <v>0.77851000000000004</v>
      </c>
      <c r="M347" s="5">
        <v>0.78283000000000003</v>
      </c>
      <c r="N347" s="5">
        <v>0.77802000000000004</v>
      </c>
      <c r="O347" s="5">
        <v>0.78247</v>
      </c>
      <c r="P347" s="5">
        <v>0.78505000000000003</v>
      </c>
      <c r="Q347" s="5">
        <v>0.79074</v>
      </c>
      <c r="R347" s="5">
        <v>0.79240999999999995</v>
      </c>
      <c r="S347" s="5">
        <v>0.78802000000000005</v>
      </c>
      <c r="T347" s="5">
        <v>0.78264999999999996</v>
      </c>
      <c r="U347" s="5">
        <v>0.78559999999999997</v>
      </c>
      <c r="V347" s="5">
        <v>0.78459000000000001</v>
      </c>
      <c r="W347" s="5">
        <v>0.78456000000000004</v>
      </c>
      <c r="X347" s="5">
        <v>0.78912000000000004</v>
      </c>
      <c r="Y347" s="5">
        <v>0.79283999999999999</v>
      </c>
      <c r="Z347" s="5">
        <v>0.80210999999999999</v>
      </c>
      <c r="AA347" s="5">
        <v>0.80674000000000001</v>
      </c>
      <c r="AB347" s="5">
        <v>0.81177999999999995</v>
      </c>
      <c r="AC347" s="5">
        <v>0.81642999999999999</v>
      </c>
      <c r="AD347" s="5">
        <v>0.82267000000000001</v>
      </c>
      <c r="AE347" s="5">
        <v>0.83574999999999999</v>
      </c>
      <c r="AF347" s="5">
        <v>0.85238000000000003</v>
      </c>
      <c r="AG347" s="5">
        <v>0.85946</v>
      </c>
      <c r="AH347" s="5">
        <v>0.86572000000000005</v>
      </c>
      <c r="AI347" s="5">
        <v>0.87258999999999998</v>
      </c>
      <c r="AJ347" s="5">
        <v>0.87817000000000001</v>
      </c>
      <c r="AK347" s="5">
        <v>0.81411999999999995</v>
      </c>
      <c r="AM347" s="4" t="s">
        <v>45</v>
      </c>
      <c r="AN347" s="4" t="s">
        <v>46</v>
      </c>
      <c r="AO347" s="5">
        <f>AVERAGE(C347:N347)</f>
        <v>0.76816833333333323</v>
      </c>
      <c r="AP347" s="5">
        <f>AVERAGE(O347:Z347)</f>
        <v>0.78834666666666664</v>
      </c>
      <c r="AQ347" s="5">
        <f>AVERAGE(AA347:AK347)</f>
        <v>0.83961909090909093</v>
      </c>
      <c r="AR347" s="6">
        <f>(AO347-AVERAGE(AO347:AO392))/_xlfn.STDEV.P(AO347:AO392)</f>
        <v>1.1881306197933956</v>
      </c>
      <c r="AS347" s="6">
        <f t="shared" ref="AS347:AT347" si="343">(AP347-AVERAGE(AP347:AP392))/_xlfn.STDEV.P(AP347:AP392)</f>
        <v>0.90035718346747506</v>
      </c>
      <c r="AT347" s="6">
        <f t="shared" si="343"/>
        <v>0.74210805578720263</v>
      </c>
    </row>
    <row r="348" spans="1:46" ht="13.5" thickBot="1">
      <c r="A348" s="4" t="s">
        <v>47</v>
      </c>
      <c r="B348" s="4" t="s">
        <v>48</v>
      </c>
      <c r="C348" s="5">
        <v>0.64885000000000004</v>
      </c>
      <c r="D348" s="5">
        <v>0.63597000000000004</v>
      </c>
      <c r="E348" s="5">
        <v>0.62097999999999998</v>
      </c>
      <c r="F348" s="5">
        <v>0.60575000000000001</v>
      </c>
      <c r="G348" s="5">
        <v>0.58220000000000005</v>
      </c>
      <c r="H348" s="5">
        <v>0.57181999999999999</v>
      </c>
      <c r="I348" s="5">
        <v>0.56620000000000004</v>
      </c>
      <c r="J348" s="5">
        <v>0.57113000000000003</v>
      </c>
      <c r="K348" s="5">
        <v>0.55862000000000001</v>
      </c>
      <c r="L348" s="5">
        <v>0.53976999999999997</v>
      </c>
      <c r="M348" s="5">
        <v>0.53878999999999999</v>
      </c>
      <c r="N348" s="5">
        <v>0.53354000000000001</v>
      </c>
      <c r="O348" s="5">
        <v>0.53108999999999995</v>
      </c>
      <c r="P348" s="5">
        <v>0.53666999999999998</v>
      </c>
      <c r="Q348" s="5">
        <v>0.51941000000000004</v>
      </c>
      <c r="R348" s="5">
        <v>0.52327000000000001</v>
      </c>
      <c r="S348" s="5">
        <v>0.54464000000000001</v>
      </c>
      <c r="T348" s="5">
        <v>0.55086000000000002</v>
      </c>
      <c r="U348" s="5">
        <v>0.56074000000000002</v>
      </c>
      <c r="V348" s="5">
        <v>0.57604999999999995</v>
      </c>
      <c r="W348" s="5">
        <v>0.60190999999999995</v>
      </c>
      <c r="X348" s="5">
        <v>0.64198999999999995</v>
      </c>
      <c r="Y348" s="5">
        <v>0.67361000000000004</v>
      </c>
      <c r="Z348" s="5">
        <v>0.71492</v>
      </c>
      <c r="AA348" s="5">
        <v>0.74983</v>
      </c>
      <c r="AB348" s="5">
        <v>0.76983999999999997</v>
      </c>
      <c r="AC348" s="5">
        <v>0.81864999999999999</v>
      </c>
      <c r="AD348" s="5">
        <v>0.85119</v>
      </c>
      <c r="AE348" s="5">
        <v>0.86187000000000002</v>
      </c>
      <c r="AF348" s="5">
        <v>0.88826000000000005</v>
      </c>
      <c r="AG348" s="5">
        <v>0.90688000000000002</v>
      </c>
      <c r="AH348" s="5">
        <v>0.91385000000000005</v>
      </c>
      <c r="AI348" s="5">
        <v>0.92522000000000004</v>
      </c>
      <c r="AJ348" s="5">
        <v>0.92659000000000002</v>
      </c>
      <c r="AK348" s="5">
        <v>0.84570000000000001</v>
      </c>
      <c r="AM348" s="4" t="s">
        <v>47</v>
      </c>
      <c r="AN348" s="4" t="s">
        <v>48</v>
      </c>
      <c r="AO348" s="5">
        <f t="shared" ref="AO348:AO392" si="344">AVERAGE(C348:N348)</f>
        <v>0.58113500000000007</v>
      </c>
      <c r="AP348" s="5">
        <f t="shared" ref="AP348:AP392" si="345">AVERAGE(O348:Z348)</f>
        <v>0.58126333333333335</v>
      </c>
      <c r="AQ348" s="5">
        <f t="shared" ref="AQ348:AQ392" si="346">AVERAGE(AA348:AK348)</f>
        <v>0.85980727272727286</v>
      </c>
      <c r="AR348" s="6">
        <f>(AO348-AVERAGE(AO347:AO392))/_xlfn.STDEV.P(AO347:AO392)</f>
        <v>-1.9728793302954173</v>
      </c>
      <c r="AS348" s="6">
        <f t="shared" ref="AS348:AT348" si="347">(AP348-AVERAGE(AP347:AP392))/_xlfn.STDEV.P(AP347:AP392)</f>
        <v>-2.0307903445237883</v>
      </c>
      <c r="AT348" s="6">
        <f t="shared" si="347"/>
        <v>1.0338676024466407</v>
      </c>
    </row>
    <row r="349" spans="1:46" ht="13.5" thickBot="1">
      <c r="A349" s="4" t="s">
        <v>49</v>
      </c>
      <c r="B349" s="4" t="s">
        <v>50</v>
      </c>
      <c r="C349" s="5">
        <v>0.72213000000000005</v>
      </c>
      <c r="D349" s="5">
        <v>0.72192000000000001</v>
      </c>
      <c r="E349" s="5">
        <v>0.72484999999999999</v>
      </c>
      <c r="F349" s="5">
        <v>0.73299999999999998</v>
      </c>
      <c r="G349" s="5">
        <v>0.73035000000000005</v>
      </c>
      <c r="H349" s="5">
        <v>0.72880999999999996</v>
      </c>
      <c r="I349" s="5">
        <v>0.73638999999999999</v>
      </c>
      <c r="J349" s="5">
        <v>0.7379</v>
      </c>
      <c r="K349" s="5">
        <v>0.74163999999999997</v>
      </c>
      <c r="L349" s="5">
        <v>0.75019000000000002</v>
      </c>
      <c r="M349" s="5">
        <v>0.75692999999999999</v>
      </c>
      <c r="N349" s="5">
        <v>0.76575000000000004</v>
      </c>
      <c r="O349" s="5">
        <v>0.77319000000000004</v>
      </c>
      <c r="P349" s="5">
        <v>0.78193000000000001</v>
      </c>
      <c r="Q349" s="5">
        <v>0.78539999999999999</v>
      </c>
      <c r="R349" s="5">
        <v>0.79227000000000003</v>
      </c>
      <c r="S349" s="5">
        <v>0.80347999999999997</v>
      </c>
      <c r="T349" s="5">
        <v>0.80786000000000002</v>
      </c>
      <c r="U349" s="5">
        <v>0.81279000000000001</v>
      </c>
      <c r="V349" s="5">
        <v>0.81703000000000003</v>
      </c>
      <c r="W349" s="5">
        <v>0.82074999999999998</v>
      </c>
      <c r="X349" s="5">
        <v>0.82287999999999994</v>
      </c>
      <c r="Y349" s="5">
        <v>0.83481000000000005</v>
      </c>
      <c r="Z349" s="5">
        <v>0.83455000000000001</v>
      </c>
      <c r="AA349" s="5">
        <v>0.83860999999999997</v>
      </c>
      <c r="AB349" s="5">
        <v>0.84218000000000004</v>
      </c>
      <c r="AC349" s="5">
        <v>0.85180999999999996</v>
      </c>
      <c r="AD349" s="5">
        <v>0.85682000000000003</v>
      </c>
      <c r="AE349" s="5">
        <v>0.86936000000000002</v>
      </c>
      <c r="AF349" s="5">
        <v>0.88068999999999997</v>
      </c>
      <c r="AG349" s="5">
        <v>0.88378000000000001</v>
      </c>
      <c r="AH349" s="5">
        <v>0.89195000000000002</v>
      </c>
      <c r="AI349" s="5">
        <v>0.89761999999999997</v>
      </c>
      <c r="AJ349" s="5">
        <v>0.90512000000000004</v>
      </c>
      <c r="AK349" s="5">
        <v>0.83533999999999997</v>
      </c>
      <c r="AM349" s="4" t="s">
        <v>49</v>
      </c>
      <c r="AN349" s="4" t="s">
        <v>50</v>
      </c>
      <c r="AO349" s="5">
        <f t="shared" si="344"/>
        <v>0.73748833333333341</v>
      </c>
      <c r="AP349" s="5">
        <f t="shared" si="345"/>
        <v>0.80724499999999999</v>
      </c>
      <c r="AQ349" s="5">
        <f t="shared" si="346"/>
        <v>0.86847999999999992</v>
      </c>
      <c r="AR349" s="6">
        <f>(AO349-AVERAGE(AO347:AO392))/_xlfn.STDEV.P(AO347:AO392)</f>
        <v>0.66961456952397325</v>
      </c>
      <c r="AS349" s="6">
        <f t="shared" ref="AS349:AT349" si="348">(AP349-AVERAGE(AP347:AP392))/_xlfn.STDEV.P(AP347:AP392)</f>
        <v>1.1678524093821065</v>
      </c>
      <c r="AT349" s="6">
        <f t="shared" si="348"/>
        <v>1.1592058325151304</v>
      </c>
    </row>
    <row r="350" spans="1:46" ht="13.5" thickBot="1">
      <c r="A350" s="4" t="s">
        <v>51</v>
      </c>
      <c r="B350" s="4" t="s">
        <v>52</v>
      </c>
      <c r="C350" s="5">
        <v>0.72213000000000005</v>
      </c>
      <c r="D350" s="5">
        <v>0.72487999999999997</v>
      </c>
      <c r="E350" s="5">
        <v>0.73146</v>
      </c>
      <c r="F350" s="5">
        <v>0.73741000000000001</v>
      </c>
      <c r="G350" s="5">
        <v>0.73440000000000005</v>
      </c>
      <c r="H350" s="5">
        <v>0.73014000000000001</v>
      </c>
      <c r="I350" s="5">
        <v>0.72689000000000004</v>
      </c>
      <c r="J350" s="5">
        <v>0.73063</v>
      </c>
      <c r="K350" s="5">
        <v>0.72960999999999998</v>
      </c>
      <c r="L350" s="5">
        <v>0.73468</v>
      </c>
      <c r="M350" s="5">
        <v>0.73773999999999995</v>
      </c>
      <c r="N350" s="5">
        <v>0.74297999999999997</v>
      </c>
      <c r="O350" s="5">
        <v>0.73953999999999998</v>
      </c>
      <c r="P350" s="5">
        <v>0.74080000000000001</v>
      </c>
      <c r="Q350" s="5">
        <v>0.74212999999999996</v>
      </c>
      <c r="R350" s="5">
        <v>0.74617</v>
      </c>
      <c r="S350" s="5">
        <v>0.74978999999999996</v>
      </c>
      <c r="T350" s="5">
        <v>0.76193999999999995</v>
      </c>
      <c r="U350" s="5">
        <v>0.76478000000000002</v>
      </c>
      <c r="V350" s="5">
        <v>0.77222999999999997</v>
      </c>
      <c r="W350" s="5">
        <v>0.77639000000000002</v>
      </c>
      <c r="X350" s="5">
        <v>0.77898000000000001</v>
      </c>
      <c r="Y350" s="5">
        <v>0.78603000000000001</v>
      </c>
      <c r="Z350" s="5">
        <v>0.79671999999999998</v>
      </c>
      <c r="AA350" s="5">
        <v>0.81020999999999999</v>
      </c>
      <c r="AB350" s="5">
        <v>0.82310000000000005</v>
      </c>
      <c r="AC350" s="5">
        <v>0.83255999999999997</v>
      </c>
      <c r="AD350" s="5">
        <v>0.84067999999999998</v>
      </c>
      <c r="AE350" s="5">
        <v>0.85053000000000001</v>
      </c>
      <c r="AF350" s="5">
        <v>0.85565999999999998</v>
      </c>
      <c r="AG350" s="5">
        <v>0.87046000000000001</v>
      </c>
      <c r="AH350" s="5">
        <v>0.87239999999999995</v>
      </c>
      <c r="AI350" s="5">
        <v>0.87660000000000005</v>
      </c>
      <c r="AJ350" s="5">
        <v>0.88224000000000002</v>
      </c>
      <c r="AK350" s="5">
        <v>0.81579000000000002</v>
      </c>
      <c r="AM350" s="4" t="s">
        <v>51</v>
      </c>
      <c r="AN350" s="4" t="s">
        <v>52</v>
      </c>
      <c r="AO350" s="5">
        <f t="shared" si="344"/>
        <v>0.73191249999999997</v>
      </c>
      <c r="AP350" s="5">
        <f t="shared" si="345"/>
        <v>0.76295833333333329</v>
      </c>
      <c r="AQ350" s="5">
        <f t="shared" si="346"/>
        <v>0.84820272727272727</v>
      </c>
      <c r="AR350" s="6">
        <f>(AO350-AVERAGE(AO347:AO392))/_xlfn.STDEV.P(AO347:AO392)</f>
        <v>0.57537861525537271</v>
      </c>
      <c r="AS350" s="6">
        <f t="shared" ref="AS350:AT350" si="349">(AP350-AVERAGE(AP347:AP392))/_xlfn.STDEV.P(AP347:AP392)</f>
        <v>0.54099967607197441</v>
      </c>
      <c r="AT350" s="6">
        <f t="shared" si="349"/>
        <v>0.86615874428895401</v>
      </c>
    </row>
    <row r="351" spans="1:46" ht="13.5" thickBot="1">
      <c r="A351" s="4" t="s">
        <v>53</v>
      </c>
      <c r="B351" s="4" t="s">
        <v>54</v>
      </c>
      <c r="C351" s="5">
        <v>0.79901999999999995</v>
      </c>
      <c r="D351" s="5">
        <v>0.80266999999999999</v>
      </c>
      <c r="E351" s="5">
        <v>0.80501</v>
      </c>
      <c r="F351" s="5">
        <v>0.81247000000000003</v>
      </c>
      <c r="G351" s="5">
        <v>0.81169999999999998</v>
      </c>
      <c r="H351" s="5">
        <v>0.81749000000000005</v>
      </c>
      <c r="I351" s="5">
        <v>0.81859000000000004</v>
      </c>
      <c r="J351" s="5">
        <v>0.82042999999999999</v>
      </c>
      <c r="K351" s="5">
        <v>0.82564000000000004</v>
      </c>
      <c r="L351" s="5">
        <v>0.83872999999999998</v>
      </c>
      <c r="M351" s="5">
        <v>0.84269000000000005</v>
      </c>
      <c r="N351" s="5">
        <v>0.84633000000000003</v>
      </c>
      <c r="O351" s="5">
        <v>0.84704999999999997</v>
      </c>
      <c r="P351" s="5">
        <v>0.84946999999999995</v>
      </c>
      <c r="Q351" s="5">
        <v>0.84909000000000001</v>
      </c>
      <c r="R351" s="5">
        <v>0.85211000000000003</v>
      </c>
      <c r="S351" s="5">
        <v>0.86077000000000004</v>
      </c>
      <c r="T351" s="5">
        <v>0.85965999999999998</v>
      </c>
      <c r="U351" s="5">
        <v>0.86160999999999999</v>
      </c>
      <c r="V351" s="5">
        <v>0.86843999999999999</v>
      </c>
      <c r="W351" s="5">
        <v>0.87126999999999999</v>
      </c>
      <c r="X351" s="5">
        <v>0.87211000000000005</v>
      </c>
      <c r="Y351" s="5">
        <v>0.87609000000000004</v>
      </c>
      <c r="Z351" s="5">
        <v>0.87995000000000001</v>
      </c>
      <c r="AA351" s="5">
        <v>0.89168999999999998</v>
      </c>
      <c r="AB351" s="5">
        <v>0.89370000000000005</v>
      </c>
      <c r="AC351" s="5">
        <v>0.90024000000000004</v>
      </c>
      <c r="AD351" s="5">
        <v>0.90454000000000001</v>
      </c>
      <c r="AE351" s="5">
        <v>0.91003000000000001</v>
      </c>
      <c r="AF351" s="5">
        <v>0.91552999999999995</v>
      </c>
      <c r="AG351" s="5">
        <v>0.92381000000000002</v>
      </c>
      <c r="AH351" s="5">
        <v>0.92718999999999996</v>
      </c>
      <c r="AI351" s="5">
        <v>0.93174999999999997</v>
      </c>
      <c r="AJ351" s="5">
        <v>0.93220999999999998</v>
      </c>
      <c r="AK351" s="5">
        <v>0.86172000000000004</v>
      </c>
      <c r="AM351" s="4" t="s">
        <v>53</v>
      </c>
      <c r="AN351" s="4" t="s">
        <v>54</v>
      </c>
      <c r="AO351" s="5">
        <f t="shared" si="344"/>
        <v>0.82006416666666659</v>
      </c>
      <c r="AP351" s="5">
        <f t="shared" si="345"/>
        <v>0.86230166666666663</v>
      </c>
      <c r="AQ351" s="5">
        <f t="shared" si="346"/>
        <v>0.90840090909090887</v>
      </c>
      <c r="AR351" s="6">
        <f>(AO351-AVERAGE(AO347:AO392))/_xlfn.STDEV.P(AO347:AO392)</f>
        <v>2.0652108846382586</v>
      </c>
      <c r="AS351" s="6">
        <f t="shared" ref="AS351:AT351" si="350">(AP351-AVERAGE(AP347:AP392))/_xlfn.STDEV.P(AP347:AP392)</f>
        <v>1.9471484048723551</v>
      </c>
      <c r="AT351" s="6">
        <f t="shared" si="350"/>
        <v>1.7361426980285171</v>
      </c>
    </row>
    <row r="352" spans="1:46" ht="13.5" thickBot="1">
      <c r="A352" s="4" t="s">
        <v>55</v>
      </c>
      <c r="B352" s="4" t="s">
        <v>56</v>
      </c>
      <c r="C352" s="5">
        <v>0.72746999999999995</v>
      </c>
      <c r="D352" s="5">
        <v>0.72243000000000002</v>
      </c>
      <c r="E352" s="5">
        <v>0.72379000000000004</v>
      </c>
      <c r="F352" s="5">
        <v>0.72363</v>
      </c>
      <c r="G352" s="5">
        <v>0.71650999999999998</v>
      </c>
      <c r="H352" s="5">
        <v>0.71367000000000003</v>
      </c>
      <c r="I352" s="5">
        <v>0.71430000000000005</v>
      </c>
      <c r="J352" s="5">
        <v>0.71794000000000002</v>
      </c>
      <c r="K352" s="5">
        <v>0.72526999999999997</v>
      </c>
      <c r="L352" s="5">
        <v>0.74375000000000002</v>
      </c>
      <c r="M352" s="5">
        <v>0.74478</v>
      </c>
      <c r="N352" s="5">
        <v>0.75863000000000003</v>
      </c>
      <c r="O352" s="5">
        <v>0.77276</v>
      </c>
      <c r="P352" s="5">
        <v>0.78417999999999999</v>
      </c>
      <c r="Q352" s="5">
        <v>0.79132000000000002</v>
      </c>
      <c r="R352" s="5">
        <v>0.79732999999999998</v>
      </c>
      <c r="S352" s="5">
        <v>0.80818000000000001</v>
      </c>
      <c r="T352" s="5">
        <v>0.82345999999999997</v>
      </c>
      <c r="U352" s="5">
        <v>0.83364000000000005</v>
      </c>
      <c r="V352" s="5">
        <v>0.84184999999999999</v>
      </c>
      <c r="W352" s="5">
        <v>0.85201000000000005</v>
      </c>
      <c r="X352" s="5">
        <v>0.85845000000000005</v>
      </c>
      <c r="Y352" s="5">
        <v>0.86909000000000003</v>
      </c>
      <c r="Z352" s="5">
        <v>0.87509999999999999</v>
      </c>
      <c r="AA352" s="5">
        <v>0.87997000000000003</v>
      </c>
      <c r="AB352" s="5">
        <v>0.88731000000000004</v>
      </c>
      <c r="AC352" s="5">
        <v>0.89434999999999998</v>
      </c>
      <c r="AD352" s="5">
        <v>0.90271999999999997</v>
      </c>
      <c r="AE352" s="5">
        <v>0.91149000000000002</v>
      </c>
      <c r="AF352" s="5">
        <v>0.91688999999999998</v>
      </c>
      <c r="AG352" s="5">
        <v>0.92225000000000001</v>
      </c>
      <c r="AH352" s="5">
        <v>0.92744000000000004</v>
      </c>
      <c r="AI352" s="5">
        <v>0.92693999999999999</v>
      </c>
      <c r="AJ352" s="5">
        <v>0.92773000000000005</v>
      </c>
      <c r="AK352" s="5">
        <v>0.85226000000000002</v>
      </c>
      <c r="AM352" s="4" t="s">
        <v>55</v>
      </c>
      <c r="AN352" s="4" t="s">
        <v>56</v>
      </c>
      <c r="AO352" s="5">
        <f t="shared" si="344"/>
        <v>0.72768083333333344</v>
      </c>
      <c r="AP352" s="5">
        <f t="shared" si="345"/>
        <v>0.82561416666666665</v>
      </c>
      <c r="AQ352" s="5">
        <f t="shared" si="346"/>
        <v>0.90448636363636359</v>
      </c>
      <c r="AR352" s="6">
        <f>(AO352-AVERAGE(AO347:AO392))/_xlfn.STDEV.P(AO347:AO392)</f>
        <v>0.50386013135521912</v>
      </c>
      <c r="AS352" s="6">
        <f t="shared" ref="AS352:AT352" si="351">(AP352-AVERAGE(AP347:AP392))/_xlfn.STDEV.P(AP347:AP392)</f>
        <v>1.4278575802453315</v>
      </c>
      <c r="AT352" s="6">
        <f t="shared" si="351"/>
        <v>1.6795696981674157</v>
      </c>
    </row>
    <row r="353" spans="1:46" ht="13.5" thickBot="1">
      <c r="A353" s="4" t="s">
        <v>57</v>
      </c>
      <c r="B353" s="4" t="s">
        <v>58</v>
      </c>
      <c r="C353" s="5">
        <v>0.73312999999999995</v>
      </c>
      <c r="D353" s="5">
        <v>0.73311999999999999</v>
      </c>
      <c r="E353" s="5">
        <v>0.73485</v>
      </c>
      <c r="F353" s="5">
        <v>0.73526000000000002</v>
      </c>
      <c r="G353" s="5">
        <v>0.73443999999999998</v>
      </c>
      <c r="H353" s="5">
        <v>0.73777000000000004</v>
      </c>
      <c r="I353" s="5">
        <v>0.74638000000000004</v>
      </c>
      <c r="J353" s="5">
        <v>0.75131000000000003</v>
      </c>
      <c r="K353" s="5">
        <v>0.75444999999999995</v>
      </c>
      <c r="L353" s="5">
        <v>0.75943000000000005</v>
      </c>
      <c r="M353" s="5">
        <v>0.76458999999999999</v>
      </c>
      <c r="N353" s="5">
        <v>0.76844999999999997</v>
      </c>
      <c r="O353" s="5">
        <v>0.77229000000000003</v>
      </c>
      <c r="P353" s="5">
        <v>0.77442999999999995</v>
      </c>
      <c r="Q353" s="5">
        <v>0.77351999999999999</v>
      </c>
      <c r="R353" s="5">
        <v>0.77375000000000005</v>
      </c>
      <c r="S353" s="5">
        <v>0.77705999999999997</v>
      </c>
      <c r="T353" s="5">
        <v>0.77871000000000001</v>
      </c>
      <c r="U353" s="5">
        <v>0.78637000000000001</v>
      </c>
      <c r="V353" s="5">
        <v>0.78793999999999997</v>
      </c>
      <c r="W353" s="5">
        <v>0.79335999999999995</v>
      </c>
      <c r="X353" s="5">
        <v>0.79629000000000005</v>
      </c>
      <c r="Y353" s="5">
        <v>0.80274999999999996</v>
      </c>
      <c r="Z353" s="5">
        <v>0.81481999999999999</v>
      </c>
      <c r="AA353" s="5">
        <v>0.82208999999999999</v>
      </c>
      <c r="AB353" s="5">
        <v>0.83137000000000005</v>
      </c>
      <c r="AC353" s="5">
        <v>0.83640999999999999</v>
      </c>
      <c r="AD353" s="5">
        <v>0.84467000000000003</v>
      </c>
      <c r="AE353" s="5">
        <v>0.85275999999999996</v>
      </c>
      <c r="AF353" s="5">
        <v>0.85933000000000004</v>
      </c>
      <c r="AG353" s="5">
        <v>0.85655999999999999</v>
      </c>
      <c r="AH353" s="5">
        <v>0.86284000000000005</v>
      </c>
      <c r="AI353" s="5">
        <v>0.86319000000000001</v>
      </c>
      <c r="AJ353" s="5">
        <v>0.86858000000000002</v>
      </c>
      <c r="AK353" s="5">
        <v>0.79529000000000005</v>
      </c>
      <c r="AM353" s="4" t="s">
        <v>57</v>
      </c>
      <c r="AN353" s="4" t="s">
        <v>58</v>
      </c>
      <c r="AO353" s="5">
        <f t="shared" si="344"/>
        <v>0.74609833333333342</v>
      </c>
      <c r="AP353" s="5">
        <f t="shared" si="345"/>
        <v>0.7859408333333332</v>
      </c>
      <c r="AQ353" s="5">
        <f t="shared" si="346"/>
        <v>0.84482636363636354</v>
      </c>
      <c r="AR353" s="6">
        <f>(AO353-AVERAGE(AO347:AO392))/_xlfn.STDEV.P(AO347:AO392)</f>
        <v>0.81513031896399135</v>
      </c>
      <c r="AS353" s="6">
        <f t="shared" ref="AS353:AT353" si="352">(AP353-AVERAGE(AP347:AP392))/_xlfn.STDEV.P(AP347:AP392)</f>
        <v>0.86630397254871783</v>
      </c>
      <c r="AT353" s="6">
        <f t="shared" si="352"/>
        <v>0.81736354654530663</v>
      </c>
    </row>
    <row r="354" spans="1:46" ht="13.5" thickBot="1">
      <c r="A354" s="4" t="s">
        <v>59</v>
      </c>
      <c r="B354" s="4" t="s">
        <v>60</v>
      </c>
      <c r="C354" s="5">
        <v>0.77241000000000004</v>
      </c>
      <c r="D354" s="5">
        <v>0.76544999999999996</v>
      </c>
      <c r="E354" s="5">
        <v>0.76205999999999996</v>
      </c>
      <c r="F354" s="5">
        <v>0.75814999999999999</v>
      </c>
      <c r="G354" s="5">
        <v>0.75670999999999999</v>
      </c>
      <c r="H354" s="5">
        <v>0.75305</v>
      </c>
      <c r="I354" s="5">
        <v>0.75133000000000005</v>
      </c>
      <c r="J354" s="5">
        <v>0.75095999999999996</v>
      </c>
      <c r="K354" s="5">
        <v>0.75265000000000004</v>
      </c>
      <c r="L354" s="5">
        <v>0.76273000000000002</v>
      </c>
      <c r="M354" s="5">
        <v>0.77185000000000004</v>
      </c>
      <c r="N354" s="5">
        <v>0.78227999999999998</v>
      </c>
      <c r="O354" s="5">
        <v>0.79135</v>
      </c>
      <c r="P354" s="5">
        <v>0.80610999999999999</v>
      </c>
      <c r="Q354" s="5">
        <v>0.81801999999999997</v>
      </c>
      <c r="R354" s="5">
        <v>0.82926</v>
      </c>
      <c r="S354" s="5">
        <v>0.83738000000000001</v>
      </c>
      <c r="T354" s="5">
        <v>0.84531999999999996</v>
      </c>
      <c r="U354" s="5">
        <v>0.86087999999999998</v>
      </c>
      <c r="V354" s="5">
        <v>0.86973</v>
      </c>
      <c r="W354" s="5">
        <v>0.87987000000000004</v>
      </c>
      <c r="X354" s="5">
        <v>0.89078999999999997</v>
      </c>
      <c r="Y354" s="5">
        <v>0.89954999999999996</v>
      </c>
      <c r="Z354" s="5">
        <v>0.90815000000000001</v>
      </c>
      <c r="AA354" s="5">
        <v>0.91561000000000003</v>
      </c>
      <c r="AB354" s="5">
        <v>0.91840999999999995</v>
      </c>
      <c r="AC354" s="5">
        <v>0.92212000000000005</v>
      </c>
      <c r="AD354" s="5">
        <v>0.92773000000000005</v>
      </c>
      <c r="AE354" s="5">
        <v>0.93711</v>
      </c>
      <c r="AF354" s="5">
        <v>0.94369999999999998</v>
      </c>
      <c r="AG354" s="5">
        <v>0.95016999999999996</v>
      </c>
      <c r="AH354" s="5">
        <v>0.95384000000000002</v>
      </c>
      <c r="AI354" s="5">
        <v>0.95530000000000004</v>
      </c>
      <c r="AJ354" s="5">
        <v>0.95733999999999997</v>
      </c>
      <c r="AK354" s="5">
        <v>0.87358000000000002</v>
      </c>
      <c r="AM354" s="4" t="s">
        <v>59</v>
      </c>
      <c r="AN354" s="4" t="s">
        <v>60</v>
      </c>
      <c r="AO354" s="5">
        <f t="shared" si="344"/>
        <v>0.76163583333333351</v>
      </c>
      <c r="AP354" s="5">
        <f t="shared" si="345"/>
        <v>0.85303416666666665</v>
      </c>
      <c r="AQ354" s="5">
        <f t="shared" si="346"/>
        <v>0.93226454545454551</v>
      </c>
      <c r="AR354" s="6">
        <f>(AO354-AVERAGE(AO347:AO392))/_xlfn.STDEV.P(AO347:AO392)</f>
        <v>1.0777262489203552</v>
      </c>
      <c r="AS354" s="6">
        <f t="shared" ref="AS354:AT354" si="353">(AP354-AVERAGE(AP347:AP392))/_xlfn.STDEV.P(AP347:AP392)</f>
        <v>1.8159721808933178</v>
      </c>
      <c r="AT354" s="6">
        <f t="shared" si="353"/>
        <v>2.0810199034056636</v>
      </c>
    </row>
    <row r="355" spans="1:46" ht="13.5" thickBot="1">
      <c r="A355" s="4" t="s">
        <v>61</v>
      </c>
      <c r="B355" s="4" t="s">
        <v>62</v>
      </c>
      <c r="C355" s="5">
        <v>0.69894999999999996</v>
      </c>
      <c r="D355" s="5">
        <v>0.69588000000000005</v>
      </c>
      <c r="E355" s="5">
        <v>0.68923000000000001</v>
      </c>
      <c r="F355" s="5">
        <v>0.69347000000000003</v>
      </c>
      <c r="G355" s="5">
        <v>0.69182999999999995</v>
      </c>
      <c r="H355" s="5">
        <v>0.68906000000000001</v>
      </c>
      <c r="I355" s="5">
        <v>0.6895</v>
      </c>
      <c r="J355" s="5">
        <v>0.6875</v>
      </c>
      <c r="K355" s="5">
        <v>0.69381000000000004</v>
      </c>
      <c r="L355" s="5">
        <v>0.70379999999999998</v>
      </c>
      <c r="M355" s="5">
        <v>0.70374000000000003</v>
      </c>
      <c r="N355" s="5">
        <v>0.71275999999999995</v>
      </c>
      <c r="O355" s="5">
        <v>0.72089000000000003</v>
      </c>
      <c r="P355" s="5">
        <v>0.72304999999999997</v>
      </c>
      <c r="Q355" s="5">
        <v>0.72567999999999999</v>
      </c>
      <c r="R355" s="5">
        <v>0.72343000000000002</v>
      </c>
      <c r="S355" s="5">
        <v>0.73238000000000003</v>
      </c>
      <c r="T355" s="5">
        <v>0.73551999999999995</v>
      </c>
      <c r="U355" s="5">
        <v>0.73985999999999996</v>
      </c>
      <c r="V355" s="5">
        <v>0.74978999999999996</v>
      </c>
      <c r="W355" s="5">
        <v>0.75141999999999998</v>
      </c>
      <c r="X355" s="5">
        <v>0.75070000000000003</v>
      </c>
      <c r="Y355" s="5">
        <v>0.76454999999999995</v>
      </c>
      <c r="Z355" s="5">
        <v>0.76709000000000005</v>
      </c>
      <c r="AA355" s="5">
        <v>0.77412000000000003</v>
      </c>
      <c r="AB355" s="5">
        <v>0.78456999999999999</v>
      </c>
      <c r="AC355" s="5">
        <v>0.79293000000000002</v>
      </c>
      <c r="AD355" s="5">
        <v>0.80840999999999996</v>
      </c>
      <c r="AE355" s="5">
        <v>0.81733999999999996</v>
      </c>
      <c r="AF355" s="5">
        <v>0.83443000000000001</v>
      </c>
      <c r="AG355" s="5">
        <v>0.83953</v>
      </c>
      <c r="AH355" s="5">
        <v>0.84204999999999997</v>
      </c>
      <c r="AI355" s="5">
        <v>0.85043999999999997</v>
      </c>
      <c r="AJ355" s="5">
        <v>0.86160000000000003</v>
      </c>
      <c r="AK355" s="5">
        <v>0.80374999999999996</v>
      </c>
      <c r="AM355" s="4" t="s">
        <v>61</v>
      </c>
      <c r="AN355" s="4" t="s">
        <v>62</v>
      </c>
      <c r="AO355" s="5">
        <f t="shared" si="344"/>
        <v>0.6957941666666666</v>
      </c>
      <c r="AP355" s="5">
        <f t="shared" si="345"/>
        <v>0.74036333333333326</v>
      </c>
      <c r="AQ355" s="5">
        <f t="shared" si="346"/>
        <v>0.81901545454545466</v>
      </c>
      <c r="AR355" s="6">
        <f>(AO355-AVERAGE(AO347:AO392))/_xlfn.STDEV.P(AO347:AO392)</f>
        <v>-3.5049531495427354E-2</v>
      </c>
      <c r="AS355" s="6">
        <f t="shared" ref="AS355:AT355" si="354">(AP355-AVERAGE(AP347:AP392))/_xlfn.STDEV.P(AP347:AP392)</f>
        <v>0.22118022305807003</v>
      </c>
      <c r="AT355" s="6">
        <f t="shared" si="354"/>
        <v>0.4443443612093923</v>
      </c>
    </row>
    <row r="356" spans="1:46" ht="13.5" thickBot="1">
      <c r="A356" s="4" t="s">
        <v>63</v>
      </c>
      <c r="B356" s="4" t="s">
        <v>64</v>
      </c>
      <c r="C356" s="5">
        <v>0.77844999999999998</v>
      </c>
      <c r="D356" s="5">
        <v>0.77854000000000001</v>
      </c>
      <c r="E356" s="5">
        <v>0.77973000000000003</v>
      </c>
      <c r="F356" s="5">
        <v>0.78344000000000003</v>
      </c>
      <c r="G356" s="5">
        <v>0.76863999999999999</v>
      </c>
      <c r="H356" s="5">
        <v>0.76873000000000002</v>
      </c>
      <c r="I356" s="5">
        <v>0.76790000000000003</v>
      </c>
      <c r="J356" s="5">
        <v>0.77278999999999998</v>
      </c>
      <c r="K356" s="5">
        <v>0.76914000000000005</v>
      </c>
      <c r="L356" s="5">
        <v>0.77442999999999995</v>
      </c>
      <c r="M356" s="5">
        <v>0.77351000000000003</v>
      </c>
      <c r="N356" s="5">
        <v>0.77266999999999997</v>
      </c>
      <c r="O356" s="5">
        <v>0.76868999999999998</v>
      </c>
      <c r="P356" s="5">
        <v>0.76683000000000001</v>
      </c>
      <c r="Q356" s="5">
        <v>0.76507000000000003</v>
      </c>
      <c r="R356" s="5">
        <v>0.76153999999999999</v>
      </c>
      <c r="S356" s="5">
        <v>0.76968000000000003</v>
      </c>
      <c r="T356" s="5">
        <v>0.77549000000000001</v>
      </c>
      <c r="U356" s="5">
        <v>0.77649000000000001</v>
      </c>
      <c r="V356" s="5">
        <v>0.78247</v>
      </c>
      <c r="W356" s="5">
        <v>0.79215000000000002</v>
      </c>
      <c r="X356" s="5">
        <v>0.79771000000000003</v>
      </c>
      <c r="Y356" s="5">
        <v>0.79984999999999995</v>
      </c>
      <c r="Z356" s="5">
        <v>0.80632999999999999</v>
      </c>
      <c r="AA356" s="5">
        <v>0.81581000000000004</v>
      </c>
      <c r="AB356" s="5">
        <v>0.82782999999999995</v>
      </c>
      <c r="AC356" s="5">
        <v>0.83782999999999996</v>
      </c>
      <c r="AD356" s="5">
        <v>0.85014999999999996</v>
      </c>
      <c r="AE356" s="5">
        <v>0.86070000000000002</v>
      </c>
      <c r="AF356" s="5">
        <v>0.86846999999999996</v>
      </c>
      <c r="AG356" s="5">
        <v>0.88</v>
      </c>
      <c r="AH356" s="5">
        <v>0.88436999999999999</v>
      </c>
      <c r="AI356" s="5">
        <v>0.89188999999999996</v>
      </c>
      <c r="AJ356" s="5">
        <v>0.89432</v>
      </c>
      <c r="AK356" s="5">
        <v>0.83614999999999995</v>
      </c>
      <c r="AM356" s="4" t="s">
        <v>63</v>
      </c>
      <c r="AN356" s="4" t="s">
        <v>64</v>
      </c>
      <c r="AO356" s="5">
        <f t="shared" si="344"/>
        <v>0.7739975</v>
      </c>
      <c r="AP356" s="5">
        <f t="shared" si="345"/>
        <v>0.78019166666666673</v>
      </c>
      <c r="AQ356" s="5">
        <f t="shared" si="346"/>
        <v>0.8588654545454546</v>
      </c>
      <c r="AR356" s="6">
        <f>(AO356-AVERAGE(AO347:AO392))/_xlfn.STDEV.P(AO347:AO392)</f>
        <v>1.2866481059851247</v>
      </c>
      <c r="AS356" s="6">
        <f t="shared" ref="AS356:AT356" si="355">(AP356-AVERAGE(AP347:AP392))/_xlfn.STDEV.P(AP347:AP392)</f>
        <v>0.78492776813982035</v>
      </c>
      <c r="AT356" s="6">
        <f t="shared" si="355"/>
        <v>1.0202564487410881</v>
      </c>
    </row>
    <row r="357" spans="1:46" ht="13.5" thickBot="1">
      <c r="A357" s="4" t="s">
        <v>65</v>
      </c>
      <c r="B357" s="4" t="s">
        <v>66</v>
      </c>
      <c r="C357" s="5">
        <v>0.69150999999999996</v>
      </c>
      <c r="D357" s="5">
        <v>0.68986000000000003</v>
      </c>
      <c r="E357" s="5">
        <v>0.69088000000000005</v>
      </c>
      <c r="F357" s="5">
        <v>0.69320000000000004</v>
      </c>
      <c r="G357" s="5">
        <v>0.69664000000000004</v>
      </c>
      <c r="H357" s="5">
        <v>0.69584000000000001</v>
      </c>
      <c r="I357" s="5">
        <v>0.69379999999999997</v>
      </c>
      <c r="J357" s="5">
        <v>0.70476000000000005</v>
      </c>
      <c r="K357" s="5">
        <v>0.71282999999999996</v>
      </c>
      <c r="L357" s="5">
        <v>0.72257000000000005</v>
      </c>
      <c r="M357" s="5">
        <v>0.73255999999999999</v>
      </c>
      <c r="N357" s="5">
        <v>0.74324999999999997</v>
      </c>
      <c r="O357" s="5">
        <v>0.75373999999999997</v>
      </c>
      <c r="P357" s="5">
        <v>0.75949999999999995</v>
      </c>
      <c r="Q357" s="5">
        <v>0.76268999999999998</v>
      </c>
      <c r="R357" s="5">
        <v>0.76673999999999998</v>
      </c>
      <c r="S357" s="5">
        <v>0.76803999999999994</v>
      </c>
      <c r="T357" s="5">
        <v>0.77044999999999997</v>
      </c>
      <c r="U357" s="5">
        <v>0.77910000000000001</v>
      </c>
      <c r="V357" s="5">
        <v>0.78025</v>
      </c>
      <c r="W357" s="5">
        <v>0.78239000000000003</v>
      </c>
      <c r="X357" s="5">
        <v>0.78708999999999996</v>
      </c>
      <c r="Y357" s="5">
        <v>0.78571000000000002</v>
      </c>
      <c r="Z357" s="5">
        <v>0.79032000000000002</v>
      </c>
      <c r="AA357" s="5">
        <v>0.79108000000000001</v>
      </c>
      <c r="AB357" s="5">
        <v>0.79678000000000004</v>
      </c>
      <c r="AC357" s="5">
        <v>0.80586000000000002</v>
      </c>
      <c r="AD357" s="5">
        <v>0.80530000000000002</v>
      </c>
      <c r="AE357" s="5">
        <v>0.81220000000000003</v>
      </c>
      <c r="AF357" s="5">
        <v>0.82701000000000002</v>
      </c>
      <c r="AG357" s="5">
        <v>0.83162999999999998</v>
      </c>
      <c r="AH357" s="5">
        <v>0.83379000000000003</v>
      </c>
      <c r="AI357" s="5">
        <v>0.84136</v>
      </c>
      <c r="AJ357" s="5">
        <v>0.85077999999999998</v>
      </c>
      <c r="AK357" s="5">
        <v>0.78412999999999999</v>
      </c>
      <c r="AM357" s="4" t="s">
        <v>65</v>
      </c>
      <c r="AN357" s="4" t="s">
        <v>66</v>
      </c>
      <c r="AO357" s="5">
        <f t="shared" si="344"/>
        <v>0.70564166666666672</v>
      </c>
      <c r="AP357" s="5">
        <f t="shared" si="345"/>
        <v>0.77383499999999994</v>
      </c>
      <c r="AQ357" s="5">
        <f t="shared" si="346"/>
        <v>0.81635636363636344</v>
      </c>
      <c r="AR357" s="6">
        <f>(AO357-AVERAGE(AO347:AO392))/_xlfn.STDEV.P(AO347:AO392)</f>
        <v>0.1313809380296127</v>
      </c>
      <c r="AS357" s="6">
        <f t="shared" ref="AS357:AT357" si="356">(AP357-AVERAGE(AP347:AP392))/_xlfn.STDEV.P(AP347:AP392)</f>
        <v>0.69495274462465817</v>
      </c>
      <c r="AT357" s="6">
        <f t="shared" si="356"/>
        <v>0.40591518689593475</v>
      </c>
    </row>
    <row r="358" spans="1:46" ht="13.5" thickBot="1">
      <c r="A358" s="4" t="s">
        <v>67</v>
      </c>
      <c r="B358" s="4" t="s">
        <v>68</v>
      </c>
      <c r="C358" s="5">
        <v>0.69055999999999995</v>
      </c>
      <c r="D358" s="5">
        <v>0.69108000000000003</v>
      </c>
      <c r="E358" s="5">
        <v>0.68762999999999996</v>
      </c>
      <c r="F358" s="5">
        <v>0.69077999999999995</v>
      </c>
      <c r="G358" s="5">
        <v>0.69103000000000003</v>
      </c>
      <c r="H358" s="5">
        <v>0.69103000000000003</v>
      </c>
      <c r="I358" s="5">
        <v>0.69252999999999998</v>
      </c>
      <c r="J358" s="5">
        <v>0.69571000000000005</v>
      </c>
      <c r="K358" s="5">
        <v>0.69472</v>
      </c>
      <c r="L358" s="5">
        <v>0.69730000000000003</v>
      </c>
      <c r="M358" s="5">
        <v>0.70016</v>
      </c>
      <c r="N358" s="5">
        <v>0.69581999999999999</v>
      </c>
      <c r="O358" s="5">
        <v>0.69894999999999996</v>
      </c>
      <c r="P358" s="5">
        <v>0.69793000000000005</v>
      </c>
      <c r="Q358" s="5">
        <v>0.70093000000000005</v>
      </c>
      <c r="R358" s="5">
        <v>0.70037000000000005</v>
      </c>
      <c r="S358" s="5">
        <v>0.70084000000000002</v>
      </c>
      <c r="T358" s="5">
        <v>0.70509999999999995</v>
      </c>
      <c r="U358" s="5">
        <v>0.71326999999999996</v>
      </c>
      <c r="V358" s="5">
        <v>0.72024999999999995</v>
      </c>
      <c r="W358" s="5">
        <v>0.72907</v>
      </c>
      <c r="X358" s="5">
        <v>0.73702000000000001</v>
      </c>
      <c r="Y358" s="5">
        <v>0.74463999999999997</v>
      </c>
      <c r="Z358" s="5">
        <v>0.754</v>
      </c>
      <c r="AA358" s="5">
        <v>0.76587000000000005</v>
      </c>
      <c r="AB358" s="5">
        <v>0.77878999999999998</v>
      </c>
      <c r="AC358" s="5">
        <v>0.78680000000000005</v>
      </c>
      <c r="AD358" s="5">
        <v>0.80003000000000002</v>
      </c>
      <c r="AE358" s="5">
        <v>0.81176000000000004</v>
      </c>
      <c r="AF358" s="5">
        <v>0.82269999999999999</v>
      </c>
      <c r="AG358" s="5">
        <v>0.83287</v>
      </c>
      <c r="AH358" s="5">
        <v>0.84050000000000002</v>
      </c>
      <c r="AI358" s="5">
        <v>0.84582999999999997</v>
      </c>
      <c r="AJ358" s="5">
        <v>0.85</v>
      </c>
      <c r="AK358" s="5">
        <v>0.78364</v>
      </c>
      <c r="AM358" s="4" t="s">
        <v>67</v>
      </c>
      <c r="AN358" s="4" t="s">
        <v>68</v>
      </c>
      <c r="AO358" s="5">
        <f t="shared" si="344"/>
        <v>0.69319583333333334</v>
      </c>
      <c r="AP358" s="5">
        <f t="shared" si="345"/>
        <v>0.71686416666666652</v>
      </c>
      <c r="AQ358" s="5">
        <f t="shared" si="346"/>
        <v>0.81079909090909108</v>
      </c>
      <c r="AR358" s="6">
        <f>(AO358-AVERAGE(AO347:AO392))/_xlfn.STDEV.P(AO347:AO392)</f>
        <v>-7.8963401680673492E-2</v>
      </c>
      <c r="AS358" s="6">
        <f t="shared" ref="AS358:AT358" si="357">(AP358-AVERAGE(AP347:AP392))/_xlfn.STDEV.P(AP347:AP392)</f>
        <v>-0.11143719803579678</v>
      </c>
      <c r="AT358" s="6">
        <f t="shared" si="357"/>
        <v>0.32560149712563646</v>
      </c>
    </row>
    <row r="359" spans="1:46" ht="13.5" thickBot="1">
      <c r="A359" s="4" t="s">
        <v>69</v>
      </c>
      <c r="B359" s="4" t="s">
        <v>70</v>
      </c>
      <c r="C359" s="5">
        <v>0.78673000000000004</v>
      </c>
      <c r="D359" s="5">
        <v>0.78803000000000001</v>
      </c>
      <c r="E359" s="5">
        <v>0.78981000000000001</v>
      </c>
      <c r="F359" s="5">
        <v>0.78886000000000001</v>
      </c>
      <c r="G359" s="5">
        <v>0.79220999999999997</v>
      </c>
      <c r="H359" s="5">
        <v>0.79615000000000002</v>
      </c>
      <c r="I359" s="5">
        <v>0.79990000000000006</v>
      </c>
      <c r="J359" s="5">
        <v>0.80113000000000001</v>
      </c>
      <c r="K359" s="5">
        <v>0.80474999999999997</v>
      </c>
      <c r="L359" s="5">
        <v>0.80828999999999995</v>
      </c>
      <c r="M359" s="5">
        <v>0.80852999999999997</v>
      </c>
      <c r="N359" s="5">
        <v>0.81391999999999998</v>
      </c>
      <c r="O359" s="5">
        <v>0.81288000000000005</v>
      </c>
      <c r="P359" s="5">
        <v>0.81345999999999996</v>
      </c>
      <c r="Q359" s="5">
        <v>0.8115</v>
      </c>
      <c r="R359" s="5">
        <v>0.81552000000000002</v>
      </c>
      <c r="S359" s="5">
        <v>0.81952000000000003</v>
      </c>
      <c r="T359" s="5">
        <v>0.81657000000000002</v>
      </c>
      <c r="U359" s="5">
        <v>0.81691999999999998</v>
      </c>
      <c r="V359" s="5">
        <v>0.81840000000000002</v>
      </c>
      <c r="W359" s="5">
        <v>0.82230999999999999</v>
      </c>
      <c r="X359" s="5">
        <v>0.82091000000000003</v>
      </c>
      <c r="Y359" s="5">
        <v>0.82211999999999996</v>
      </c>
      <c r="Z359" s="5">
        <v>0.82603000000000004</v>
      </c>
      <c r="AA359" s="5">
        <v>0.83265</v>
      </c>
      <c r="AB359" s="5">
        <v>0.83594999999999997</v>
      </c>
      <c r="AC359" s="5">
        <v>0.84272999999999998</v>
      </c>
      <c r="AD359" s="5">
        <v>0.84706000000000004</v>
      </c>
      <c r="AE359" s="5">
        <v>0.85324999999999995</v>
      </c>
      <c r="AF359" s="5">
        <v>0.86207</v>
      </c>
      <c r="AG359" s="5">
        <v>0.86628000000000005</v>
      </c>
      <c r="AH359" s="5">
        <v>0.87165000000000004</v>
      </c>
      <c r="AI359" s="5">
        <v>0.87351000000000001</v>
      </c>
      <c r="AJ359" s="5">
        <v>0.88039000000000001</v>
      </c>
      <c r="AK359" s="5">
        <v>0.81503000000000003</v>
      </c>
      <c r="AM359" s="4" t="s">
        <v>69</v>
      </c>
      <c r="AN359" s="4" t="s">
        <v>70</v>
      </c>
      <c r="AO359" s="5">
        <f t="shared" si="344"/>
        <v>0.79819249999999986</v>
      </c>
      <c r="AP359" s="5">
        <f t="shared" si="345"/>
        <v>0.81801166666666658</v>
      </c>
      <c r="AQ359" s="5">
        <f t="shared" si="346"/>
        <v>0.85277909090909099</v>
      </c>
      <c r="AR359" s="6">
        <f>(AO359-AVERAGE(AO347:AO392))/_xlfn.STDEV.P(AO347:AO392)</f>
        <v>1.6955625726170891</v>
      </c>
      <c r="AS359" s="6">
        <f t="shared" ref="AS359:AT359" si="358">(AP359-AVERAGE(AP347:AP392))/_xlfn.STDEV.P(AP347:AP392)</f>
        <v>1.32024849011308</v>
      </c>
      <c r="AT359" s="6">
        <f t="shared" si="358"/>
        <v>0.9322963386458516</v>
      </c>
    </row>
    <row r="360" spans="1:46" ht="13.5" thickBot="1">
      <c r="A360" s="4" t="s">
        <v>71</v>
      </c>
      <c r="B360" s="4" t="s">
        <v>72</v>
      </c>
      <c r="C360" s="5">
        <v>0.68367</v>
      </c>
      <c r="D360" s="5">
        <v>0.68252000000000002</v>
      </c>
      <c r="E360" s="5">
        <v>0.67869000000000002</v>
      </c>
      <c r="F360" s="5">
        <v>0.67996000000000001</v>
      </c>
      <c r="G360" s="5">
        <v>0.66978000000000004</v>
      </c>
      <c r="H360" s="5">
        <v>0.66147</v>
      </c>
      <c r="I360" s="5">
        <v>0.65673000000000004</v>
      </c>
      <c r="J360" s="5">
        <v>0.65727000000000002</v>
      </c>
      <c r="K360" s="5">
        <v>0.65405000000000002</v>
      </c>
      <c r="L360" s="5">
        <v>0.65237000000000001</v>
      </c>
      <c r="M360" s="5">
        <v>0.64600999999999997</v>
      </c>
      <c r="N360" s="5">
        <v>0.64561000000000002</v>
      </c>
      <c r="O360" s="5">
        <v>0.64341999999999999</v>
      </c>
      <c r="P360" s="5">
        <v>0.64132999999999996</v>
      </c>
      <c r="Q360" s="5">
        <v>0.64254999999999995</v>
      </c>
      <c r="R360" s="5">
        <v>0.63998999999999995</v>
      </c>
      <c r="S360" s="5">
        <v>0.64407000000000003</v>
      </c>
      <c r="T360" s="5">
        <v>0.64202000000000004</v>
      </c>
      <c r="U360" s="5">
        <v>0.64661000000000002</v>
      </c>
      <c r="V360" s="5">
        <v>0.65054000000000001</v>
      </c>
      <c r="W360" s="5">
        <v>0.65595999999999999</v>
      </c>
      <c r="X360" s="5">
        <v>0.66783999999999999</v>
      </c>
      <c r="Y360" s="5">
        <v>0.68084999999999996</v>
      </c>
      <c r="Z360" s="5">
        <v>0.70011999999999996</v>
      </c>
      <c r="AA360" s="5">
        <v>0.70987</v>
      </c>
      <c r="AB360" s="5">
        <v>0.72311000000000003</v>
      </c>
      <c r="AC360" s="5">
        <v>0.73595999999999995</v>
      </c>
      <c r="AD360" s="5">
        <v>0.75053999999999998</v>
      </c>
      <c r="AE360" s="5">
        <v>0.75921000000000005</v>
      </c>
      <c r="AF360" s="5">
        <v>0.77424999999999999</v>
      </c>
      <c r="AG360" s="5">
        <v>0.78134000000000003</v>
      </c>
      <c r="AH360" s="5">
        <v>0.78773000000000004</v>
      </c>
      <c r="AI360" s="5">
        <v>0.79642999999999997</v>
      </c>
      <c r="AJ360" s="5">
        <v>0.80557999999999996</v>
      </c>
      <c r="AK360" s="5">
        <v>0.73838999999999999</v>
      </c>
      <c r="AM360" s="4" t="s">
        <v>71</v>
      </c>
      <c r="AN360" s="4" t="s">
        <v>72</v>
      </c>
      <c r="AO360" s="5">
        <f t="shared" si="344"/>
        <v>0.66401083333333322</v>
      </c>
      <c r="AP360" s="5">
        <f t="shared" si="345"/>
        <v>0.65460833333333346</v>
      </c>
      <c r="AQ360" s="5">
        <f t="shared" si="346"/>
        <v>0.76021909090909101</v>
      </c>
      <c r="AR360" s="6">
        <f>(AO360-AVERAGE(AO347:AO392))/_xlfn.STDEV.P(AO347:AO392)</f>
        <v>-0.57221278000900622</v>
      </c>
      <c r="AS360" s="6">
        <f t="shared" ref="AS360:AT360" si="359">(AP360-AVERAGE(AP347:AP392))/_xlfn.STDEV.P(AP347:AP392)</f>
        <v>-0.99263332831202389</v>
      </c>
      <c r="AT360" s="6">
        <f t="shared" si="359"/>
        <v>-0.40538052012287695</v>
      </c>
    </row>
    <row r="361" spans="1:46" ht="13.5" thickBot="1">
      <c r="A361" s="4" t="s">
        <v>73</v>
      </c>
      <c r="B361" s="4" t="s">
        <v>74</v>
      </c>
      <c r="C361" s="5">
        <v>0.66064999999999996</v>
      </c>
      <c r="D361" s="5">
        <v>0.65686</v>
      </c>
      <c r="E361" s="5">
        <v>0.65007000000000004</v>
      </c>
      <c r="F361" s="5">
        <v>0.65839999999999999</v>
      </c>
      <c r="G361" s="5">
        <v>0.65861999999999998</v>
      </c>
      <c r="H361" s="5">
        <v>0.65815999999999997</v>
      </c>
      <c r="I361" s="5">
        <v>0.66391999999999995</v>
      </c>
      <c r="J361" s="5">
        <v>0.66369999999999996</v>
      </c>
      <c r="K361" s="5">
        <v>0.66400000000000003</v>
      </c>
      <c r="L361" s="5">
        <v>0.66666999999999998</v>
      </c>
      <c r="M361" s="5">
        <v>0.67091999999999996</v>
      </c>
      <c r="N361" s="5">
        <v>0.68133999999999995</v>
      </c>
      <c r="O361" s="5">
        <v>0.68796000000000002</v>
      </c>
      <c r="P361" s="5">
        <v>0.68820999999999999</v>
      </c>
      <c r="Q361" s="5">
        <v>0.68715000000000004</v>
      </c>
      <c r="R361" s="5">
        <v>0.68164000000000002</v>
      </c>
      <c r="S361" s="5">
        <v>0.68284</v>
      </c>
      <c r="T361" s="5">
        <v>0.67895000000000005</v>
      </c>
      <c r="U361" s="5">
        <v>0.67969000000000002</v>
      </c>
      <c r="V361" s="5">
        <v>0.68664999999999998</v>
      </c>
      <c r="W361" s="5">
        <v>0.69611000000000001</v>
      </c>
      <c r="X361" s="5">
        <v>0.69979999999999998</v>
      </c>
      <c r="Y361" s="5">
        <v>0.70650000000000002</v>
      </c>
      <c r="Z361" s="5">
        <v>0.70679000000000003</v>
      </c>
      <c r="AA361" s="5">
        <v>0.71467999999999998</v>
      </c>
      <c r="AB361" s="5">
        <v>0.72260000000000002</v>
      </c>
      <c r="AC361" s="5">
        <v>0.73767000000000005</v>
      </c>
      <c r="AD361" s="5">
        <v>0.74902999999999997</v>
      </c>
      <c r="AE361" s="5">
        <v>0.75849999999999995</v>
      </c>
      <c r="AF361" s="5">
        <v>0.76932</v>
      </c>
      <c r="AG361" s="5">
        <v>0.77386999999999995</v>
      </c>
      <c r="AH361" s="5">
        <v>0.77532999999999996</v>
      </c>
      <c r="AI361" s="5">
        <v>0.77727999999999997</v>
      </c>
      <c r="AJ361" s="5">
        <v>0.78100000000000003</v>
      </c>
      <c r="AK361" s="5">
        <v>0.72028999999999999</v>
      </c>
      <c r="AM361" s="4" t="s">
        <v>73</v>
      </c>
      <c r="AN361" s="4" t="s">
        <v>74</v>
      </c>
      <c r="AO361" s="5">
        <f t="shared" si="344"/>
        <v>0.66277583333333323</v>
      </c>
      <c r="AP361" s="5">
        <f t="shared" si="345"/>
        <v>0.69019083333333331</v>
      </c>
      <c r="AQ361" s="5">
        <f t="shared" si="346"/>
        <v>0.75268818181818176</v>
      </c>
      <c r="AR361" s="6">
        <f>(AO361-AVERAGE(AO347:AO392))/_xlfn.STDEV.P(AO347:AO392)</f>
        <v>-0.59308524813425822</v>
      </c>
      <c r="AS361" s="6">
        <f t="shared" ref="AS361:AT361" si="360">(AP361-AVERAGE(AP347:AP392))/_xlfn.STDEV.P(AP347:AP392)</f>
        <v>-0.48898315407581272</v>
      </c>
      <c r="AT361" s="6">
        <f t="shared" si="360"/>
        <v>-0.51421719705027924</v>
      </c>
    </row>
    <row r="362" spans="1:46" ht="13.5" thickBot="1">
      <c r="A362" s="4" t="s">
        <v>75</v>
      </c>
      <c r="B362" s="4" t="s">
        <v>76</v>
      </c>
      <c r="C362" s="5">
        <v>0.75431000000000004</v>
      </c>
      <c r="D362" s="5">
        <v>0.75714000000000004</v>
      </c>
      <c r="E362" s="5">
        <v>0.75624000000000002</v>
      </c>
      <c r="F362" s="5">
        <v>0.75768999999999997</v>
      </c>
      <c r="G362" s="5">
        <v>0.75936000000000003</v>
      </c>
      <c r="H362" s="5">
        <v>0.75770000000000004</v>
      </c>
      <c r="I362" s="5">
        <v>0.75541999999999998</v>
      </c>
      <c r="J362" s="5">
        <v>0.75473000000000001</v>
      </c>
      <c r="K362" s="5">
        <v>0.75595999999999997</v>
      </c>
      <c r="L362" s="5">
        <v>0.75056</v>
      </c>
      <c r="M362" s="5">
        <v>0.75172000000000005</v>
      </c>
      <c r="N362" s="5">
        <v>0.75909000000000004</v>
      </c>
      <c r="O362" s="5">
        <v>0.76749999999999996</v>
      </c>
      <c r="P362" s="5">
        <v>0.76834999999999998</v>
      </c>
      <c r="Q362" s="5">
        <v>0.77081</v>
      </c>
      <c r="R362" s="5">
        <v>0.77444999999999997</v>
      </c>
      <c r="S362" s="5">
        <v>0.77376</v>
      </c>
      <c r="T362" s="5">
        <v>0.77556999999999998</v>
      </c>
      <c r="U362" s="5">
        <v>0.78324000000000005</v>
      </c>
      <c r="V362" s="5">
        <v>0.79146000000000005</v>
      </c>
      <c r="W362" s="5">
        <v>0.79479</v>
      </c>
      <c r="X362" s="5">
        <v>0.80445</v>
      </c>
      <c r="Y362" s="5">
        <v>0.81057000000000001</v>
      </c>
      <c r="Z362" s="5">
        <v>0.81472999999999995</v>
      </c>
      <c r="AA362" s="5">
        <v>0.82145999999999997</v>
      </c>
      <c r="AB362" s="5">
        <v>0.83113999999999999</v>
      </c>
      <c r="AC362" s="5">
        <v>0.84148999999999996</v>
      </c>
      <c r="AD362" s="5">
        <v>0.85102</v>
      </c>
      <c r="AE362" s="5">
        <v>0.86285999999999996</v>
      </c>
      <c r="AF362" s="5">
        <v>0.87241999999999997</v>
      </c>
      <c r="AG362" s="5">
        <v>0.87841000000000002</v>
      </c>
      <c r="AH362" s="5">
        <v>0.88270999999999999</v>
      </c>
      <c r="AI362" s="5">
        <v>0.88680999999999999</v>
      </c>
      <c r="AJ362" s="5">
        <v>0.89054</v>
      </c>
      <c r="AK362" s="5">
        <v>0.82059000000000004</v>
      </c>
      <c r="AM362" s="4" t="s">
        <v>75</v>
      </c>
      <c r="AN362" s="4" t="s">
        <v>76</v>
      </c>
      <c r="AO362" s="5">
        <f t="shared" si="344"/>
        <v>0.75582666666666676</v>
      </c>
      <c r="AP362" s="5">
        <f t="shared" si="345"/>
        <v>0.78580666666666676</v>
      </c>
      <c r="AQ362" s="5">
        <f t="shared" si="346"/>
        <v>0.85813181818181805</v>
      </c>
      <c r="AR362" s="6">
        <f>(AO362-AVERAGE(AO347:AO392))/_xlfn.STDEV.P(AO347:AO392)</f>
        <v>0.97954677840676829</v>
      </c>
      <c r="AS362" s="6">
        <f t="shared" ref="AS362:AT362" si="361">(AP362-AVERAGE(AP347:AP392))/_xlfn.STDEV.P(AP347:AP392)</f>
        <v>0.86440491922072682</v>
      </c>
      <c r="AT362" s="6">
        <f t="shared" si="361"/>
        <v>1.0096539380843481</v>
      </c>
    </row>
    <row r="363" spans="1:46" ht="13.5" thickBot="1">
      <c r="A363" s="4" t="s">
        <v>77</v>
      </c>
      <c r="B363" s="4" t="s">
        <v>78</v>
      </c>
      <c r="C363" s="5">
        <v>0.70528000000000002</v>
      </c>
      <c r="D363" s="5">
        <v>0.70694999999999997</v>
      </c>
      <c r="E363" s="5">
        <v>0.70145999999999997</v>
      </c>
      <c r="F363" s="5">
        <v>0.70508000000000004</v>
      </c>
      <c r="G363" s="5">
        <v>0.70018999999999998</v>
      </c>
      <c r="H363" s="5">
        <v>0.70013999999999998</v>
      </c>
      <c r="I363" s="5">
        <v>0.69952000000000003</v>
      </c>
      <c r="J363" s="5">
        <v>0.69606999999999997</v>
      </c>
      <c r="K363" s="5">
        <v>0.69796000000000002</v>
      </c>
      <c r="L363" s="5">
        <v>0.69382999999999995</v>
      </c>
      <c r="M363" s="5">
        <v>0.69557999999999998</v>
      </c>
      <c r="N363" s="5">
        <v>0.69045000000000001</v>
      </c>
      <c r="O363" s="5">
        <v>0.68637000000000004</v>
      </c>
      <c r="P363" s="5">
        <v>0.68025000000000002</v>
      </c>
      <c r="Q363" s="5">
        <v>0.68303000000000003</v>
      </c>
      <c r="R363" s="5">
        <v>0.68564999999999998</v>
      </c>
      <c r="S363" s="5">
        <v>0.68683000000000005</v>
      </c>
      <c r="T363" s="5">
        <v>0.68705000000000005</v>
      </c>
      <c r="U363" s="5">
        <v>0.68955999999999995</v>
      </c>
      <c r="V363" s="5">
        <v>0.69750999999999996</v>
      </c>
      <c r="W363" s="5">
        <v>0.70662999999999998</v>
      </c>
      <c r="X363" s="5">
        <v>0.72043999999999997</v>
      </c>
      <c r="Y363" s="5">
        <v>0.73563000000000001</v>
      </c>
      <c r="Z363" s="5">
        <v>0.75438000000000005</v>
      </c>
      <c r="AA363" s="5">
        <v>0.77585000000000004</v>
      </c>
      <c r="AB363" s="5">
        <v>0.79507000000000005</v>
      </c>
      <c r="AC363" s="5">
        <v>0.80896000000000001</v>
      </c>
      <c r="AD363" s="5">
        <v>0.82159000000000004</v>
      </c>
      <c r="AE363" s="5">
        <v>0.83608000000000005</v>
      </c>
      <c r="AF363" s="5">
        <v>0.84838999999999998</v>
      </c>
      <c r="AG363" s="5">
        <v>0.85794000000000004</v>
      </c>
      <c r="AH363" s="5">
        <v>0.86944999999999995</v>
      </c>
      <c r="AI363" s="5">
        <v>0.87321000000000004</v>
      </c>
      <c r="AJ363" s="5">
        <v>0.87578999999999996</v>
      </c>
      <c r="AK363" s="5">
        <v>0.80364999999999998</v>
      </c>
      <c r="AM363" s="4" t="s">
        <v>77</v>
      </c>
      <c r="AN363" s="4" t="s">
        <v>78</v>
      </c>
      <c r="AO363" s="5">
        <f t="shared" si="344"/>
        <v>0.69937583333333331</v>
      </c>
      <c r="AP363" s="5">
        <f t="shared" si="345"/>
        <v>0.70111083333333335</v>
      </c>
      <c r="AQ363" s="5">
        <f t="shared" si="346"/>
        <v>0.83327090909090906</v>
      </c>
      <c r="AR363" s="6">
        <f>(AO363-AVERAGE(AO347:AO392))/_xlfn.STDEV.P(AO347:AO392)</f>
        <v>2.5483442865122798E-2</v>
      </c>
      <c r="AS363" s="6">
        <f t="shared" ref="AS363:AT363" si="362">(AP363-AVERAGE(AP347:AP392))/_xlfn.STDEV.P(AP347:AP392)</f>
        <v>-0.3344167266842728</v>
      </c>
      <c r="AT363" s="6">
        <f t="shared" si="362"/>
        <v>0.65036415006725579</v>
      </c>
    </row>
    <row r="364" spans="1:46" ht="13.5" thickBot="1">
      <c r="A364" s="4" t="s">
        <v>79</v>
      </c>
      <c r="B364" s="4" t="s">
        <v>80</v>
      </c>
      <c r="C364" s="5">
        <v>0.65163000000000004</v>
      </c>
      <c r="D364" s="5">
        <v>0.65847999999999995</v>
      </c>
      <c r="E364" s="5">
        <v>0.65393000000000001</v>
      </c>
      <c r="F364" s="5">
        <v>0.65681999999999996</v>
      </c>
      <c r="G364" s="5">
        <v>0.66413</v>
      </c>
      <c r="H364" s="5">
        <v>0.66312000000000004</v>
      </c>
      <c r="I364" s="5">
        <v>0.65939999999999999</v>
      </c>
      <c r="J364" s="5">
        <v>0.66161999999999999</v>
      </c>
      <c r="K364" s="5">
        <v>0.66022999999999998</v>
      </c>
      <c r="L364" s="5">
        <v>0.65822000000000003</v>
      </c>
      <c r="M364" s="5">
        <v>0.66581999999999997</v>
      </c>
      <c r="N364" s="5">
        <v>0.66495000000000004</v>
      </c>
      <c r="O364" s="5">
        <v>0.67200000000000004</v>
      </c>
      <c r="P364" s="5">
        <v>0.66984999999999995</v>
      </c>
      <c r="Q364" s="5">
        <v>0.66905999999999999</v>
      </c>
      <c r="R364" s="5">
        <v>0.67112000000000005</v>
      </c>
      <c r="S364" s="5">
        <v>0.66630999999999996</v>
      </c>
      <c r="T364" s="5">
        <v>0.67223999999999995</v>
      </c>
      <c r="U364" s="5">
        <v>0.67942999999999998</v>
      </c>
      <c r="V364" s="5">
        <v>0.68728999999999996</v>
      </c>
      <c r="W364" s="5">
        <v>0.69394</v>
      </c>
      <c r="X364" s="5">
        <v>0.71055000000000001</v>
      </c>
      <c r="Y364" s="5">
        <v>0.71989999999999998</v>
      </c>
      <c r="Z364" s="5">
        <v>0.72809999999999997</v>
      </c>
      <c r="AA364" s="5">
        <v>0.74056999999999995</v>
      </c>
      <c r="AB364" s="5">
        <v>0.74985000000000002</v>
      </c>
      <c r="AC364" s="5">
        <v>0.76756999999999997</v>
      </c>
      <c r="AD364" s="5">
        <v>0.77600999999999998</v>
      </c>
      <c r="AE364" s="5">
        <v>0.79325999999999997</v>
      </c>
      <c r="AF364" s="5">
        <v>0.80769000000000002</v>
      </c>
      <c r="AG364" s="5">
        <v>0.82171000000000005</v>
      </c>
      <c r="AH364" s="5">
        <v>0.83086000000000004</v>
      </c>
      <c r="AI364" s="5">
        <v>0.83945000000000003</v>
      </c>
      <c r="AJ364" s="5">
        <v>0.84301000000000004</v>
      </c>
      <c r="AK364" s="5">
        <v>0.77517000000000003</v>
      </c>
      <c r="AM364" s="4" t="s">
        <v>79</v>
      </c>
      <c r="AN364" s="4" t="s">
        <v>80</v>
      </c>
      <c r="AO364" s="5">
        <f t="shared" si="344"/>
        <v>0.65986250000000002</v>
      </c>
      <c r="AP364" s="5">
        <f t="shared" si="345"/>
        <v>0.68664916666666675</v>
      </c>
      <c r="AQ364" s="5">
        <f t="shared" si="346"/>
        <v>0.79501363636363642</v>
      </c>
      <c r="AR364" s="6">
        <f>(AO364-AVERAGE(AO347:AO392))/_xlfn.STDEV.P(AO347:AO392)</f>
        <v>-0.64232286525023596</v>
      </c>
      <c r="AS364" s="6">
        <f t="shared" ref="AS364:AT364" si="363">(AP364-AVERAGE(AP347:AP392))/_xlfn.STDEV.P(AP347:AP392)</f>
        <v>-0.53911344378994741</v>
      </c>
      <c r="AT364" s="6">
        <f t="shared" si="363"/>
        <v>9.7470152585874784E-2</v>
      </c>
    </row>
    <row r="365" spans="1:46" ht="13.5" thickBot="1">
      <c r="A365" s="4" t="s">
        <v>81</v>
      </c>
      <c r="B365" s="4" t="s">
        <v>82</v>
      </c>
      <c r="C365" s="5">
        <v>0.71711999999999998</v>
      </c>
      <c r="D365" s="5">
        <v>0.72926000000000002</v>
      </c>
      <c r="E365" s="5">
        <v>0.73348000000000002</v>
      </c>
      <c r="F365" s="5">
        <v>0.73311999999999999</v>
      </c>
      <c r="G365" s="5">
        <v>0.73394000000000004</v>
      </c>
      <c r="H365" s="5">
        <v>0.72326999999999997</v>
      </c>
      <c r="I365" s="5">
        <v>0.71443000000000001</v>
      </c>
      <c r="J365" s="5">
        <v>0.71738999999999997</v>
      </c>
      <c r="K365" s="5">
        <v>0.72424999999999995</v>
      </c>
      <c r="L365" s="5">
        <v>0.72092000000000001</v>
      </c>
      <c r="M365" s="5">
        <v>0.72082000000000002</v>
      </c>
      <c r="N365" s="5">
        <v>0.72684000000000004</v>
      </c>
      <c r="O365" s="5">
        <v>0.73329999999999995</v>
      </c>
      <c r="P365" s="5">
        <v>0.73216999999999999</v>
      </c>
      <c r="Q365" s="5">
        <v>0.73072000000000004</v>
      </c>
      <c r="R365" s="5">
        <v>0.73745000000000005</v>
      </c>
      <c r="S365" s="5">
        <v>0.74102000000000001</v>
      </c>
      <c r="T365" s="5">
        <v>0.74512</v>
      </c>
      <c r="U365" s="5">
        <v>0.75477000000000005</v>
      </c>
      <c r="V365" s="5">
        <v>0.75144</v>
      </c>
      <c r="W365" s="5">
        <v>0.75322</v>
      </c>
      <c r="X365" s="5">
        <v>0.76293999999999995</v>
      </c>
      <c r="Y365" s="5">
        <v>0.76842999999999995</v>
      </c>
      <c r="Z365" s="5">
        <v>0.77666999999999997</v>
      </c>
      <c r="AA365" s="5">
        <v>0.78264999999999996</v>
      </c>
      <c r="AB365" s="5">
        <v>0.78717000000000004</v>
      </c>
      <c r="AC365" s="5">
        <v>0.79137999999999997</v>
      </c>
      <c r="AD365" s="5">
        <v>0.79932000000000003</v>
      </c>
      <c r="AE365" s="5">
        <v>0.80640999999999996</v>
      </c>
      <c r="AF365" s="5">
        <v>0.81842999999999999</v>
      </c>
      <c r="AG365" s="5">
        <v>0.82393000000000005</v>
      </c>
      <c r="AH365" s="5">
        <v>0.83489999999999998</v>
      </c>
      <c r="AI365" s="5">
        <v>0.83665999999999996</v>
      </c>
      <c r="AJ365" s="5">
        <v>0.83528999999999998</v>
      </c>
      <c r="AK365" s="5">
        <v>0.77378999999999998</v>
      </c>
      <c r="AM365" s="4" t="s">
        <v>81</v>
      </c>
      <c r="AN365" s="4" t="s">
        <v>82</v>
      </c>
      <c r="AO365" s="5">
        <f t="shared" si="344"/>
        <v>0.72456999999999994</v>
      </c>
      <c r="AP365" s="5">
        <f t="shared" si="345"/>
        <v>0.74893749999999981</v>
      </c>
      <c r="AQ365" s="5">
        <f t="shared" si="346"/>
        <v>0.80817545454545447</v>
      </c>
      <c r="AR365" s="6">
        <f>(AO365-AVERAGE(AO347:AO392))/_xlfn.STDEV.P(AO347:AO392)</f>
        <v>0.4512846094175868</v>
      </c>
      <c r="AS365" s="6">
        <f t="shared" ref="AS365:AT365" si="364">(AP365-AVERAGE(AP347:AP392))/_xlfn.STDEV.P(AP347:AP392)</f>
        <v>0.34254270561542094</v>
      </c>
      <c r="AT365" s="6">
        <f t="shared" si="364"/>
        <v>0.28768471180302596</v>
      </c>
    </row>
    <row r="366" spans="1:46" ht="13.5" thickBot="1">
      <c r="A366" s="4" t="s">
        <v>83</v>
      </c>
      <c r="B366" s="4" t="s">
        <v>84</v>
      </c>
      <c r="C366" s="5">
        <v>0.68266000000000004</v>
      </c>
      <c r="D366" s="5">
        <v>0.68898999999999999</v>
      </c>
      <c r="E366" s="5">
        <v>0.68569999999999998</v>
      </c>
      <c r="F366" s="5">
        <v>0.68998999999999999</v>
      </c>
      <c r="G366" s="5">
        <v>0.69223999999999997</v>
      </c>
      <c r="H366" s="5">
        <v>0.69450000000000001</v>
      </c>
      <c r="I366" s="5">
        <v>0.69389000000000001</v>
      </c>
      <c r="J366" s="5">
        <v>0.70442000000000005</v>
      </c>
      <c r="K366" s="5">
        <v>0.71597</v>
      </c>
      <c r="L366" s="5">
        <v>0.72509999999999997</v>
      </c>
      <c r="M366" s="5">
        <v>0.72923000000000004</v>
      </c>
      <c r="N366" s="5">
        <v>0.73475999999999997</v>
      </c>
      <c r="O366" s="5">
        <v>0.74675999999999998</v>
      </c>
      <c r="P366" s="5">
        <v>0.74485000000000001</v>
      </c>
      <c r="Q366" s="5">
        <v>0.75270000000000004</v>
      </c>
      <c r="R366" s="5">
        <v>0.75697000000000003</v>
      </c>
      <c r="S366" s="5">
        <v>0.75041000000000002</v>
      </c>
      <c r="T366" s="5">
        <v>0.74377000000000004</v>
      </c>
      <c r="U366" s="5">
        <v>0.75770999999999999</v>
      </c>
      <c r="V366" s="5">
        <v>0.75117</v>
      </c>
      <c r="W366" s="5">
        <v>0.75444</v>
      </c>
      <c r="X366" s="5">
        <v>0.76502999999999999</v>
      </c>
      <c r="Y366" s="5">
        <v>0.77617999999999998</v>
      </c>
      <c r="Z366" s="5">
        <v>0.77059</v>
      </c>
      <c r="AA366" s="5">
        <v>0.77393999999999996</v>
      </c>
      <c r="AB366" s="5">
        <v>0.78376999999999997</v>
      </c>
      <c r="AC366" s="5">
        <v>0.78539999999999999</v>
      </c>
      <c r="AD366" s="5">
        <v>0.78842999999999996</v>
      </c>
      <c r="AE366" s="5">
        <v>0.79720000000000002</v>
      </c>
      <c r="AF366" s="5">
        <v>0.81081000000000003</v>
      </c>
      <c r="AG366" s="5">
        <v>0.80672999999999995</v>
      </c>
      <c r="AH366" s="5">
        <v>0.81391999999999998</v>
      </c>
      <c r="AI366" s="5">
        <v>0.81311</v>
      </c>
      <c r="AJ366" s="5">
        <v>0.81418000000000001</v>
      </c>
      <c r="AK366" s="5">
        <v>0.75680999999999998</v>
      </c>
      <c r="AM366" s="4" t="s">
        <v>83</v>
      </c>
      <c r="AN366" s="4" t="s">
        <v>84</v>
      </c>
      <c r="AO366" s="5">
        <f t="shared" si="344"/>
        <v>0.70312083333333331</v>
      </c>
      <c r="AP366" s="5">
        <f t="shared" si="345"/>
        <v>0.75588166666666667</v>
      </c>
      <c r="AQ366" s="5">
        <f t="shared" si="346"/>
        <v>0.79493636363636355</v>
      </c>
      <c r="AR366" s="6">
        <f>(AO366-AVERAGE(AO347:AO392))/_xlfn.STDEV.P(AO347:AO392)</f>
        <v>8.8776878597163128E-2</v>
      </c>
      <c r="AS366" s="6">
        <f t="shared" ref="AS366:AT366" si="365">(AP366-AVERAGE(AP347:AP392))/_xlfn.STDEV.P(AP347:AP392)</f>
        <v>0.44083345954198794</v>
      </c>
      <c r="AT366" s="6">
        <f t="shared" si="365"/>
        <v>9.6353407349413403E-2</v>
      </c>
    </row>
    <row r="367" spans="1:46" ht="13.5" thickBot="1">
      <c r="A367" s="4" t="s">
        <v>85</v>
      </c>
      <c r="B367" s="4" t="s">
        <v>86</v>
      </c>
      <c r="C367" s="5">
        <v>0.71492999999999995</v>
      </c>
      <c r="D367" s="5">
        <v>0.71506000000000003</v>
      </c>
      <c r="E367" s="5">
        <v>0.71453</v>
      </c>
      <c r="F367" s="5">
        <v>0.71969000000000005</v>
      </c>
      <c r="G367" s="5">
        <v>0.72462000000000004</v>
      </c>
      <c r="H367" s="5">
        <v>0.72885999999999995</v>
      </c>
      <c r="I367" s="5">
        <v>0.73341000000000001</v>
      </c>
      <c r="J367" s="5">
        <v>0.74356</v>
      </c>
      <c r="K367" s="5">
        <v>0.75619000000000003</v>
      </c>
      <c r="L367" s="5">
        <v>0.76787000000000005</v>
      </c>
      <c r="M367" s="5">
        <v>0.77830999999999995</v>
      </c>
      <c r="N367" s="5">
        <v>0.78351000000000004</v>
      </c>
      <c r="O367" s="5">
        <v>0.79315999999999998</v>
      </c>
      <c r="P367" s="5">
        <v>0.80112000000000005</v>
      </c>
      <c r="Q367" s="5">
        <v>0.80933999999999995</v>
      </c>
      <c r="R367" s="5">
        <v>0.81274000000000002</v>
      </c>
      <c r="S367" s="5">
        <v>0.82055999999999996</v>
      </c>
      <c r="T367" s="5">
        <v>0.82228000000000001</v>
      </c>
      <c r="U367" s="5">
        <v>0.82855999999999996</v>
      </c>
      <c r="V367" s="5">
        <v>0.83104</v>
      </c>
      <c r="W367" s="5">
        <v>0.82823000000000002</v>
      </c>
      <c r="X367" s="5">
        <v>0.82735999999999998</v>
      </c>
      <c r="Y367" s="5">
        <v>0.82618000000000003</v>
      </c>
      <c r="Z367" s="5">
        <v>0.83228999999999997</v>
      </c>
      <c r="AA367" s="5">
        <v>0.83113999999999999</v>
      </c>
      <c r="AB367" s="5">
        <v>0.82762000000000002</v>
      </c>
      <c r="AC367" s="5">
        <v>0.82732000000000006</v>
      </c>
      <c r="AD367" s="5">
        <v>0.83111999999999997</v>
      </c>
      <c r="AE367" s="5">
        <v>0.82923000000000002</v>
      </c>
      <c r="AF367" s="5">
        <v>0.83238999999999996</v>
      </c>
      <c r="AG367" s="5">
        <v>0.83257999999999999</v>
      </c>
      <c r="AH367" s="5">
        <v>0.83062999999999998</v>
      </c>
      <c r="AI367" s="5">
        <v>0.82994000000000001</v>
      </c>
      <c r="AJ367" s="5">
        <v>0.83357000000000003</v>
      </c>
      <c r="AK367" s="5">
        <v>0.76402000000000003</v>
      </c>
      <c r="AM367" s="4" t="s">
        <v>85</v>
      </c>
      <c r="AN367" s="4" t="s">
        <v>86</v>
      </c>
      <c r="AO367" s="5">
        <f t="shared" si="344"/>
        <v>0.74004499999999995</v>
      </c>
      <c r="AP367" s="5">
        <f t="shared" si="345"/>
        <v>0.81940500000000016</v>
      </c>
      <c r="AQ367" s="5">
        <f t="shared" si="346"/>
        <v>0.82450545454545465</v>
      </c>
      <c r="AR367" s="6">
        <f>(AO367-AVERAGE(AO347:AO392))/_xlfn.STDEV.P(AO347:AO392)</f>
        <v>0.71282424037975656</v>
      </c>
      <c r="AS367" s="6">
        <f t="shared" ref="AS367:AT367" si="366">(AP367-AVERAGE(AP347:AP392))/_xlfn.STDEV.P(AP347:AP392)</f>
        <v>1.3399703358547388</v>
      </c>
      <c r="AT367" s="6">
        <f t="shared" si="366"/>
        <v>0.52368582571501365</v>
      </c>
    </row>
    <row r="368" spans="1:46" ht="13.5" thickBot="1">
      <c r="A368" s="4" t="s">
        <v>87</v>
      </c>
      <c r="B368" s="4" t="s">
        <v>88</v>
      </c>
      <c r="C368" s="5">
        <v>0.69798000000000004</v>
      </c>
      <c r="D368" s="5">
        <v>0.70613000000000004</v>
      </c>
      <c r="E368" s="5">
        <v>0.71487999999999996</v>
      </c>
      <c r="F368" s="5">
        <v>0.72343999999999997</v>
      </c>
      <c r="G368" s="5">
        <v>0.72584000000000004</v>
      </c>
      <c r="H368" s="5">
        <v>0.72535000000000005</v>
      </c>
      <c r="I368" s="5">
        <v>0.72631000000000001</v>
      </c>
      <c r="J368" s="5">
        <v>0.74419999999999997</v>
      </c>
      <c r="K368" s="5">
        <v>0.74963000000000002</v>
      </c>
      <c r="L368" s="5">
        <v>0.75480999999999998</v>
      </c>
      <c r="M368" s="5">
        <v>0.75858999999999999</v>
      </c>
      <c r="N368" s="5">
        <v>0.76634999999999998</v>
      </c>
      <c r="O368" s="5">
        <v>0.77546000000000004</v>
      </c>
      <c r="P368" s="5">
        <v>0.77705999999999997</v>
      </c>
      <c r="Q368" s="5">
        <v>0.77678999999999998</v>
      </c>
      <c r="R368" s="5">
        <v>0.78210999999999997</v>
      </c>
      <c r="S368" s="5">
        <v>0.78191999999999995</v>
      </c>
      <c r="T368" s="5">
        <v>0.78297000000000005</v>
      </c>
      <c r="U368" s="5">
        <v>0.78778999999999999</v>
      </c>
      <c r="V368" s="5">
        <v>0.78535999999999995</v>
      </c>
      <c r="W368" s="5">
        <v>0.78654999999999997</v>
      </c>
      <c r="X368" s="5">
        <v>0.79212000000000005</v>
      </c>
      <c r="Y368" s="5">
        <v>0.79988999999999999</v>
      </c>
      <c r="Z368" s="5">
        <v>0.80681000000000003</v>
      </c>
      <c r="AA368" s="5">
        <v>0.80779999999999996</v>
      </c>
      <c r="AB368" s="5">
        <v>0.81591999999999998</v>
      </c>
      <c r="AC368" s="5">
        <v>0.82440000000000002</v>
      </c>
      <c r="AD368" s="5">
        <v>0.82706999999999997</v>
      </c>
      <c r="AE368" s="5">
        <v>0.83560999999999996</v>
      </c>
      <c r="AF368" s="5">
        <v>0.84499000000000002</v>
      </c>
      <c r="AG368" s="5">
        <v>0.84782999999999997</v>
      </c>
      <c r="AH368" s="5">
        <v>0.85265999999999997</v>
      </c>
      <c r="AI368" s="5">
        <v>0.85814999999999997</v>
      </c>
      <c r="AJ368" s="5">
        <v>0.85875999999999997</v>
      </c>
      <c r="AK368" s="5">
        <v>0.78508</v>
      </c>
      <c r="AM368" s="4" t="s">
        <v>87</v>
      </c>
      <c r="AN368" s="4" t="s">
        <v>88</v>
      </c>
      <c r="AO368" s="5">
        <f t="shared" si="344"/>
        <v>0.73279249999999996</v>
      </c>
      <c r="AP368" s="5">
        <f t="shared" si="345"/>
        <v>0.78623583333333336</v>
      </c>
      <c r="AQ368" s="5">
        <f t="shared" si="346"/>
        <v>0.83257000000000014</v>
      </c>
      <c r="AR368" s="6">
        <f>(AO368-AVERAGE(AO347:AO392))/_xlfn.STDEV.P(AO347:AO392)</f>
        <v>0.59025130509360901</v>
      </c>
      <c r="AS368" s="6">
        <f t="shared" ref="AS368:AT368" si="367">(AP368-AVERAGE(AP347:AP392))/_xlfn.STDEV.P(AP347:AP392)</f>
        <v>0.87047953079785045</v>
      </c>
      <c r="AT368" s="6">
        <f t="shared" si="367"/>
        <v>0.64023461386360969</v>
      </c>
    </row>
    <row r="369" spans="1:46" ht="13.5" thickBot="1">
      <c r="A369" s="4" t="s">
        <v>89</v>
      </c>
      <c r="B369" s="4" t="s">
        <v>90</v>
      </c>
      <c r="C369" s="5">
        <v>0.72224999999999995</v>
      </c>
      <c r="D369" s="5">
        <v>0.71970999999999996</v>
      </c>
      <c r="E369" s="5">
        <v>0.71952000000000005</v>
      </c>
      <c r="F369" s="5">
        <v>0.7258</v>
      </c>
      <c r="G369" s="5">
        <v>0.73514999999999997</v>
      </c>
      <c r="H369" s="5">
        <v>0.74450000000000005</v>
      </c>
      <c r="I369" s="5">
        <v>0.75593999999999995</v>
      </c>
      <c r="J369" s="5">
        <v>0.76671999999999996</v>
      </c>
      <c r="K369" s="5">
        <v>0.77166999999999997</v>
      </c>
      <c r="L369" s="5">
        <v>0.77830999999999995</v>
      </c>
      <c r="M369" s="5">
        <v>0.78878000000000004</v>
      </c>
      <c r="N369" s="5">
        <v>0.79307000000000005</v>
      </c>
      <c r="O369" s="5">
        <v>0.79415999999999998</v>
      </c>
      <c r="P369" s="5">
        <v>0.79786000000000001</v>
      </c>
      <c r="Q369" s="5">
        <v>0.80257000000000001</v>
      </c>
      <c r="R369" s="5">
        <v>0.8004</v>
      </c>
      <c r="S369" s="5">
        <v>0.79788999999999999</v>
      </c>
      <c r="T369" s="5">
        <v>0.79247000000000001</v>
      </c>
      <c r="U369" s="5">
        <v>0.79327999999999999</v>
      </c>
      <c r="V369" s="5">
        <v>0.79967999999999995</v>
      </c>
      <c r="W369" s="5">
        <v>0.80552999999999997</v>
      </c>
      <c r="X369" s="5">
        <v>0.81027000000000005</v>
      </c>
      <c r="Y369" s="5">
        <v>0.81554000000000004</v>
      </c>
      <c r="Z369" s="5">
        <v>0.81823000000000001</v>
      </c>
      <c r="AA369" s="5">
        <v>0.82474000000000003</v>
      </c>
      <c r="AB369" s="5">
        <v>0.83160000000000001</v>
      </c>
      <c r="AC369" s="5">
        <v>0.84130000000000005</v>
      </c>
      <c r="AD369" s="5">
        <v>0.85582000000000003</v>
      </c>
      <c r="AE369" s="5">
        <v>0.86368999999999996</v>
      </c>
      <c r="AF369" s="5">
        <v>0.87578999999999996</v>
      </c>
      <c r="AG369" s="5">
        <v>0.87641999999999998</v>
      </c>
      <c r="AH369" s="5">
        <v>0.87871999999999995</v>
      </c>
      <c r="AI369" s="5">
        <v>0.87985000000000002</v>
      </c>
      <c r="AJ369" s="5">
        <v>0.88261999999999996</v>
      </c>
      <c r="AK369" s="5">
        <v>0.81342999999999999</v>
      </c>
      <c r="AM369" s="4" t="s">
        <v>89</v>
      </c>
      <c r="AN369" s="4" t="s">
        <v>90</v>
      </c>
      <c r="AO369" s="5">
        <f t="shared" si="344"/>
        <v>0.75178500000000004</v>
      </c>
      <c r="AP369" s="5">
        <f t="shared" si="345"/>
        <v>0.80232333333333328</v>
      </c>
      <c r="AQ369" s="5">
        <f t="shared" si="346"/>
        <v>0.85672545454545457</v>
      </c>
      <c r="AR369" s="6">
        <f>(AO369-AVERAGE(AO347:AO392))/_xlfn.STDEV.P(AO347:AO392)</f>
        <v>0.91123944344895791</v>
      </c>
      <c r="AS369" s="6">
        <f t="shared" ref="AS369:AT369" si="368">(AP369-AVERAGE(AP347:AP392))/_xlfn.STDEV.P(AP347:AP392)</f>
        <v>1.0981889997228851</v>
      </c>
      <c r="AT369" s="6">
        <f t="shared" si="368"/>
        <v>0.98932917478079085</v>
      </c>
    </row>
    <row r="370" spans="1:46" ht="13.5" thickBot="1">
      <c r="A370" s="4" t="s">
        <v>91</v>
      </c>
      <c r="B370" s="4" t="s">
        <v>92</v>
      </c>
      <c r="C370" s="5">
        <v>0.69144000000000005</v>
      </c>
      <c r="D370" s="5">
        <v>0.69262000000000001</v>
      </c>
      <c r="E370" s="5">
        <v>0.69416999999999995</v>
      </c>
      <c r="F370" s="5">
        <v>0.70238999999999996</v>
      </c>
      <c r="G370" s="5">
        <v>0.70742000000000005</v>
      </c>
      <c r="H370" s="5">
        <v>0.71021000000000001</v>
      </c>
      <c r="I370" s="5">
        <v>0.71199000000000001</v>
      </c>
      <c r="J370" s="5">
        <v>0.71728999999999998</v>
      </c>
      <c r="K370" s="5">
        <v>0.72331000000000001</v>
      </c>
      <c r="L370" s="5">
        <v>0.72350000000000003</v>
      </c>
      <c r="M370" s="5">
        <v>0.72623000000000004</v>
      </c>
      <c r="N370" s="5">
        <v>0.73856999999999995</v>
      </c>
      <c r="O370" s="5">
        <v>0.73902999999999996</v>
      </c>
      <c r="P370" s="5">
        <v>0.73855000000000004</v>
      </c>
      <c r="Q370" s="5">
        <v>0.73885000000000001</v>
      </c>
      <c r="R370" s="5">
        <v>0.73275000000000001</v>
      </c>
      <c r="S370" s="5">
        <v>0.72763999999999995</v>
      </c>
      <c r="T370" s="5">
        <v>0.72119</v>
      </c>
      <c r="U370" s="5">
        <v>0.71906000000000003</v>
      </c>
      <c r="V370" s="5">
        <v>0.71880999999999995</v>
      </c>
      <c r="W370" s="5">
        <v>0.71555999999999997</v>
      </c>
      <c r="X370" s="5">
        <v>0.72219</v>
      </c>
      <c r="Y370" s="5">
        <v>0.72504999999999997</v>
      </c>
      <c r="Z370" s="5">
        <v>0.72541999999999995</v>
      </c>
      <c r="AA370" s="5">
        <v>0.72941</v>
      </c>
      <c r="AB370" s="5">
        <v>0.74345000000000006</v>
      </c>
      <c r="AC370" s="5">
        <v>0.75129999999999997</v>
      </c>
      <c r="AD370" s="5">
        <v>0.76600000000000001</v>
      </c>
      <c r="AE370" s="5">
        <v>0.77417000000000002</v>
      </c>
      <c r="AF370" s="5">
        <v>0.78869</v>
      </c>
      <c r="AG370" s="5">
        <v>0.80466000000000004</v>
      </c>
      <c r="AH370" s="5">
        <v>0.81050999999999995</v>
      </c>
      <c r="AI370" s="5">
        <v>0.81630999999999998</v>
      </c>
      <c r="AJ370" s="5">
        <v>0.81972</v>
      </c>
      <c r="AK370" s="5">
        <v>0.75294000000000005</v>
      </c>
      <c r="AM370" s="4" t="s">
        <v>91</v>
      </c>
      <c r="AN370" s="4" t="s">
        <v>92</v>
      </c>
      <c r="AO370" s="5">
        <f t="shared" si="344"/>
        <v>0.71159499999999998</v>
      </c>
      <c r="AP370" s="5">
        <f t="shared" si="345"/>
        <v>0.72700833333333337</v>
      </c>
      <c r="AQ370" s="5">
        <f t="shared" si="346"/>
        <v>0.77792363636363637</v>
      </c>
      <c r="AR370" s="6">
        <f>(AO370-AVERAGE(AO347:AO392))/_xlfn.STDEV.P(AO347:AO392)</f>
        <v>0.23199693822313525</v>
      </c>
      <c r="AS370" s="6">
        <f t="shared" ref="AS370:AT370" si="369">(AP370-AVERAGE(AP347:AP392))/_xlfn.STDEV.P(AP347:AP392)</f>
        <v>3.2147747067777774E-2</v>
      </c>
      <c r="AT370" s="6">
        <f t="shared" si="369"/>
        <v>-0.14951447918116978</v>
      </c>
    </row>
    <row r="371" spans="1:46" ht="13.5" thickBot="1">
      <c r="A371" s="4" t="s">
        <v>93</v>
      </c>
      <c r="B371" s="4" t="s">
        <v>94</v>
      </c>
      <c r="C371" s="5">
        <v>0.71955999999999998</v>
      </c>
      <c r="D371" s="5">
        <v>0.72294000000000003</v>
      </c>
      <c r="E371" s="5">
        <v>0.72733000000000003</v>
      </c>
      <c r="F371" s="5">
        <v>0.73280000000000001</v>
      </c>
      <c r="G371" s="5">
        <v>0.73819000000000001</v>
      </c>
      <c r="H371" s="5">
        <v>0.74251</v>
      </c>
      <c r="I371" s="5">
        <v>0.74141999999999997</v>
      </c>
      <c r="J371" s="5">
        <v>0.74455000000000005</v>
      </c>
      <c r="K371" s="5">
        <v>0.74902000000000002</v>
      </c>
      <c r="L371" s="5">
        <v>0.75251000000000001</v>
      </c>
      <c r="M371" s="5">
        <v>0.75822000000000001</v>
      </c>
      <c r="N371" s="5">
        <v>0.76</v>
      </c>
      <c r="O371" s="5">
        <v>0.75968000000000002</v>
      </c>
      <c r="P371" s="5">
        <v>0.76575000000000004</v>
      </c>
      <c r="Q371" s="5">
        <v>0.76844999999999997</v>
      </c>
      <c r="R371" s="5">
        <v>0.76441999999999999</v>
      </c>
      <c r="S371" s="5">
        <v>0.75985000000000003</v>
      </c>
      <c r="T371" s="5">
        <v>0.75792999999999999</v>
      </c>
      <c r="U371" s="5">
        <v>0.76417000000000002</v>
      </c>
      <c r="V371" s="5">
        <v>0.76546000000000003</v>
      </c>
      <c r="W371" s="5">
        <v>0.76480000000000004</v>
      </c>
      <c r="X371" s="5">
        <v>0.76729000000000003</v>
      </c>
      <c r="Y371" s="5">
        <v>0.77068000000000003</v>
      </c>
      <c r="Z371" s="5">
        <v>0.77988999999999997</v>
      </c>
      <c r="AA371" s="5">
        <v>0.78686999999999996</v>
      </c>
      <c r="AB371" s="5">
        <v>0.78915999999999997</v>
      </c>
      <c r="AC371" s="5">
        <v>0.79530999999999996</v>
      </c>
      <c r="AD371" s="5">
        <v>0.80500000000000005</v>
      </c>
      <c r="AE371" s="5">
        <v>0.81835999999999998</v>
      </c>
      <c r="AF371" s="5">
        <v>0.82879000000000003</v>
      </c>
      <c r="AG371" s="5">
        <v>0.83626999999999996</v>
      </c>
      <c r="AH371" s="5">
        <v>0.84297</v>
      </c>
      <c r="AI371" s="5">
        <v>0.84784000000000004</v>
      </c>
      <c r="AJ371" s="5">
        <v>0.85206999999999999</v>
      </c>
      <c r="AK371" s="5">
        <v>0.78424000000000005</v>
      </c>
      <c r="AM371" s="4" t="s">
        <v>93</v>
      </c>
      <c r="AN371" s="4" t="s">
        <v>94</v>
      </c>
      <c r="AO371" s="5">
        <f t="shared" si="344"/>
        <v>0.7407541666666666</v>
      </c>
      <c r="AP371" s="5">
        <f t="shared" si="345"/>
        <v>0.76569750000000003</v>
      </c>
      <c r="AQ371" s="5">
        <f t="shared" si="346"/>
        <v>0.81698909090909089</v>
      </c>
      <c r="AR371" s="6">
        <f>(AO371-AVERAGE(AO347:AO392))/_xlfn.STDEV.P(AO347:AO392)</f>
        <v>0.72480971296719865</v>
      </c>
      <c r="AS371" s="6">
        <f t="shared" ref="AS371:AT371" si="370">(AP371-AVERAGE(AP347:AP392))/_xlfn.STDEV.P(AP347:AP392)</f>
        <v>0.57977103190500279</v>
      </c>
      <c r="AT371" s="6">
        <f t="shared" si="370"/>
        <v>0.41505935965565127</v>
      </c>
    </row>
    <row r="372" spans="1:46" ht="13.5" thickBot="1">
      <c r="A372" s="4" t="s">
        <v>95</v>
      </c>
      <c r="B372" s="4" t="s">
        <v>96</v>
      </c>
      <c r="C372" s="5">
        <v>0.72826999999999997</v>
      </c>
      <c r="D372" s="5">
        <v>0.73556999999999995</v>
      </c>
      <c r="E372" s="5">
        <v>0.73524999999999996</v>
      </c>
      <c r="F372" s="5">
        <v>0.73714000000000002</v>
      </c>
      <c r="G372" s="5">
        <v>0.73599999999999999</v>
      </c>
      <c r="H372" s="5">
        <v>0.73197999999999996</v>
      </c>
      <c r="I372" s="5">
        <v>0.73677999999999999</v>
      </c>
      <c r="J372" s="5">
        <v>0.73477000000000003</v>
      </c>
      <c r="K372" s="5">
        <v>0.73629999999999995</v>
      </c>
      <c r="L372" s="5">
        <v>0.73316999999999999</v>
      </c>
      <c r="M372" s="5">
        <v>0.73648999999999998</v>
      </c>
      <c r="N372" s="5">
        <v>0.73572000000000004</v>
      </c>
      <c r="O372" s="5">
        <v>0.73858000000000001</v>
      </c>
      <c r="P372" s="5">
        <v>0.73858999999999997</v>
      </c>
      <c r="Q372" s="5">
        <v>0.73758000000000001</v>
      </c>
      <c r="R372" s="5">
        <v>0.74414999999999998</v>
      </c>
      <c r="S372" s="5">
        <v>0.74714999999999998</v>
      </c>
      <c r="T372" s="5">
        <v>0.74758999999999998</v>
      </c>
      <c r="U372" s="5">
        <v>0.74956999999999996</v>
      </c>
      <c r="V372" s="5">
        <v>0.75416000000000005</v>
      </c>
      <c r="W372" s="5">
        <v>0.75505</v>
      </c>
      <c r="X372" s="5">
        <v>0.76151999999999997</v>
      </c>
      <c r="Y372" s="5">
        <v>0.76912999999999998</v>
      </c>
      <c r="Z372" s="5">
        <v>0.77319000000000004</v>
      </c>
      <c r="AA372" s="5">
        <v>0.77664999999999995</v>
      </c>
      <c r="AB372" s="5">
        <v>0.78142999999999996</v>
      </c>
      <c r="AC372" s="5">
        <v>0.78774</v>
      </c>
      <c r="AD372" s="5">
        <v>0.79439000000000004</v>
      </c>
      <c r="AE372" s="5">
        <v>0.80169999999999997</v>
      </c>
      <c r="AF372" s="5">
        <v>0.81215000000000004</v>
      </c>
      <c r="AG372" s="5">
        <v>0.81462999999999997</v>
      </c>
      <c r="AH372" s="5">
        <v>0.81954000000000005</v>
      </c>
      <c r="AI372" s="5">
        <v>0.82155999999999996</v>
      </c>
      <c r="AJ372" s="5">
        <v>0.82221</v>
      </c>
      <c r="AK372" s="5">
        <v>0.75854999999999995</v>
      </c>
      <c r="AM372" s="4" t="s">
        <v>95</v>
      </c>
      <c r="AN372" s="4" t="s">
        <v>96</v>
      </c>
      <c r="AO372" s="5">
        <f t="shared" si="344"/>
        <v>0.73478666666666681</v>
      </c>
      <c r="AP372" s="5">
        <f t="shared" si="345"/>
        <v>0.75135499999999988</v>
      </c>
      <c r="AQ372" s="5">
        <f t="shared" si="346"/>
        <v>0.79914090909090907</v>
      </c>
      <c r="AR372" s="6">
        <f>(AO372-AVERAGE(AO347:AO392))/_xlfn.STDEV.P(AO347:AO392)</f>
        <v>0.62395428500166128</v>
      </c>
      <c r="AS372" s="6">
        <f t="shared" ref="AS372:AT372" si="371">(AP372-AVERAGE(AP347:AP392))/_xlfn.STDEV.P(AP347:AP392)</f>
        <v>0.37676105160617712</v>
      </c>
      <c r="AT372" s="6">
        <f t="shared" si="371"/>
        <v>0.15711748639205367</v>
      </c>
    </row>
    <row r="373" spans="1:46" ht="13.5" thickBot="1">
      <c r="A373" s="4" t="s">
        <v>97</v>
      </c>
      <c r="B373" s="4" t="s">
        <v>98</v>
      </c>
      <c r="C373" s="5">
        <v>0.62966</v>
      </c>
      <c r="D373" s="5">
        <v>0.62544999999999995</v>
      </c>
      <c r="E373" s="5">
        <v>0.62683999999999995</v>
      </c>
      <c r="F373" s="5">
        <v>0.63795000000000002</v>
      </c>
      <c r="G373" s="5">
        <v>0.64561999999999997</v>
      </c>
      <c r="H373" s="5">
        <v>0.65185000000000004</v>
      </c>
      <c r="I373" s="5">
        <v>0.65391999999999995</v>
      </c>
      <c r="J373" s="5">
        <v>0.65559000000000001</v>
      </c>
      <c r="K373" s="5">
        <v>0.66478999999999999</v>
      </c>
      <c r="L373" s="5">
        <v>0.66573000000000004</v>
      </c>
      <c r="M373" s="5">
        <v>0.67191000000000001</v>
      </c>
      <c r="N373" s="5">
        <v>0.67515000000000003</v>
      </c>
      <c r="O373" s="5">
        <v>0.68330000000000002</v>
      </c>
      <c r="P373" s="5">
        <v>0.68991999999999998</v>
      </c>
      <c r="Q373" s="5">
        <v>0.68933</v>
      </c>
      <c r="R373" s="5">
        <v>0.68767999999999996</v>
      </c>
      <c r="S373" s="5">
        <v>0.68705000000000005</v>
      </c>
      <c r="T373" s="5">
        <v>0.67600000000000005</v>
      </c>
      <c r="U373" s="5">
        <v>0.67401</v>
      </c>
      <c r="V373" s="5">
        <v>0.67542000000000002</v>
      </c>
      <c r="W373" s="5">
        <v>0.67640999999999996</v>
      </c>
      <c r="X373" s="5">
        <v>0.68095000000000006</v>
      </c>
      <c r="Y373" s="5">
        <v>0.68574000000000002</v>
      </c>
      <c r="Z373" s="5">
        <v>0.68879999999999997</v>
      </c>
      <c r="AA373" s="5">
        <v>0.69182999999999995</v>
      </c>
      <c r="AB373" s="5">
        <v>0.69810000000000005</v>
      </c>
      <c r="AC373" s="5">
        <v>0.71035000000000004</v>
      </c>
      <c r="AD373" s="5">
        <v>0.72506000000000004</v>
      </c>
      <c r="AE373" s="5">
        <v>0.73817999999999995</v>
      </c>
      <c r="AF373" s="5">
        <v>0.75695000000000001</v>
      </c>
      <c r="AG373" s="5">
        <v>0.7712</v>
      </c>
      <c r="AH373" s="5">
        <v>0.78169</v>
      </c>
      <c r="AI373" s="5">
        <v>0.78841000000000006</v>
      </c>
      <c r="AJ373" s="5">
        <v>0.79622000000000004</v>
      </c>
      <c r="AK373" s="5">
        <v>0.74361999999999995</v>
      </c>
      <c r="AM373" s="4" t="s">
        <v>97</v>
      </c>
      <c r="AN373" s="4" t="s">
        <v>98</v>
      </c>
      <c r="AO373" s="5">
        <f t="shared" si="344"/>
        <v>0.65037166666666668</v>
      </c>
      <c r="AP373" s="5">
        <f t="shared" si="345"/>
        <v>0.68288416666666663</v>
      </c>
      <c r="AQ373" s="5">
        <f t="shared" si="346"/>
        <v>0.74560090909090915</v>
      </c>
      <c r="AR373" s="6">
        <f>(AO373-AVERAGE(AO347:AO392))/_xlfn.STDEV.P(AO347:AO392)</f>
        <v>-0.80272538851507969</v>
      </c>
      <c r="AS373" s="6">
        <f t="shared" ref="AS373:AT373" si="372">(AP373-AVERAGE(AP347:AP392))/_xlfn.STDEV.P(AP347:AP392)</f>
        <v>-0.59240489059664758</v>
      </c>
      <c r="AT373" s="6">
        <f t="shared" si="372"/>
        <v>-0.61664244250247569</v>
      </c>
    </row>
    <row r="374" spans="1:46" ht="13.5" thickBot="1">
      <c r="A374" s="4" t="s">
        <v>99</v>
      </c>
      <c r="B374" s="4" t="s">
        <v>100</v>
      </c>
      <c r="C374" s="5">
        <v>0.69172999999999996</v>
      </c>
      <c r="D374" s="5">
        <v>0.68723999999999996</v>
      </c>
      <c r="E374" s="5">
        <v>0.68067</v>
      </c>
      <c r="F374" s="5">
        <v>0.68484999999999996</v>
      </c>
      <c r="G374" s="5">
        <v>0.68217000000000005</v>
      </c>
      <c r="H374" s="5">
        <v>0.68050999999999995</v>
      </c>
      <c r="I374" s="5">
        <v>0.67381000000000002</v>
      </c>
      <c r="J374" s="5">
        <v>0.67634000000000005</v>
      </c>
      <c r="K374" s="5">
        <v>0.67664000000000002</v>
      </c>
      <c r="L374" s="5">
        <v>0.68200000000000005</v>
      </c>
      <c r="M374" s="5">
        <v>0.66912000000000005</v>
      </c>
      <c r="N374" s="5">
        <v>0.66605999999999999</v>
      </c>
      <c r="O374" s="5">
        <v>0.66456999999999999</v>
      </c>
      <c r="P374" s="5">
        <v>0.66281999999999996</v>
      </c>
      <c r="Q374" s="5">
        <v>0.66156000000000004</v>
      </c>
      <c r="R374" s="5">
        <v>0.66354000000000002</v>
      </c>
      <c r="S374" s="5">
        <v>0.66078000000000003</v>
      </c>
      <c r="T374" s="5">
        <v>0.65502000000000005</v>
      </c>
      <c r="U374" s="5">
        <v>0.66542000000000001</v>
      </c>
      <c r="V374" s="5">
        <v>0.66496999999999995</v>
      </c>
      <c r="W374" s="5">
        <v>0.66076999999999997</v>
      </c>
      <c r="X374" s="5">
        <v>0.66200000000000003</v>
      </c>
      <c r="Y374" s="5">
        <v>0.68278000000000005</v>
      </c>
      <c r="Z374" s="5">
        <v>0.69394999999999996</v>
      </c>
      <c r="AA374" s="5">
        <v>0.70633999999999997</v>
      </c>
      <c r="AB374" s="5">
        <v>0.72065000000000001</v>
      </c>
      <c r="AC374" s="5">
        <v>0.73121000000000003</v>
      </c>
      <c r="AD374" s="5">
        <v>0.73862000000000005</v>
      </c>
      <c r="AE374" s="5">
        <v>0.75329999999999997</v>
      </c>
      <c r="AF374" s="5">
        <v>0.76537999999999995</v>
      </c>
      <c r="AG374" s="5">
        <v>0.76615</v>
      </c>
      <c r="AH374" s="5">
        <v>0.77632000000000001</v>
      </c>
      <c r="AI374" s="5">
        <v>0.78632999999999997</v>
      </c>
      <c r="AJ374" s="5">
        <v>0.79674</v>
      </c>
      <c r="AK374" s="5">
        <v>0.73801000000000005</v>
      </c>
      <c r="AM374" s="4" t="s">
        <v>99</v>
      </c>
      <c r="AN374" s="4" t="s">
        <v>100</v>
      </c>
      <c r="AO374" s="5">
        <f t="shared" si="344"/>
        <v>0.67926166666666665</v>
      </c>
      <c r="AP374" s="5">
        <f t="shared" si="345"/>
        <v>0.66651500000000008</v>
      </c>
      <c r="AQ374" s="5">
        <f t="shared" si="346"/>
        <v>0.75264090909090886</v>
      </c>
      <c r="AR374" s="6">
        <f>(AO374-AVERAGE(AO347:AO392))/_xlfn.STDEV.P(AO347:AO392)</f>
        <v>-0.3144617414393403</v>
      </c>
      <c r="AS374" s="6">
        <f t="shared" ref="AS374:AT374" si="373">(AP374-AVERAGE(AP347:AP392))/_xlfn.STDEV.P(AP347:AP392)</f>
        <v>-0.82410119197424103</v>
      </c>
      <c r="AT374" s="6">
        <f t="shared" si="373"/>
        <v>-0.51490038237140978</v>
      </c>
    </row>
    <row r="375" spans="1:46" ht="13.5" thickBot="1">
      <c r="A375" s="4" t="s">
        <v>101</v>
      </c>
      <c r="B375" s="4" t="s">
        <v>102</v>
      </c>
      <c r="C375" s="5">
        <v>0.64254</v>
      </c>
      <c r="D375" s="5">
        <v>0.64932999999999996</v>
      </c>
      <c r="E375" s="5">
        <v>0.65566000000000002</v>
      </c>
      <c r="F375" s="5">
        <v>0.66554999999999997</v>
      </c>
      <c r="G375" s="5">
        <v>0.67152000000000001</v>
      </c>
      <c r="H375" s="5">
        <v>0.67674999999999996</v>
      </c>
      <c r="I375" s="5">
        <v>0.68476999999999999</v>
      </c>
      <c r="J375" s="5">
        <v>0.68047999999999997</v>
      </c>
      <c r="K375" s="5">
        <v>0.68596999999999997</v>
      </c>
      <c r="L375" s="5">
        <v>0.68898999999999999</v>
      </c>
      <c r="M375" s="5">
        <v>0.68047000000000002</v>
      </c>
      <c r="N375" s="5">
        <v>0.69286999999999999</v>
      </c>
      <c r="O375" s="5">
        <v>0.70340000000000003</v>
      </c>
      <c r="P375" s="5">
        <v>0.70535000000000003</v>
      </c>
      <c r="Q375" s="5">
        <v>0.70677999999999996</v>
      </c>
      <c r="R375" s="5">
        <v>0.71067000000000002</v>
      </c>
      <c r="S375" s="5">
        <v>0.70738000000000001</v>
      </c>
      <c r="T375" s="5">
        <v>0.69977999999999996</v>
      </c>
      <c r="U375" s="5">
        <v>0.69828000000000001</v>
      </c>
      <c r="V375" s="5">
        <v>0.70018000000000002</v>
      </c>
      <c r="W375" s="5">
        <v>0.69833999999999996</v>
      </c>
      <c r="X375" s="5">
        <v>0.69098000000000004</v>
      </c>
      <c r="Y375" s="5">
        <v>0.70311999999999997</v>
      </c>
      <c r="Z375" s="5">
        <v>0.70489999999999997</v>
      </c>
      <c r="AA375" s="5">
        <v>0.70686000000000004</v>
      </c>
      <c r="AB375" s="5">
        <v>0.71362000000000003</v>
      </c>
      <c r="AC375" s="5">
        <v>0.71462999999999999</v>
      </c>
      <c r="AD375" s="5">
        <v>0.72092999999999996</v>
      </c>
      <c r="AE375" s="5">
        <v>0.73321999999999998</v>
      </c>
      <c r="AF375" s="5">
        <v>0.75105</v>
      </c>
      <c r="AG375" s="5">
        <v>0.75907000000000002</v>
      </c>
      <c r="AH375" s="5">
        <v>0.76800000000000002</v>
      </c>
      <c r="AI375" s="5">
        <v>0.77517999999999998</v>
      </c>
      <c r="AJ375" s="5">
        <v>0.78495000000000004</v>
      </c>
      <c r="AK375" s="5">
        <v>0.73002999999999996</v>
      </c>
      <c r="AM375" s="4" t="s">
        <v>101</v>
      </c>
      <c r="AN375" s="4" t="s">
        <v>102</v>
      </c>
      <c r="AO375" s="5">
        <f t="shared" si="344"/>
        <v>0.67290833333333333</v>
      </c>
      <c r="AP375" s="5">
        <f t="shared" si="345"/>
        <v>0.70243</v>
      </c>
      <c r="AQ375" s="5">
        <f t="shared" si="346"/>
        <v>0.74159454545454551</v>
      </c>
      <c r="AR375" s="6">
        <f>(AO375-AVERAGE(AO347:AO392))/_xlfn.STDEV.P(AO347:AO392)</f>
        <v>-0.42183805519569878</v>
      </c>
      <c r="AS375" s="6">
        <f t="shared" ref="AS375:AT375" si="374">(AP375-AVERAGE(AP347:AP392))/_xlfn.STDEV.P(AP347:AP392)</f>
        <v>-0.31574466818604302</v>
      </c>
      <c r="AT375" s="6">
        <f t="shared" si="374"/>
        <v>-0.6745423984680784</v>
      </c>
    </row>
    <row r="376" spans="1:46" ht="13.5" thickBot="1">
      <c r="A376" s="4" t="s">
        <v>103</v>
      </c>
      <c r="B376" s="4" t="s">
        <v>104</v>
      </c>
      <c r="C376" s="5">
        <v>0.56594999999999995</v>
      </c>
      <c r="D376" s="5">
        <v>0.57130000000000003</v>
      </c>
      <c r="E376" s="5">
        <v>0.57635999999999998</v>
      </c>
      <c r="F376" s="5">
        <v>0.58189999999999997</v>
      </c>
      <c r="G376" s="5">
        <v>0.58692</v>
      </c>
      <c r="H376" s="5">
        <v>0.59679000000000004</v>
      </c>
      <c r="I376" s="5">
        <v>0.60311999999999999</v>
      </c>
      <c r="J376" s="5">
        <v>0.61558000000000002</v>
      </c>
      <c r="K376" s="5">
        <v>0.61756</v>
      </c>
      <c r="L376" s="5">
        <v>0.61636000000000002</v>
      </c>
      <c r="M376" s="5">
        <v>0.61924000000000001</v>
      </c>
      <c r="N376" s="5">
        <v>0.63700999999999997</v>
      </c>
      <c r="O376" s="5">
        <v>0.64810000000000001</v>
      </c>
      <c r="P376" s="5">
        <v>0.64612000000000003</v>
      </c>
      <c r="Q376" s="5">
        <v>0.64473999999999998</v>
      </c>
      <c r="R376" s="5">
        <v>0.63895000000000002</v>
      </c>
      <c r="S376" s="5">
        <v>0.63451000000000002</v>
      </c>
      <c r="T376" s="5">
        <v>0.63224000000000002</v>
      </c>
      <c r="U376" s="5">
        <v>0.63834999999999997</v>
      </c>
      <c r="V376" s="5">
        <v>0.63056000000000001</v>
      </c>
      <c r="W376" s="5">
        <v>0.63261000000000001</v>
      </c>
      <c r="X376" s="5">
        <v>0.64351000000000003</v>
      </c>
      <c r="Y376" s="5">
        <v>0.65544999999999998</v>
      </c>
      <c r="Z376" s="5">
        <v>0.64617000000000002</v>
      </c>
      <c r="AA376" s="5">
        <v>0.65144999999999997</v>
      </c>
      <c r="AB376" s="5">
        <v>0.66234999999999999</v>
      </c>
      <c r="AC376" s="5">
        <v>0.67052999999999996</v>
      </c>
      <c r="AD376" s="5">
        <v>0.69013999999999998</v>
      </c>
      <c r="AE376" s="5">
        <v>0.69684999999999997</v>
      </c>
      <c r="AF376" s="5">
        <v>0.70581000000000005</v>
      </c>
      <c r="AG376" s="5">
        <v>0.71506000000000003</v>
      </c>
      <c r="AH376" s="5">
        <v>0.72882000000000002</v>
      </c>
      <c r="AI376" s="5">
        <v>0.74160000000000004</v>
      </c>
      <c r="AJ376" s="5">
        <v>0.75368999999999997</v>
      </c>
      <c r="AK376" s="5">
        <v>0.69060999999999995</v>
      </c>
      <c r="AM376" s="4" t="s">
        <v>103</v>
      </c>
      <c r="AN376" s="4" t="s">
        <v>104</v>
      </c>
      <c r="AO376" s="5">
        <f t="shared" si="344"/>
        <v>0.59900750000000003</v>
      </c>
      <c r="AP376" s="5">
        <f t="shared" si="345"/>
        <v>0.64094249999999997</v>
      </c>
      <c r="AQ376" s="5">
        <f t="shared" si="346"/>
        <v>0.70062818181818187</v>
      </c>
      <c r="AR376" s="6">
        <f>(AO376-AVERAGE(AO347:AO392))/_xlfn.STDEV.P(AO347:AO392)</f>
        <v>-1.6708200699160078</v>
      </c>
      <c r="AS376" s="6">
        <f t="shared" ref="AS376:AT376" si="375">(AP376-AVERAGE(AP347:AP392))/_xlfn.STDEV.P(AP347:AP392)</f>
        <v>-1.1860654744348782</v>
      </c>
      <c r="AT376" s="6">
        <f t="shared" si="375"/>
        <v>-1.2665881701217991</v>
      </c>
    </row>
    <row r="377" spans="1:46" ht="13.5" thickBot="1">
      <c r="A377" s="4" t="s">
        <v>105</v>
      </c>
      <c r="B377" s="4" t="s">
        <v>106</v>
      </c>
      <c r="C377" s="5">
        <v>0.56103999999999998</v>
      </c>
      <c r="D377" s="5">
        <v>0.56374999999999997</v>
      </c>
      <c r="E377" s="5">
        <v>0.56111</v>
      </c>
      <c r="F377" s="5">
        <v>0.56200000000000006</v>
      </c>
      <c r="G377" s="5">
        <v>0.56269000000000002</v>
      </c>
      <c r="H377" s="5">
        <v>0.55867</v>
      </c>
      <c r="I377" s="5">
        <v>0.55618000000000001</v>
      </c>
      <c r="J377" s="5">
        <v>0.56596999999999997</v>
      </c>
      <c r="K377" s="5">
        <v>0.57416</v>
      </c>
      <c r="L377" s="5">
        <v>0.57438999999999996</v>
      </c>
      <c r="M377" s="5">
        <v>0.57052000000000003</v>
      </c>
      <c r="N377" s="5">
        <v>0.57547000000000004</v>
      </c>
      <c r="O377" s="5">
        <v>0.57528999999999997</v>
      </c>
      <c r="P377" s="5">
        <v>0.57316</v>
      </c>
      <c r="Q377" s="5">
        <v>0.57457000000000003</v>
      </c>
      <c r="R377" s="5">
        <v>0.58318000000000003</v>
      </c>
      <c r="S377" s="5">
        <v>0.58069999999999999</v>
      </c>
      <c r="T377" s="5">
        <v>0.56940000000000002</v>
      </c>
      <c r="U377" s="5">
        <v>0.57150000000000001</v>
      </c>
      <c r="V377" s="5">
        <v>0.56972999999999996</v>
      </c>
      <c r="W377" s="5">
        <v>0.56218999999999997</v>
      </c>
      <c r="X377" s="5">
        <v>0.56769000000000003</v>
      </c>
      <c r="Y377" s="5">
        <v>0.57596999999999998</v>
      </c>
      <c r="Z377" s="5">
        <v>0.57865999999999995</v>
      </c>
      <c r="AA377" s="5">
        <v>0.59424999999999994</v>
      </c>
      <c r="AB377" s="5">
        <v>0.60238999999999998</v>
      </c>
      <c r="AC377" s="5">
        <v>0.60507</v>
      </c>
      <c r="AD377" s="5">
        <v>0.60989000000000004</v>
      </c>
      <c r="AE377" s="5">
        <v>0.62448000000000004</v>
      </c>
      <c r="AF377" s="5">
        <v>0.64737999999999996</v>
      </c>
      <c r="AG377" s="5">
        <v>0.65991999999999995</v>
      </c>
      <c r="AH377" s="5">
        <v>0.66405999999999998</v>
      </c>
      <c r="AI377" s="5">
        <v>0.67915999999999999</v>
      </c>
      <c r="AJ377" s="5">
        <v>0.68179000000000001</v>
      </c>
      <c r="AK377" s="5">
        <v>0.63717000000000001</v>
      </c>
      <c r="AM377" s="4" t="s">
        <v>105</v>
      </c>
      <c r="AN377" s="4" t="s">
        <v>106</v>
      </c>
      <c r="AO377" s="5">
        <f t="shared" si="344"/>
        <v>0.56549583333333331</v>
      </c>
      <c r="AP377" s="5">
        <f t="shared" si="345"/>
        <v>0.57350333333333336</v>
      </c>
      <c r="AQ377" s="5">
        <f t="shared" si="346"/>
        <v>0.63686909090909094</v>
      </c>
      <c r="AR377" s="6">
        <f>(AO377-AVERAGE(AO347:AO392))/_xlfn.STDEV.P(AO347:AO392)</f>
        <v>-2.2371935066156685</v>
      </c>
      <c r="AS377" s="6">
        <f t="shared" ref="AS377:AT377" si="376">(AP377-AVERAGE(AP347:AP392))/_xlfn.STDEV.P(AP347:AP392)</f>
        <v>-2.1406287581280323</v>
      </c>
      <c r="AT377" s="6">
        <f t="shared" si="376"/>
        <v>-2.1880343719932616</v>
      </c>
    </row>
    <row r="378" spans="1:46" ht="13.5" thickBot="1">
      <c r="A378" s="4" t="s">
        <v>107</v>
      </c>
      <c r="B378" s="4" t="s">
        <v>108</v>
      </c>
      <c r="C378" s="5">
        <v>0.61263999999999996</v>
      </c>
      <c r="D378" s="5">
        <v>0.60943999999999998</v>
      </c>
      <c r="E378" s="5">
        <v>0.60355999999999999</v>
      </c>
      <c r="F378" s="5">
        <v>0.59824999999999995</v>
      </c>
      <c r="G378" s="5">
        <v>0.60902000000000001</v>
      </c>
      <c r="H378" s="5">
        <v>0.61075999999999997</v>
      </c>
      <c r="I378" s="5">
        <v>0.60987000000000002</v>
      </c>
      <c r="J378" s="5">
        <v>0.61799000000000004</v>
      </c>
      <c r="K378" s="5">
        <v>0.62199000000000004</v>
      </c>
      <c r="L378" s="5">
        <v>0.63309000000000004</v>
      </c>
      <c r="M378" s="5">
        <v>0.6341</v>
      </c>
      <c r="N378" s="5">
        <v>0.64078000000000002</v>
      </c>
      <c r="O378" s="5">
        <v>0.65473000000000003</v>
      </c>
      <c r="P378" s="5">
        <v>0.66125</v>
      </c>
      <c r="Q378" s="5">
        <v>0.66605000000000003</v>
      </c>
      <c r="R378" s="5">
        <v>0.67513999999999996</v>
      </c>
      <c r="S378" s="5">
        <v>0.67383999999999999</v>
      </c>
      <c r="T378" s="5">
        <v>0.66969000000000001</v>
      </c>
      <c r="U378" s="5">
        <v>0.66625999999999996</v>
      </c>
      <c r="V378" s="5">
        <v>0.66720999999999997</v>
      </c>
      <c r="W378" s="5">
        <v>0.67347999999999997</v>
      </c>
      <c r="X378" s="5">
        <v>0.67593000000000003</v>
      </c>
      <c r="Y378" s="5">
        <v>0.68981999999999999</v>
      </c>
      <c r="Z378" s="5">
        <v>0.69320999999999999</v>
      </c>
      <c r="AA378" s="5">
        <v>0.68796999999999997</v>
      </c>
      <c r="AB378" s="5">
        <v>0.69459000000000004</v>
      </c>
      <c r="AC378" s="5">
        <v>0.70342000000000005</v>
      </c>
      <c r="AD378" s="5">
        <v>0.71169000000000004</v>
      </c>
      <c r="AE378" s="5">
        <v>0.71974000000000005</v>
      </c>
      <c r="AF378" s="5">
        <v>0.74009000000000003</v>
      </c>
      <c r="AG378" s="5">
        <v>0.75561999999999996</v>
      </c>
      <c r="AH378" s="5">
        <v>0.76197999999999999</v>
      </c>
      <c r="AI378" s="5">
        <v>0.76798999999999995</v>
      </c>
      <c r="AJ378" s="5">
        <v>0.76924999999999999</v>
      </c>
      <c r="AK378" s="5">
        <v>0.69998000000000005</v>
      </c>
      <c r="AM378" s="4" t="s">
        <v>107</v>
      </c>
      <c r="AN378" s="4" t="s">
        <v>108</v>
      </c>
      <c r="AO378" s="5">
        <f t="shared" si="344"/>
        <v>0.6167908333333334</v>
      </c>
      <c r="AP378" s="5">
        <f t="shared" si="345"/>
        <v>0.67221750000000002</v>
      </c>
      <c r="AQ378" s="5">
        <f t="shared" si="346"/>
        <v>0.7283927272727273</v>
      </c>
      <c r="AR378" s="6">
        <f>(AO378-AVERAGE(AO347:AO392))/_xlfn.STDEV.P(AO347:AO392)</f>
        <v>-1.3702677961016454</v>
      </c>
      <c r="AS378" s="6">
        <f t="shared" ref="AS378:AT378" si="377">(AP378-AVERAGE(AP347:AP392))/_xlfn.STDEV.P(AP347:AP392)</f>
        <v>-0.74338552785333956</v>
      </c>
      <c r="AT378" s="6">
        <f t="shared" si="377"/>
        <v>-0.86533503757234009</v>
      </c>
    </row>
    <row r="379" spans="1:46" ht="13.5" thickBot="1">
      <c r="A379" s="4" t="s">
        <v>109</v>
      </c>
      <c r="B379" s="4" t="s">
        <v>110</v>
      </c>
      <c r="C379" s="5">
        <v>0.70923000000000003</v>
      </c>
      <c r="D379" s="5">
        <v>0.70984999999999998</v>
      </c>
      <c r="E379" s="5">
        <v>0.70352999999999999</v>
      </c>
      <c r="F379" s="5">
        <v>0.70084999999999997</v>
      </c>
      <c r="G379" s="5">
        <v>0.69993000000000005</v>
      </c>
      <c r="H379" s="5">
        <v>0.70189000000000001</v>
      </c>
      <c r="I379" s="5">
        <v>0.69923999999999997</v>
      </c>
      <c r="J379" s="5">
        <v>0.70859000000000005</v>
      </c>
      <c r="K379" s="5">
        <v>0.70977999999999997</v>
      </c>
      <c r="L379" s="5">
        <v>0.71701000000000004</v>
      </c>
      <c r="M379" s="5">
        <v>0.71789999999999998</v>
      </c>
      <c r="N379" s="5">
        <v>0.71886000000000005</v>
      </c>
      <c r="O379" s="5">
        <v>0.72806000000000004</v>
      </c>
      <c r="P379" s="5">
        <v>0.73255999999999999</v>
      </c>
      <c r="Q379" s="5">
        <v>0.73816999999999999</v>
      </c>
      <c r="R379" s="5">
        <v>0.74002000000000001</v>
      </c>
      <c r="S379" s="5">
        <v>0.74451999999999996</v>
      </c>
      <c r="T379" s="5">
        <v>0.73695999999999995</v>
      </c>
      <c r="U379" s="5">
        <v>0.73734</v>
      </c>
      <c r="V379" s="5">
        <v>0.73362000000000005</v>
      </c>
      <c r="W379" s="5">
        <v>0.73648000000000002</v>
      </c>
      <c r="X379" s="5">
        <v>0.73357000000000006</v>
      </c>
      <c r="Y379" s="5">
        <v>0.73941999999999997</v>
      </c>
      <c r="Z379" s="5">
        <v>0.74597999999999998</v>
      </c>
      <c r="AA379" s="5">
        <v>0.75209999999999999</v>
      </c>
      <c r="AB379" s="5">
        <v>0.75853000000000004</v>
      </c>
      <c r="AC379" s="5">
        <v>0.76456000000000002</v>
      </c>
      <c r="AD379" s="5">
        <v>0.76773000000000002</v>
      </c>
      <c r="AE379" s="5">
        <v>0.77346999999999999</v>
      </c>
      <c r="AF379" s="5">
        <v>0.78856999999999999</v>
      </c>
      <c r="AG379" s="5">
        <v>0.79695000000000005</v>
      </c>
      <c r="AH379" s="5">
        <v>0.80445</v>
      </c>
      <c r="AI379" s="5">
        <v>0.80883000000000005</v>
      </c>
      <c r="AJ379" s="5">
        <v>0.81337999999999999</v>
      </c>
      <c r="AK379" s="5">
        <v>0.75844</v>
      </c>
      <c r="AM379" s="4" t="s">
        <v>109</v>
      </c>
      <c r="AN379" s="4" t="s">
        <v>110</v>
      </c>
      <c r="AO379" s="5">
        <f t="shared" si="344"/>
        <v>0.70805499999999999</v>
      </c>
      <c r="AP379" s="5">
        <f t="shared" si="345"/>
        <v>0.73722499999999991</v>
      </c>
      <c r="AQ379" s="5">
        <f t="shared" si="346"/>
        <v>0.78063727272727279</v>
      </c>
      <c r="AR379" s="6">
        <f>(AO379-AVERAGE(AO347:AO392))/_xlfn.STDEV.P(AO347:AO392)</f>
        <v>0.17216816319204792</v>
      </c>
      <c r="AS379" s="6">
        <f t="shared" ref="AS379:AT379" si="378">(AP379-AVERAGE(AP347:AP392))/_xlfn.STDEV.P(AP347:AP392)</f>
        <v>0.17675888869020215</v>
      </c>
      <c r="AT379" s="6">
        <f t="shared" si="378"/>
        <v>-0.11029701411256822</v>
      </c>
    </row>
    <row r="380" spans="1:46" ht="13.5" thickBot="1">
      <c r="A380" s="4" t="s">
        <v>111</v>
      </c>
      <c r="B380" s="4" t="s">
        <v>112</v>
      </c>
      <c r="C380" s="5">
        <v>0.69501999999999997</v>
      </c>
      <c r="D380" s="5">
        <v>0.69479000000000002</v>
      </c>
      <c r="E380" s="5">
        <v>0.69398000000000004</v>
      </c>
      <c r="F380" s="5">
        <v>0.69823999999999997</v>
      </c>
      <c r="G380" s="5">
        <v>0.69760999999999995</v>
      </c>
      <c r="H380" s="5">
        <v>0.70147999999999999</v>
      </c>
      <c r="I380" s="5">
        <v>0.70511999999999997</v>
      </c>
      <c r="J380" s="5">
        <v>0.70365</v>
      </c>
      <c r="K380" s="5">
        <v>0.70340999999999998</v>
      </c>
      <c r="L380" s="5">
        <v>0.70052999999999999</v>
      </c>
      <c r="M380" s="5">
        <v>0.70086999999999999</v>
      </c>
      <c r="N380" s="5">
        <v>0.69884999999999997</v>
      </c>
      <c r="O380" s="5">
        <v>0.69572999999999996</v>
      </c>
      <c r="P380" s="5">
        <v>0.69759000000000004</v>
      </c>
      <c r="Q380" s="5">
        <v>0.70377000000000001</v>
      </c>
      <c r="R380" s="5">
        <v>0.70154000000000005</v>
      </c>
      <c r="S380" s="5">
        <v>0.69643999999999995</v>
      </c>
      <c r="T380" s="5">
        <v>0.67581999999999998</v>
      </c>
      <c r="U380" s="5">
        <v>0.66639999999999999</v>
      </c>
      <c r="V380" s="5">
        <v>0.65395999999999999</v>
      </c>
      <c r="W380" s="5">
        <v>0.65591999999999995</v>
      </c>
      <c r="X380" s="5">
        <v>0.65805000000000002</v>
      </c>
      <c r="Y380" s="5">
        <v>0.65552999999999995</v>
      </c>
      <c r="Z380" s="5">
        <v>0.65986999999999996</v>
      </c>
      <c r="AA380" s="5">
        <v>0.66891999999999996</v>
      </c>
      <c r="AB380" s="5">
        <v>0.67315000000000003</v>
      </c>
      <c r="AC380" s="5">
        <v>0.67884999999999995</v>
      </c>
      <c r="AD380" s="5">
        <v>0.68906999999999996</v>
      </c>
      <c r="AE380" s="5">
        <v>0.70365</v>
      </c>
      <c r="AF380" s="5">
        <v>0.72365000000000002</v>
      </c>
      <c r="AG380" s="5">
        <v>0.73906000000000005</v>
      </c>
      <c r="AH380" s="5">
        <v>0.75390999999999997</v>
      </c>
      <c r="AI380" s="5">
        <v>0.75687000000000004</v>
      </c>
      <c r="AJ380" s="5">
        <v>0.75932999999999995</v>
      </c>
      <c r="AK380" s="5">
        <v>0.71036999999999995</v>
      </c>
      <c r="AM380" s="4" t="s">
        <v>111</v>
      </c>
      <c r="AN380" s="4" t="s">
        <v>112</v>
      </c>
      <c r="AO380" s="5">
        <f t="shared" si="344"/>
        <v>0.69946249999999999</v>
      </c>
      <c r="AP380" s="5">
        <f t="shared" si="345"/>
        <v>0.67671833333333342</v>
      </c>
      <c r="AQ380" s="5">
        <f t="shared" si="346"/>
        <v>0.7142572727272728</v>
      </c>
      <c r="AR380" s="6">
        <f>(AO380-AVERAGE(AO347:AO392))/_xlfn.STDEV.P(AO347:AO392)</f>
        <v>2.6948177470403872E-2</v>
      </c>
      <c r="AS380" s="6">
        <f t="shared" ref="AS380:AT380" si="379">(AP380-AVERAGE(AP347:AP392))/_xlfn.STDEV.P(AP347:AP392)</f>
        <v>-0.67967877614838568</v>
      </c>
      <c r="AT380" s="6">
        <f t="shared" si="379"/>
        <v>-1.0696205867688799</v>
      </c>
    </row>
    <row r="381" spans="1:46" ht="13.5" thickBot="1">
      <c r="A381" s="4" t="s">
        <v>113</v>
      </c>
      <c r="B381" s="4" t="s">
        <v>114</v>
      </c>
      <c r="C381" s="5">
        <v>0.63114999999999999</v>
      </c>
      <c r="D381" s="5">
        <v>0.62946999999999997</v>
      </c>
      <c r="E381" s="5">
        <v>0.63007999999999997</v>
      </c>
      <c r="F381" s="5">
        <v>0.63622000000000001</v>
      </c>
      <c r="G381" s="5">
        <v>0.63612999999999997</v>
      </c>
      <c r="H381" s="5">
        <v>0.62656000000000001</v>
      </c>
      <c r="I381" s="5">
        <v>0.62956000000000001</v>
      </c>
      <c r="J381" s="5">
        <v>0.63283999999999996</v>
      </c>
      <c r="K381" s="5">
        <v>0.63400000000000001</v>
      </c>
      <c r="L381" s="5">
        <v>0.63446000000000002</v>
      </c>
      <c r="M381" s="5">
        <v>0.63919000000000004</v>
      </c>
      <c r="N381" s="5">
        <v>0.64371</v>
      </c>
      <c r="O381" s="5">
        <v>0.65098999999999996</v>
      </c>
      <c r="P381" s="5">
        <v>0.64859</v>
      </c>
      <c r="Q381" s="5">
        <v>0.64120999999999995</v>
      </c>
      <c r="R381" s="5">
        <v>0.63090999999999997</v>
      </c>
      <c r="S381" s="5">
        <v>0.62263999999999997</v>
      </c>
      <c r="T381" s="5">
        <v>0.61611000000000005</v>
      </c>
      <c r="U381" s="5">
        <v>0.60882999999999998</v>
      </c>
      <c r="V381" s="5">
        <v>0.60245000000000004</v>
      </c>
      <c r="W381" s="5">
        <v>0.59948999999999997</v>
      </c>
      <c r="X381" s="5">
        <v>0.59604999999999997</v>
      </c>
      <c r="Y381" s="5">
        <v>0.59799000000000002</v>
      </c>
      <c r="Z381" s="5">
        <v>0.61226000000000003</v>
      </c>
      <c r="AA381" s="5">
        <v>0.62553000000000003</v>
      </c>
      <c r="AB381" s="5">
        <v>0.63065000000000004</v>
      </c>
      <c r="AC381" s="5">
        <v>0.64842</v>
      </c>
      <c r="AD381" s="5">
        <v>0.66488000000000003</v>
      </c>
      <c r="AE381" s="5">
        <v>0.68520000000000003</v>
      </c>
      <c r="AF381" s="5">
        <v>0.70882000000000001</v>
      </c>
      <c r="AG381" s="5">
        <v>0.72367999999999999</v>
      </c>
      <c r="AH381" s="5">
        <v>0.74073</v>
      </c>
      <c r="AI381" s="5">
        <v>0.74792999999999998</v>
      </c>
      <c r="AJ381" s="5">
        <v>0.76119999999999999</v>
      </c>
      <c r="AK381" s="5">
        <v>0.70257000000000003</v>
      </c>
      <c r="AM381" s="4" t="s">
        <v>113</v>
      </c>
      <c r="AN381" s="4" t="s">
        <v>114</v>
      </c>
      <c r="AO381" s="5">
        <f t="shared" si="344"/>
        <v>0.6336141666666667</v>
      </c>
      <c r="AP381" s="5">
        <f t="shared" si="345"/>
        <v>0.61896000000000007</v>
      </c>
      <c r="AQ381" s="5">
        <f t="shared" si="346"/>
        <v>0.69450999999999996</v>
      </c>
      <c r="AR381" s="6">
        <f>(AO381-AVERAGE(AO347:AO392))/_xlfn.STDEV.P(AO347:AO392)</f>
        <v>-1.0859402748380877</v>
      </c>
      <c r="AS381" s="6">
        <f t="shared" ref="AS381:AT381" si="380">(AP381-AVERAGE(AP347:AP392))/_xlfn.STDEV.P(AP347:AP392)</f>
        <v>-1.4972153361688065</v>
      </c>
      <c r="AT381" s="6">
        <f t="shared" si="380"/>
        <v>-1.3550081164908736</v>
      </c>
    </row>
    <row r="382" spans="1:46" ht="13.5" thickBot="1">
      <c r="A382" s="4" t="s">
        <v>115</v>
      </c>
      <c r="B382" s="4" t="s">
        <v>116</v>
      </c>
      <c r="C382" s="5">
        <v>0.72287000000000001</v>
      </c>
      <c r="D382" s="5">
        <v>0.72526999999999997</v>
      </c>
      <c r="E382" s="5">
        <v>0.72767999999999999</v>
      </c>
      <c r="F382" s="5">
        <v>0.72668999999999995</v>
      </c>
      <c r="G382" s="5">
        <v>0.72797999999999996</v>
      </c>
      <c r="H382" s="5">
        <v>0.72650000000000003</v>
      </c>
      <c r="I382" s="5">
        <v>0.72657000000000005</v>
      </c>
      <c r="J382" s="5">
        <v>0.73262000000000005</v>
      </c>
      <c r="K382" s="5">
        <v>0.72790999999999995</v>
      </c>
      <c r="L382" s="5">
        <v>0.72628000000000004</v>
      </c>
      <c r="M382" s="5">
        <v>0.72846999999999995</v>
      </c>
      <c r="N382" s="5">
        <v>0.73012999999999995</v>
      </c>
      <c r="O382" s="5">
        <v>0.72355999999999998</v>
      </c>
      <c r="P382" s="5">
        <v>0.71491000000000005</v>
      </c>
      <c r="Q382" s="5">
        <v>0.70806999999999998</v>
      </c>
      <c r="R382" s="5">
        <v>0.70894999999999997</v>
      </c>
      <c r="S382" s="5">
        <v>0.70926999999999996</v>
      </c>
      <c r="T382" s="5">
        <v>0.71220000000000006</v>
      </c>
      <c r="U382" s="5">
        <v>0.70931</v>
      </c>
      <c r="V382" s="5">
        <v>0.70650999999999997</v>
      </c>
      <c r="W382" s="5">
        <v>0.71548</v>
      </c>
      <c r="X382" s="5">
        <v>0.72021999999999997</v>
      </c>
      <c r="Y382" s="5">
        <v>0.72870000000000001</v>
      </c>
      <c r="Z382" s="5">
        <v>0.73141</v>
      </c>
      <c r="AA382" s="5">
        <v>0.74612999999999996</v>
      </c>
      <c r="AB382" s="5">
        <v>0.75900000000000001</v>
      </c>
      <c r="AC382" s="5">
        <v>0.77288999999999997</v>
      </c>
      <c r="AD382" s="5">
        <v>0.78337000000000001</v>
      </c>
      <c r="AE382" s="5">
        <v>0.79178999999999999</v>
      </c>
      <c r="AF382" s="5">
        <v>0.80735000000000001</v>
      </c>
      <c r="AG382" s="5">
        <v>0.82525000000000004</v>
      </c>
      <c r="AH382" s="5">
        <v>0.83150999999999997</v>
      </c>
      <c r="AI382" s="5">
        <v>0.83904999999999996</v>
      </c>
      <c r="AJ382" s="5">
        <v>0.84599999999999997</v>
      </c>
      <c r="AK382" s="5">
        <v>0.78168000000000004</v>
      </c>
      <c r="AM382" s="4" t="s">
        <v>115</v>
      </c>
      <c r="AN382" s="4" t="s">
        <v>116</v>
      </c>
      <c r="AO382" s="5">
        <f t="shared" si="344"/>
        <v>0.72741416666666658</v>
      </c>
      <c r="AP382" s="5">
        <f t="shared" si="345"/>
        <v>0.71571583333333333</v>
      </c>
      <c r="AQ382" s="5">
        <f t="shared" si="346"/>
        <v>0.79854727272727277</v>
      </c>
      <c r="AR382" s="6">
        <f>(AO382-AVERAGE(AO347:AO392))/_xlfn.STDEV.P(AO347:AO392)</f>
        <v>0.49935325564665939</v>
      </c>
      <c r="AS382" s="6">
        <f t="shared" ref="AS382:AT382" si="381">(AP382-AVERAGE(AP347:AP392))/_xlfn.STDEV.P(AP347:AP392)</f>
        <v>-0.12769120726546068</v>
      </c>
      <c r="AT382" s="6">
        <f t="shared" si="381"/>
        <v>0.1485382553401966</v>
      </c>
    </row>
    <row r="383" spans="1:46" ht="13.5" thickBot="1">
      <c r="A383" s="4" t="s">
        <v>117</v>
      </c>
      <c r="B383" s="4" t="s">
        <v>118</v>
      </c>
      <c r="C383" s="5">
        <v>0.68701999999999996</v>
      </c>
      <c r="D383" s="5">
        <v>0.68920000000000003</v>
      </c>
      <c r="E383" s="5">
        <v>0.69033999999999995</v>
      </c>
      <c r="F383" s="5">
        <v>0.69738999999999995</v>
      </c>
      <c r="G383" s="5">
        <v>0.69835000000000003</v>
      </c>
      <c r="H383" s="5">
        <v>0.69838999999999996</v>
      </c>
      <c r="I383" s="5">
        <v>0.69918000000000002</v>
      </c>
      <c r="J383" s="5">
        <v>0.69803000000000004</v>
      </c>
      <c r="K383" s="5">
        <v>0.70315000000000005</v>
      </c>
      <c r="L383" s="5">
        <v>0.70760000000000001</v>
      </c>
      <c r="M383" s="5">
        <v>0.71143999999999996</v>
      </c>
      <c r="N383" s="5">
        <v>0.71786000000000005</v>
      </c>
      <c r="O383" s="5">
        <v>0.71840000000000004</v>
      </c>
      <c r="P383" s="5">
        <v>0.71565000000000001</v>
      </c>
      <c r="Q383" s="5">
        <v>0.71533000000000002</v>
      </c>
      <c r="R383" s="5">
        <v>0.71753</v>
      </c>
      <c r="S383" s="5">
        <v>0.72002999999999995</v>
      </c>
      <c r="T383" s="5">
        <v>0.72023000000000004</v>
      </c>
      <c r="U383" s="5">
        <v>0.72424999999999995</v>
      </c>
      <c r="V383" s="5">
        <v>0.72792999999999997</v>
      </c>
      <c r="W383" s="5">
        <v>0.72628000000000004</v>
      </c>
      <c r="X383" s="5">
        <v>0.72765999999999997</v>
      </c>
      <c r="Y383" s="5">
        <v>0.72568999999999995</v>
      </c>
      <c r="Z383" s="5">
        <v>0.72499000000000002</v>
      </c>
      <c r="AA383" s="5">
        <v>0.72631999999999997</v>
      </c>
      <c r="AB383" s="5">
        <v>0.73172999999999999</v>
      </c>
      <c r="AC383" s="5">
        <v>0.73792000000000002</v>
      </c>
      <c r="AD383" s="5">
        <v>0.74497000000000002</v>
      </c>
      <c r="AE383" s="5">
        <v>0.75095000000000001</v>
      </c>
      <c r="AF383" s="5">
        <v>0.76024000000000003</v>
      </c>
      <c r="AG383" s="5">
        <v>0.76326000000000005</v>
      </c>
      <c r="AH383" s="5">
        <v>0.77124999999999999</v>
      </c>
      <c r="AI383" s="5">
        <v>0.77644000000000002</v>
      </c>
      <c r="AJ383" s="5">
        <v>0.78274999999999995</v>
      </c>
      <c r="AK383" s="5">
        <v>0.72697999999999996</v>
      </c>
      <c r="AM383" s="4" t="s">
        <v>117</v>
      </c>
      <c r="AN383" s="4" t="s">
        <v>118</v>
      </c>
      <c r="AO383" s="5">
        <f t="shared" si="344"/>
        <v>0.69982916666666661</v>
      </c>
      <c r="AP383" s="5">
        <f t="shared" si="345"/>
        <v>0.72199749999999996</v>
      </c>
      <c r="AQ383" s="5">
        <f t="shared" si="346"/>
        <v>0.75207363636363633</v>
      </c>
      <c r="AR383" s="6">
        <f>(AO383-AVERAGE(AO347:AO392))/_xlfn.STDEV.P(AO347:AO392)</f>
        <v>3.3145131569668376E-2</v>
      </c>
      <c r="AS383" s="6">
        <f t="shared" ref="AS383:AT383" si="382">(AP383-AVERAGE(AP347:AP392))/_xlfn.STDEV.P(AP347:AP392)</f>
        <v>-3.8777766356011906E-2</v>
      </c>
      <c r="AT383" s="6">
        <f t="shared" si="382"/>
        <v>-0.52309860622494353</v>
      </c>
    </row>
    <row r="384" spans="1:46" ht="13.5" thickBot="1">
      <c r="A384" s="4" t="s">
        <v>119</v>
      </c>
      <c r="B384" s="4" t="s">
        <v>120</v>
      </c>
      <c r="C384" s="5">
        <v>0.68747000000000003</v>
      </c>
      <c r="D384" s="5">
        <v>0.69520999999999999</v>
      </c>
      <c r="E384" s="5">
        <v>0.70548</v>
      </c>
      <c r="F384" s="5">
        <v>0.71050999999999997</v>
      </c>
      <c r="G384" s="5">
        <v>0.71440999999999999</v>
      </c>
      <c r="H384" s="5">
        <v>0.72646999999999995</v>
      </c>
      <c r="I384" s="5">
        <v>0.73114999999999997</v>
      </c>
      <c r="J384" s="5">
        <v>0.73804000000000003</v>
      </c>
      <c r="K384" s="5">
        <v>0.73670000000000002</v>
      </c>
      <c r="L384" s="5">
        <v>0.74295</v>
      </c>
      <c r="M384" s="5">
        <v>0.75197999999999998</v>
      </c>
      <c r="N384" s="5">
        <v>0.74907000000000001</v>
      </c>
      <c r="O384" s="5">
        <v>0.75609999999999999</v>
      </c>
      <c r="P384" s="5">
        <v>0.76099000000000006</v>
      </c>
      <c r="Q384" s="5">
        <v>0.75094000000000005</v>
      </c>
      <c r="R384" s="5">
        <v>0.76</v>
      </c>
      <c r="S384" s="5">
        <v>0.76678999999999997</v>
      </c>
      <c r="T384" s="5">
        <v>0.76720999999999995</v>
      </c>
      <c r="U384" s="5">
        <v>0.77046000000000003</v>
      </c>
      <c r="V384" s="5">
        <v>0.77815000000000001</v>
      </c>
      <c r="W384" s="5">
        <v>0.78605000000000003</v>
      </c>
      <c r="X384" s="5">
        <v>0.78291999999999995</v>
      </c>
      <c r="Y384" s="5">
        <v>0.78056000000000003</v>
      </c>
      <c r="Z384" s="5">
        <v>0.78569</v>
      </c>
      <c r="AA384" s="5">
        <v>0.79446000000000006</v>
      </c>
      <c r="AB384" s="5">
        <v>0.80247000000000002</v>
      </c>
      <c r="AC384" s="5">
        <v>0.81649000000000005</v>
      </c>
      <c r="AD384" s="5">
        <v>0.82650999999999997</v>
      </c>
      <c r="AE384" s="5">
        <v>0.83216000000000001</v>
      </c>
      <c r="AF384" s="5">
        <v>0.84011000000000002</v>
      </c>
      <c r="AG384" s="5">
        <v>0.85111000000000003</v>
      </c>
      <c r="AH384" s="5">
        <v>0.85194000000000003</v>
      </c>
      <c r="AI384" s="5">
        <v>0.85633999999999999</v>
      </c>
      <c r="AJ384" s="5">
        <v>0.86502999999999997</v>
      </c>
      <c r="AK384" s="5">
        <v>0.79623999999999995</v>
      </c>
      <c r="AM384" s="4" t="s">
        <v>119</v>
      </c>
      <c r="AN384" s="4" t="s">
        <v>120</v>
      </c>
      <c r="AO384" s="5">
        <f t="shared" si="344"/>
        <v>0.72411999999999999</v>
      </c>
      <c r="AP384" s="5">
        <f t="shared" si="345"/>
        <v>0.77048833333333333</v>
      </c>
      <c r="AQ384" s="5">
        <f t="shared" si="346"/>
        <v>0.83025999999999989</v>
      </c>
      <c r="AR384" s="6">
        <f>(AO384-AVERAGE(AO347:AO392))/_xlfn.STDEV.P(AO347:AO392)</f>
        <v>0.44367925665939856</v>
      </c>
      <c r="AS384" s="6">
        <f t="shared" ref="AS384:AT384" si="383">(AP384-AVERAGE(AP347:AP392))/_xlfn.STDEV.P(AP347:AP392)</f>
        <v>0.64758256968537153</v>
      </c>
      <c r="AT384" s="6">
        <f t="shared" si="383"/>
        <v>0.60685050038309862</v>
      </c>
    </row>
    <row r="385" spans="1:46" ht="13.5" thickBot="1">
      <c r="A385" s="4" t="s">
        <v>121</v>
      </c>
      <c r="B385" s="4" t="s">
        <v>122</v>
      </c>
      <c r="C385" s="5">
        <v>0.6764</v>
      </c>
      <c r="D385" s="5">
        <v>0.67059000000000002</v>
      </c>
      <c r="E385" s="5">
        <v>0.66568000000000005</v>
      </c>
      <c r="F385" s="5">
        <v>0.68078000000000005</v>
      </c>
      <c r="G385" s="5">
        <v>0.68881000000000003</v>
      </c>
      <c r="H385" s="5">
        <v>0.68967999999999996</v>
      </c>
      <c r="I385" s="5">
        <v>0.69198000000000004</v>
      </c>
      <c r="J385" s="5">
        <v>0.69223999999999997</v>
      </c>
      <c r="K385" s="5">
        <v>0.69494</v>
      </c>
      <c r="L385" s="5">
        <v>0.69388000000000005</v>
      </c>
      <c r="M385" s="5">
        <v>0.69764999999999999</v>
      </c>
      <c r="N385" s="5">
        <v>0.70628999999999997</v>
      </c>
      <c r="O385" s="5">
        <v>0.71245999999999998</v>
      </c>
      <c r="P385" s="5">
        <v>0.71757000000000004</v>
      </c>
      <c r="Q385" s="5">
        <v>0.72424999999999995</v>
      </c>
      <c r="R385" s="5">
        <v>0.72165000000000001</v>
      </c>
      <c r="S385" s="5">
        <v>0.71103000000000005</v>
      </c>
      <c r="T385" s="5">
        <v>0.70491000000000004</v>
      </c>
      <c r="U385" s="5">
        <v>0.69262999999999997</v>
      </c>
      <c r="V385" s="5">
        <v>0.68657000000000001</v>
      </c>
      <c r="W385" s="5">
        <v>0.67996000000000001</v>
      </c>
      <c r="X385" s="5">
        <v>0.68013999999999997</v>
      </c>
      <c r="Y385" s="5">
        <v>0.67356000000000005</v>
      </c>
      <c r="Z385" s="5">
        <v>0.66407000000000005</v>
      </c>
      <c r="AA385" s="5">
        <v>0.66513999999999995</v>
      </c>
      <c r="AB385" s="5">
        <v>0.66698000000000002</v>
      </c>
      <c r="AC385" s="5">
        <v>0.66952999999999996</v>
      </c>
      <c r="AD385" s="5">
        <v>0.67449000000000003</v>
      </c>
      <c r="AE385" s="5">
        <v>0.68696000000000002</v>
      </c>
      <c r="AF385" s="5">
        <v>0.70138</v>
      </c>
      <c r="AG385" s="5">
        <v>0.70579999999999998</v>
      </c>
      <c r="AH385" s="5">
        <v>0.71626999999999996</v>
      </c>
      <c r="AI385" s="5">
        <v>0.71718999999999999</v>
      </c>
      <c r="AJ385" s="5">
        <v>0.71365000000000001</v>
      </c>
      <c r="AK385" s="5">
        <v>0.67757000000000001</v>
      </c>
      <c r="AM385" s="4" t="s">
        <v>121</v>
      </c>
      <c r="AN385" s="4" t="s">
        <v>122</v>
      </c>
      <c r="AO385" s="5">
        <f t="shared" si="344"/>
        <v>0.68740999999999997</v>
      </c>
      <c r="AP385" s="5">
        <f t="shared" si="345"/>
        <v>0.69740000000000002</v>
      </c>
      <c r="AQ385" s="5">
        <f t="shared" si="346"/>
        <v>0.69045090909090912</v>
      </c>
      <c r="AR385" s="6">
        <f>(AO385-AVERAGE(AO347:AO392))/_xlfn.STDEV.P(AO347:AO392)</f>
        <v>-0.17674852056976109</v>
      </c>
      <c r="AS385" s="6">
        <f t="shared" ref="AS385:AT385" si="384">(AP385-AVERAGE(AP347:AP392))/_xlfn.STDEV.P(AP347:AP392)</f>
        <v>-0.38694147494240194</v>
      </c>
      <c r="AT385" s="6">
        <f t="shared" si="384"/>
        <v>-1.413670086853118</v>
      </c>
    </row>
    <row r="386" spans="1:46" ht="13.5" thickBot="1">
      <c r="A386" s="4" t="s">
        <v>123</v>
      </c>
      <c r="B386" s="4" t="s">
        <v>124</v>
      </c>
      <c r="C386" s="5">
        <v>0.59907999999999995</v>
      </c>
      <c r="D386" s="5">
        <v>0.61056999999999995</v>
      </c>
      <c r="E386" s="5">
        <v>0.62678999999999996</v>
      </c>
      <c r="F386" s="5">
        <v>0.63661999999999996</v>
      </c>
      <c r="G386" s="5">
        <v>0.64446999999999999</v>
      </c>
      <c r="H386" s="5">
        <v>0.64395999999999998</v>
      </c>
      <c r="I386" s="5">
        <v>0.64410999999999996</v>
      </c>
      <c r="J386" s="5">
        <v>0.64473999999999998</v>
      </c>
      <c r="K386" s="5">
        <v>0.66120000000000001</v>
      </c>
      <c r="L386" s="5">
        <v>0.66149000000000002</v>
      </c>
      <c r="M386" s="5">
        <v>0.65995999999999999</v>
      </c>
      <c r="N386" s="5">
        <v>0.66334000000000004</v>
      </c>
      <c r="O386" s="5">
        <v>0.66324000000000005</v>
      </c>
      <c r="P386" s="5">
        <v>0.66203999999999996</v>
      </c>
      <c r="Q386" s="5">
        <v>0.65795000000000003</v>
      </c>
      <c r="R386" s="5">
        <v>0.66398000000000001</v>
      </c>
      <c r="S386" s="5">
        <v>0.66276000000000002</v>
      </c>
      <c r="T386" s="5">
        <v>0.65666999999999998</v>
      </c>
      <c r="U386" s="5">
        <v>0.65756000000000003</v>
      </c>
      <c r="V386" s="5">
        <v>0.65737000000000001</v>
      </c>
      <c r="W386" s="5">
        <v>0.64905999999999997</v>
      </c>
      <c r="X386" s="5">
        <v>0.64281999999999995</v>
      </c>
      <c r="Y386" s="5">
        <v>0.65110999999999997</v>
      </c>
      <c r="Z386" s="5">
        <v>0.64959999999999996</v>
      </c>
      <c r="AA386" s="5">
        <v>0.65825</v>
      </c>
      <c r="AB386" s="5">
        <v>0.67113999999999996</v>
      </c>
      <c r="AC386" s="5">
        <v>0.67564999999999997</v>
      </c>
      <c r="AD386" s="5">
        <v>0.68201000000000001</v>
      </c>
      <c r="AE386" s="5">
        <v>0.69782999999999995</v>
      </c>
      <c r="AF386" s="5">
        <v>0.71462000000000003</v>
      </c>
      <c r="AG386" s="5">
        <v>0.73246999999999995</v>
      </c>
      <c r="AH386" s="5">
        <v>0.74838000000000005</v>
      </c>
      <c r="AI386" s="5">
        <v>0.75792000000000004</v>
      </c>
      <c r="AJ386" s="5">
        <v>0.77076</v>
      </c>
      <c r="AK386" s="5">
        <v>0.71447000000000005</v>
      </c>
      <c r="AM386" s="4" t="s">
        <v>123</v>
      </c>
      <c r="AN386" s="4" t="s">
        <v>124</v>
      </c>
      <c r="AO386" s="5">
        <f t="shared" si="344"/>
        <v>0.64136083333333327</v>
      </c>
      <c r="AP386" s="5">
        <f t="shared" si="345"/>
        <v>0.6561800000000001</v>
      </c>
      <c r="AQ386" s="5">
        <f t="shared" si="346"/>
        <v>0.71122727272727282</v>
      </c>
      <c r="AR386" s="6">
        <f>(AO386-AVERAGE(AO347:AO392))/_xlfn.STDEV.P(AO347:AO392)</f>
        <v>-0.95501553550452312</v>
      </c>
      <c r="AS386" s="6">
        <f t="shared" ref="AS386:AT386" si="385">(AP386-AVERAGE(AP347:AP392))/_xlfn.STDEV.P(AP347:AP392)</f>
        <v>-0.97038727504123345</v>
      </c>
      <c r="AT386" s="6">
        <f t="shared" si="385"/>
        <v>-1.1134101382173374</v>
      </c>
    </row>
    <row r="387" spans="1:46" ht="13.5" thickBot="1">
      <c r="A387" s="4" t="s">
        <v>125</v>
      </c>
      <c r="B387" s="4" t="s">
        <v>126</v>
      </c>
      <c r="C387" s="5">
        <v>0.69306999999999996</v>
      </c>
      <c r="D387" s="5">
        <v>0.69350999999999996</v>
      </c>
      <c r="E387" s="5">
        <v>0.69650999999999996</v>
      </c>
      <c r="F387" s="5">
        <v>0.69879000000000002</v>
      </c>
      <c r="G387" s="5">
        <v>0.70293000000000005</v>
      </c>
      <c r="H387" s="5">
        <v>0.70394000000000001</v>
      </c>
      <c r="I387" s="5">
        <v>0.70965</v>
      </c>
      <c r="J387" s="5">
        <v>0.70884999999999998</v>
      </c>
      <c r="K387" s="5">
        <v>0.71648000000000001</v>
      </c>
      <c r="L387" s="5">
        <v>0.71716999999999997</v>
      </c>
      <c r="M387" s="5">
        <v>0.72108000000000005</v>
      </c>
      <c r="N387" s="5">
        <v>0.72690999999999995</v>
      </c>
      <c r="O387" s="5">
        <v>0.72736000000000001</v>
      </c>
      <c r="P387" s="5">
        <v>0.72770000000000001</v>
      </c>
      <c r="Q387" s="5">
        <v>0.72941</v>
      </c>
      <c r="R387" s="5">
        <v>0.73112999999999995</v>
      </c>
      <c r="S387" s="5">
        <v>0.73021999999999998</v>
      </c>
      <c r="T387" s="5">
        <v>0.72353000000000001</v>
      </c>
      <c r="U387" s="5">
        <v>0.72331000000000001</v>
      </c>
      <c r="V387" s="5">
        <v>0.72552000000000005</v>
      </c>
      <c r="W387" s="5">
        <v>0.72404999999999997</v>
      </c>
      <c r="X387" s="5">
        <v>0.72623000000000004</v>
      </c>
      <c r="Y387" s="5">
        <v>0.72965999999999998</v>
      </c>
      <c r="Z387" s="5">
        <v>0.72528999999999999</v>
      </c>
      <c r="AA387" s="5">
        <v>0.73051999999999995</v>
      </c>
      <c r="AB387" s="5">
        <v>0.73540000000000005</v>
      </c>
      <c r="AC387" s="5">
        <v>0.74150000000000005</v>
      </c>
      <c r="AD387" s="5">
        <v>0.74841000000000002</v>
      </c>
      <c r="AE387" s="5">
        <v>0.75519999999999998</v>
      </c>
      <c r="AF387" s="5">
        <v>0.76637999999999995</v>
      </c>
      <c r="AG387" s="5">
        <v>0.76836000000000004</v>
      </c>
      <c r="AH387" s="5">
        <v>0.77092000000000005</v>
      </c>
      <c r="AI387" s="5">
        <v>0.77205999999999997</v>
      </c>
      <c r="AJ387" s="5">
        <v>0.77659999999999996</v>
      </c>
      <c r="AK387" s="5">
        <v>0.72031000000000001</v>
      </c>
      <c r="AM387" s="4" t="s">
        <v>125</v>
      </c>
      <c r="AN387" s="4" t="s">
        <v>126</v>
      </c>
      <c r="AO387" s="5">
        <f t="shared" si="344"/>
        <v>0.70740749999999997</v>
      </c>
      <c r="AP387" s="5">
        <f t="shared" si="345"/>
        <v>0.72695083333333332</v>
      </c>
      <c r="AQ387" s="5">
        <f t="shared" si="346"/>
        <v>0.75324181818181823</v>
      </c>
      <c r="AR387" s="6">
        <f>(AO387-AVERAGE(AO347:AO392))/_xlfn.STDEV.P(AO347:AO392)</f>
        <v>0.16122490561220879</v>
      </c>
      <c r="AS387" s="6">
        <f t="shared" ref="AS387:AT387" si="386">(AP387-AVERAGE(AP347:AP392))/_xlfn.STDEV.P(AP347:AP392)</f>
        <v>3.1333867070065295E-2</v>
      </c>
      <c r="AT387" s="6">
        <f t="shared" si="386"/>
        <v>-0.50621604588552793</v>
      </c>
    </row>
    <row r="388" spans="1:46" ht="13.5" thickBot="1">
      <c r="A388" s="4" t="s">
        <v>127</v>
      </c>
      <c r="B388" s="4" t="s">
        <v>128</v>
      </c>
      <c r="C388" s="5">
        <v>0.62043000000000004</v>
      </c>
      <c r="D388" s="5">
        <v>0.62582000000000004</v>
      </c>
      <c r="E388" s="5">
        <v>0.62734999999999996</v>
      </c>
      <c r="F388" s="5">
        <v>0.63170000000000004</v>
      </c>
      <c r="G388" s="5">
        <v>0.63448000000000004</v>
      </c>
      <c r="H388" s="5">
        <v>0.63700000000000001</v>
      </c>
      <c r="I388" s="5">
        <v>0.64092000000000005</v>
      </c>
      <c r="J388" s="5">
        <v>0.63583999999999996</v>
      </c>
      <c r="K388" s="5">
        <v>0.64554999999999996</v>
      </c>
      <c r="L388" s="5">
        <v>0.64705999999999997</v>
      </c>
      <c r="M388" s="5">
        <v>0.65398999999999996</v>
      </c>
      <c r="N388" s="5">
        <v>0.65954999999999997</v>
      </c>
      <c r="O388" s="5">
        <v>0.66229000000000005</v>
      </c>
      <c r="P388" s="5">
        <v>0.65886999999999996</v>
      </c>
      <c r="Q388" s="5">
        <v>0.65695999999999999</v>
      </c>
      <c r="R388" s="5">
        <v>0.65503</v>
      </c>
      <c r="S388" s="5">
        <v>0.65432000000000001</v>
      </c>
      <c r="T388" s="5">
        <v>0.64046999999999998</v>
      </c>
      <c r="U388" s="5">
        <v>0.64119000000000004</v>
      </c>
      <c r="V388" s="5">
        <v>0.64639999999999997</v>
      </c>
      <c r="W388" s="5">
        <v>0.63729000000000002</v>
      </c>
      <c r="X388" s="5">
        <v>0.64261999999999997</v>
      </c>
      <c r="Y388" s="5">
        <v>0.64798</v>
      </c>
      <c r="Z388" s="5">
        <v>0.65095000000000003</v>
      </c>
      <c r="AA388" s="5">
        <v>0.65276999999999996</v>
      </c>
      <c r="AB388" s="5">
        <v>0.66256000000000004</v>
      </c>
      <c r="AC388" s="5">
        <v>0.67386000000000001</v>
      </c>
      <c r="AD388" s="5">
        <v>0.68874000000000002</v>
      </c>
      <c r="AE388" s="5">
        <v>0.70057999999999998</v>
      </c>
      <c r="AF388" s="5">
        <v>0.72260999999999997</v>
      </c>
      <c r="AG388" s="5">
        <v>0.73543000000000003</v>
      </c>
      <c r="AH388" s="5">
        <v>0.73909000000000002</v>
      </c>
      <c r="AI388" s="5">
        <v>0.75066999999999995</v>
      </c>
      <c r="AJ388" s="5">
        <v>0.75144</v>
      </c>
      <c r="AK388" s="5">
        <v>0.69269999999999998</v>
      </c>
      <c r="AM388" s="4" t="s">
        <v>127</v>
      </c>
      <c r="AN388" s="4" t="s">
        <v>128</v>
      </c>
      <c r="AO388" s="5">
        <f t="shared" si="344"/>
        <v>0.63830750000000003</v>
      </c>
      <c r="AP388" s="5">
        <f t="shared" si="345"/>
        <v>0.64953083333333339</v>
      </c>
      <c r="AQ388" s="5">
        <f t="shared" si="346"/>
        <v>0.70640454545454545</v>
      </c>
      <c r="AR388" s="6">
        <f>(AO388-AVERAGE(AO347:AO392))/_xlfn.STDEV.P(AO347:AO392)</f>
        <v>-1.0066192623674934</v>
      </c>
      <c r="AS388" s="6">
        <f t="shared" ref="AS388:AT388" si="387">(AP388-AVERAGE(AP347:AP392))/_xlfn.STDEV.P(AP347:AP392)</f>
        <v>-1.0645024707186677</v>
      </c>
      <c r="AT388" s="6">
        <f t="shared" si="387"/>
        <v>-1.1831081791516527</v>
      </c>
    </row>
    <row r="389" spans="1:46" ht="13.5" thickBot="1">
      <c r="A389" s="4" t="s">
        <v>129</v>
      </c>
      <c r="B389" s="4" t="s">
        <v>130</v>
      </c>
      <c r="C389" s="5">
        <v>0.60118000000000005</v>
      </c>
      <c r="D389" s="5">
        <v>0.59772999999999998</v>
      </c>
      <c r="E389" s="5">
        <v>0.58199000000000001</v>
      </c>
      <c r="F389" s="5">
        <v>0.58191999999999999</v>
      </c>
      <c r="G389" s="5">
        <v>0.58218999999999999</v>
      </c>
      <c r="H389" s="5">
        <v>0.58091999999999999</v>
      </c>
      <c r="I389" s="5">
        <v>0.58830000000000005</v>
      </c>
      <c r="J389" s="5">
        <v>0.59258</v>
      </c>
      <c r="K389" s="5">
        <v>0.59802</v>
      </c>
      <c r="L389" s="5">
        <v>0.60607999999999995</v>
      </c>
      <c r="M389" s="5">
        <v>0.61411000000000004</v>
      </c>
      <c r="N389" s="5">
        <v>0.61651999999999996</v>
      </c>
      <c r="O389" s="5">
        <v>0.62029000000000001</v>
      </c>
      <c r="P389" s="5">
        <v>0.63073999999999997</v>
      </c>
      <c r="Q389" s="5">
        <v>0.64207000000000003</v>
      </c>
      <c r="R389" s="5">
        <v>0.64776</v>
      </c>
      <c r="S389" s="5">
        <v>0.64105999999999996</v>
      </c>
      <c r="T389" s="5">
        <v>0.63273000000000001</v>
      </c>
      <c r="U389" s="5">
        <v>0.62016000000000004</v>
      </c>
      <c r="V389" s="5">
        <v>0.61263999999999996</v>
      </c>
      <c r="W389" s="5">
        <v>0.61028000000000004</v>
      </c>
      <c r="X389" s="5">
        <v>0.60831999999999997</v>
      </c>
      <c r="Y389" s="5">
        <v>0.6109</v>
      </c>
      <c r="Z389" s="5">
        <v>0.61721000000000004</v>
      </c>
      <c r="AA389" s="5">
        <v>0.62797999999999998</v>
      </c>
      <c r="AB389" s="5">
        <v>0.62863000000000002</v>
      </c>
      <c r="AC389" s="5">
        <v>0.63319999999999999</v>
      </c>
      <c r="AD389" s="5">
        <v>0.64175000000000004</v>
      </c>
      <c r="AE389" s="5">
        <v>0.65598000000000001</v>
      </c>
      <c r="AF389" s="5">
        <v>0.67537000000000003</v>
      </c>
      <c r="AG389" s="5">
        <v>0.68406</v>
      </c>
      <c r="AH389" s="5">
        <v>0.69994000000000001</v>
      </c>
      <c r="AI389" s="5">
        <v>0.70570999999999995</v>
      </c>
      <c r="AJ389" s="5">
        <v>0.70930000000000004</v>
      </c>
      <c r="AK389" s="5">
        <v>0.65583000000000002</v>
      </c>
      <c r="AM389" s="4" t="s">
        <v>129</v>
      </c>
      <c r="AN389" s="4" t="s">
        <v>130</v>
      </c>
      <c r="AO389" s="5">
        <f t="shared" si="344"/>
        <v>0.59512833333333326</v>
      </c>
      <c r="AP389" s="5">
        <f t="shared" si="345"/>
        <v>0.62451333333333336</v>
      </c>
      <c r="AQ389" s="5">
        <f t="shared" si="346"/>
        <v>0.6652499999999999</v>
      </c>
      <c r="AR389" s="6">
        <f>(AO389-AVERAGE(AO347:AO392))/_xlfn.STDEV.P(AO347:AO392)</f>
        <v>-1.7363810274889173</v>
      </c>
      <c r="AS389" s="6">
        <f t="shared" ref="AS389:AT389" si="388">(AP389-AVERAGE(AP347:AP392))/_xlfn.STDEV.P(AP347:AP392)</f>
        <v>-1.4186110418970412</v>
      </c>
      <c r="AT389" s="6">
        <f t="shared" si="388"/>
        <v>-1.7778735539106347</v>
      </c>
    </row>
    <row r="390" spans="1:46" ht="13.5" thickBot="1">
      <c r="A390" s="4" t="s">
        <v>131</v>
      </c>
      <c r="B390" s="4" t="s">
        <v>132</v>
      </c>
      <c r="C390" s="5">
        <v>0.76666999999999996</v>
      </c>
      <c r="D390" s="5">
        <v>0.76758999999999999</v>
      </c>
      <c r="E390" s="5">
        <v>0.76359999999999995</v>
      </c>
      <c r="F390" s="5">
        <v>0.76543000000000005</v>
      </c>
      <c r="G390" s="5">
        <v>0.76322999999999996</v>
      </c>
      <c r="H390" s="5">
        <v>0.75812999999999997</v>
      </c>
      <c r="I390" s="5">
        <v>0.74422999999999995</v>
      </c>
      <c r="J390" s="5">
        <v>0.74195999999999995</v>
      </c>
      <c r="K390" s="5">
        <v>0.73711000000000004</v>
      </c>
      <c r="L390" s="5">
        <v>0.72928999999999999</v>
      </c>
      <c r="M390" s="5">
        <v>0.72038999999999997</v>
      </c>
      <c r="N390" s="5">
        <v>0.71611999999999998</v>
      </c>
      <c r="O390" s="5">
        <v>0.71257999999999999</v>
      </c>
      <c r="P390" s="5">
        <v>0.70831</v>
      </c>
      <c r="Q390" s="5">
        <v>0.70777999999999996</v>
      </c>
      <c r="R390" s="5">
        <v>0.70989999999999998</v>
      </c>
      <c r="S390" s="5">
        <v>0.70862000000000003</v>
      </c>
      <c r="T390" s="5">
        <v>0.70855999999999997</v>
      </c>
      <c r="U390" s="5">
        <v>0.71735000000000004</v>
      </c>
      <c r="V390" s="5">
        <v>0.71830000000000005</v>
      </c>
      <c r="W390" s="5">
        <v>0.71702999999999995</v>
      </c>
      <c r="X390" s="5">
        <v>0.72487999999999997</v>
      </c>
      <c r="Y390" s="5">
        <v>0.73238000000000003</v>
      </c>
      <c r="Z390" s="5">
        <v>0.73390999999999995</v>
      </c>
      <c r="AA390" s="5">
        <v>0.74085999999999996</v>
      </c>
      <c r="AB390" s="5">
        <v>0.75083</v>
      </c>
      <c r="AC390" s="5">
        <v>0.75863000000000003</v>
      </c>
      <c r="AD390" s="5">
        <v>0.76454999999999995</v>
      </c>
      <c r="AE390" s="5">
        <v>0.76849999999999996</v>
      </c>
      <c r="AF390" s="5">
        <v>0.78161999999999998</v>
      </c>
      <c r="AG390" s="5">
        <v>0.78598999999999997</v>
      </c>
      <c r="AH390" s="5">
        <v>0.79523999999999995</v>
      </c>
      <c r="AI390" s="5">
        <v>0.80266000000000004</v>
      </c>
      <c r="AJ390" s="5">
        <v>0.80335000000000001</v>
      </c>
      <c r="AK390" s="5">
        <v>0.74695999999999996</v>
      </c>
      <c r="AM390" s="4" t="s">
        <v>131</v>
      </c>
      <c r="AN390" s="4" t="s">
        <v>132</v>
      </c>
      <c r="AO390" s="5">
        <f t="shared" si="344"/>
        <v>0.74781249999999988</v>
      </c>
      <c r="AP390" s="5">
        <f t="shared" si="345"/>
        <v>0.71663333333333334</v>
      </c>
      <c r="AQ390" s="5">
        <f t="shared" si="346"/>
        <v>0.77265363636363638</v>
      </c>
      <c r="AR390" s="6">
        <f>(AO390-AVERAGE(AO347:AO392))/_xlfn.STDEV.P(AO347:AO392)</f>
        <v>0.84410107937805257</v>
      </c>
      <c r="AS390" s="6">
        <f t="shared" ref="AS390:AT390" si="389">(AP390-AVERAGE(AP347:AP392))/_xlfn.STDEV.P(AP347:AP392)</f>
        <v>-0.11470451338892773</v>
      </c>
      <c r="AT390" s="6">
        <f t="shared" si="389"/>
        <v>-0.22567650430769523</v>
      </c>
    </row>
    <row r="391" spans="1:46" ht="13.5" thickBot="1">
      <c r="A391" s="4" t="s">
        <v>133</v>
      </c>
      <c r="B391" s="4" t="s">
        <v>134</v>
      </c>
      <c r="C391" s="5">
        <v>0.56689999999999996</v>
      </c>
      <c r="D391" s="5">
        <v>0.56169999999999998</v>
      </c>
      <c r="E391" s="5">
        <v>0.55823</v>
      </c>
      <c r="F391" s="5">
        <v>0.56518999999999997</v>
      </c>
      <c r="G391" s="5">
        <v>0.55903000000000003</v>
      </c>
      <c r="H391" s="5">
        <v>0.54757999999999996</v>
      </c>
      <c r="I391" s="5">
        <v>0.54778000000000004</v>
      </c>
      <c r="J391" s="5">
        <v>0.54747999999999997</v>
      </c>
      <c r="K391" s="5">
        <v>0.55013999999999996</v>
      </c>
      <c r="L391" s="5">
        <v>0.54530999999999996</v>
      </c>
      <c r="M391" s="5">
        <v>0.55140999999999996</v>
      </c>
      <c r="N391" s="5">
        <v>0.55996000000000001</v>
      </c>
      <c r="O391" s="5">
        <v>0.56093999999999999</v>
      </c>
      <c r="P391" s="5">
        <v>0.56410000000000005</v>
      </c>
      <c r="Q391" s="5">
        <v>0.57238999999999995</v>
      </c>
      <c r="R391" s="5">
        <v>0.57418000000000002</v>
      </c>
      <c r="S391" s="5">
        <v>0.57813999999999999</v>
      </c>
      <c r="T391" s="5">
        <v>0.58026999999999995</v>
      </c>
      <c r="U391" s="5">
        <v>0.58291999999999999</v>
      </c>
      <c r="V391" s="5">
        <v>0.57418000000000002</v>
      </c>
      <c r="W391" s="5">
        <v>0.57128000000000001</v>
      </c>
      <c r="X391" s="5">
        <v>0.57603000000000004</v>
      </c>
      <c r="Y391" s="5">
        <v>0.57648999999999995</v>
      </c>
      <c r="Z391" s="5">
        <v>0.57767999999999997</v>
      </c>
      <c r="AA391" s="5">
        <v>0.58362000000000003</v>
      </c>
      <c r="AB391" s="5">
        <v>0.59626000000000001</v>
      </c>
      <c r="AC391" s="5">
        <v>0.60041999999999995</v>
      </c>
      <c r="AD391" s="5">
        <v>0.60350999999999999</v>
      </c>
      <c r="AE391" s="5">
        <v>0.61277999999999999</v>
      </c>
      <c r="AF391" s="5">
        <v>0.63053999999999999</v>
      </c>
      <c r="AG391" s="5">
        <v>0.63731000000000004</v>
      </c>
      <c r="AH391" s="5">
        <v>0.65625999999999995</v>
      </c>
      <c r="AI391" s="5">
        <v>0.67262999999999995</v>
      </c>
      <c r="AJ391" s="5">
        <v>0.68849000000000005</v>
      </c>
      <c r="AK391" s="5">
        <v>0.65286</v>
      </c>
      <c r="AM391" s="4" t="s">
        <v>133</v>
      </c>
      <c r="AN391" s="4" t="s">
        <v>134</v>
      </c>
      <c r="AO391" s="5">
        <f t="shared" si="344"/>
        <v>0.55505916666666655</v>
      </c>
      <c r="AP391" s="5">
        <f t="shared" si="345"/>
        <v>0.57404999999999995</v>
      </c>
      <c r="AQ391" s="5">
        <f t="shared" si="346"/>
        <v>0.6304254545454544</v>
      </c>
      <c r="AR391" s="6">
        <f>(AO391-AVERAGE(AO347:AO392))/_xlfn.STDEV.P(AO347:AO392)</f>
        <v>-2.4135813546592999</v>
      </c>
      <c r="AS391" s="6">
        <f t="shared" ref="AS391:AT391" si="390">(AP391-AVERAGE(AP347:AP392))/_xlfn.STDEV.P(AP347:AP392)</f>
        <v>-2.1328910004686281</v>
      </c>
      <c r="AT391" s="6">
        <f t="shared" si="390"/>
        <v>-2.281157786534719</v>
      </c>
    </row>
    <row r="392" spans="1:46" ht="13.5" thickBot="1">
      <c r="A392" s="4" t="s">
        <v>135</v>
      </c>
      <c r="B392" s="4" t="s">
        <v>136</v>
      </c>
      <c r="C392" s="5">
        <v>0.72404999999999997</v>
      </c>
      <c r="D392" s="5">
        <v>0.71857000000000004</v>
      </c>
      <c r="E392" s="5">
        <v>0.71994000000000002</v>
      </c>
      <c r="F392" s="5">
        <v>0.73031000000000001</v>
      </c>
      <c r="G392" s="5">
        <v>0.72889999999999999</v>
      </c>
      <c r="H392" s="5">
        <v>0.73185</v>
      </c>
      <c r="I392" s="5">
        <v>0.72829999999999995</v>
      </c>
      <c r="J392" s="5">
        <v>0.72824999999999995</v>
      </c>
      <c r="K392" s="5">
        <v>0.73009999999999997</v>
      </c>
      <c r="L392" s="5">
        <v>0.73653999999999997</v>
      </c>
      <c r="M392" s="5">
        <v>0.74431000000000003</v>
      </c>
      <c r="N392" s="5">
        <v>0.74855000000000005</v>
      </c>
      <c r="O392" s="5">
        <v>0.74931000000000003</v>
      </c>
      <c r="P392" s="5">
        <v>0.74583999999999995</v>
      </c>
      <c r="Q392" s="5">
        <v>0.74868999999999997</v>
      </c>
      <c r="R392" s="5">
        <v>0.74104000000000003</v>
      </c>
      <c r="S392" s="5">
        <v>0.74543999999999999</v>
      </c>
      <c r="T392" s="5">
        <v>0.73831999999999998</v>
      </c>
      <c r="U392" s="5">
        <v>0.73702999999999996</v>
      </c>
      <c r="V392" s="5">
        <v>0.73741000000000001</v>
      </c>
      <c r="W392" s="5">
        <v>0.73985999999999996</v>
      </c>
      <c r="X392" s="5">
        <v>0.74114999999999998</v>
      </c>
      <c r="Y392" s="5">
        <v>0.74041999999999997</v>
      </c>
      <c r="Z392" s="5">
        <v>0.73794999999999999</v>
      </c>
      <c r="AA392" s="5">
        <v>0.73848999999999998</v>
      </c>
      <c r="AB392" s="5">
        <v>0.74733000000000005</v>
      </c>
      <c r="AC392" s="5">
        <v>0.75444</v>
      </c>
      <c r="AD392" s="5">
        <v>0.76890000000000003</v>
      </c>
      <c r="AE392" s="5">
        <v>0.77305999999999997</v>
      </c>
      <c r="AF392" s="5">
        <v>0.78713</v>
      </c>
      <c r="AG392" s="5">
        <v>0.79732000000000003</v>
      </c>
      <c r="AH392" s="5">
        <v>0.80752999999999997</v>
      </c>
      <c r="AI392" s="5">
        <v>0.81542000000000003</v>
      </c>
      <c r="AJ392" s="5">
        <v>0.82835000000000003</v>
      </c>
      <c r="AK392" s="5">
        <v>0.76781999999999995</v>
      </c>
      <c r="AM392" s="4" t="s">
        <v>135</v>
      </c>
      <c r="AN392" s="4" t="s">
        <v>136</v>
      </c>
      <c r="AO392" s="5">
        <f t="shared" si="344"/>
        <v>0.73080583333333327</v>
      </c>
      <c r="AP392" s="5">
        <f t="shared" si="345"/>
        <v>0.7418716666666666</v>
      </c>
      <c r="AQ392" s="5">
        <f t="shared" si="346"/>
        <v>0.78052636363636374</v>
      </c>
      <c r="AR392" s="6">
        <f>(AO392-AVERAGE(AO347:AO392))/_xlfn.STDEV.P(AO347:AO392)</f>
        <v>0.55667508106486263</v>
      </c>
      <c r="AS392" s="6">
        <f t="shared" ref="AS392:AT392" si="391">(AP392-AVERAGE(AP347:AP392))/_xlfn.STDEV.P(AP347:AP392)</f>
        <v>0.24252982879514928</v>
      </c>
      <c r="AT392" s="6">
        <f t="shared" si="391"/>
        <v>-0.11189987198136807</v>
      </c>
    </row>
    <row r="393" spans="1:46" ht="13.5" thickBot="1">
      <c r="A393" s="268" t="s">
        <v>171</v>
      </c>
      <c r="B393" s="269"/>
      <c r="C393" s="269"/>
      <c r="D393" s="269"/>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M393"/>
      <c r="AN393"/>
    </row>
    <row r="394" spans="1:46" ht="13.5" thickBot="1">
      <c r="A394" s="267"/>
      <c r="B394" s="267"/>
      <c r="C394" s="4" t="s">
        <v>10</v>
      </c>
      <c r="D394" s="4" t="s">
        <v>11</v>
      </c>
      <c r="E394" s="4" t="s">
        <v>12</v>
      </c>
      <c r="F394" s="4" t="s">
        <v>13</v>
      </c>
      <c r="G394" s="4" t="s">
        <v>14</v>
      </c>
      <c r="H394" s="4" t="s">
        <v>15</v>
      </c>
      <c r="I394" s="4" t="s">
        <v>16</v>
      </c>
      <c r="J394" s="4" t="s">
        <v>17</v>
      </c>
      <c r="K394" s="4" t="s">
        <v>18</v>
      </c>
      <c r="L394" s="4" t="s">
        <v>19</v>
      </c>
      <c r="M394" s="4" t="s">
        <v>20</v>
      </c>
      <c r="N394" s="4" t="s">
        <v>21</v>
      </c>
      <c r="O394" s="4" t="s">
        <v>22</v>
      </c>
      <c r="P394" s="4" t="s">
        <v>23</v>
      </c>
      <c r="Q394" s="4" t="s">
        <v>24</v>
      </c>
      <c r="R394" s="4" t="s">
        <v>25</v>
      </c>
      <c r="S394" s="4" t="s">
        <v>26</v>
      </c>
      <c r="T394" s="4" t="s">
        <v>27</v>
      </c>
      <c r="U394" s="4" t="s">
        <v>28</v>
      </c>
      <c r="V394" s="4" t="s">
        <v>29</v>
      </c>
      <c r="W394" s="4" t="s">
        <v>30</v>
      </c>
      <c r="X394" s="4" t="s">
        <v>31</v>
      </c>
      <c r="Y394" s="4" t="s">
        <v>32</v>
      </c>
      <c r="Z394" s="4" t="s">
        <v>33</v>
      </c>
      <c r="AA394" s="4" t="s">
        <v>34</v>
      </c>
      <c r="AB394" s="4" t="s">
        <v>35</v>
      </c>
      <c r="AC394" s="4" t="s">
        <v>36</v>
      </c>
      <c r="AD394" s="4" t="s">
        <v>37</v>
      </c>
      <c r="AE394" s="4" t="s">
        <v>38</v>
      </c>
      <c r="AF394" s="4" t="s">
        <v>39</v>
      </c>
      <c r="AG394" s="4" t="s">
        <v>40</v>
      </c>
      <c r="AH394" s="4" t="s">
        <v>41</v>
      </c>
      <c r="AI394" s="4" t="s">
        <v>42</v>
      </c>
      <c r="AJ394" s="4" t="s">
        <v>43</v>
      </c>
      <c r="AK394" s="4" t="s">
        <v>44</v>
      </c>
      <c r="AM394" s="267"/>
      <c r="AN394" s="267"/>
      <c r="AO394" s="4">
        <v>2016</v>
      </c>
      <c r="AP394" s="4">
        <v>2017</v>
      </c>
      <c r="AQ394" s="4">
        <v>2018</v>
      </c>
      <c r="AR394" s="4">
        <v>2016</v>
      </c>
      <c r="AS394" s="4">
        <v>2017</v>
      </c>
      <c r="AT394" s="4">
        <v>2018</v>
      </c>
    </row>
    <row r="395" spans="1:46" ht="13.5" thickBot="1">
      <c r="A395" s="4" t="s">
        <v>45</v>
      </c>
      <c r="B395" s="4" t="s">
        <v>46</v>
      </c>
      <c r="C395" s="5">
        <v>0.78764999999999996</v>
      </c>
      <c r="D395" s="5">
        <v>0.79508000000000001</v>
      </c>
      <c r="E395" s="5">
        <v>0.80352000000000001</v>
      </c>
      <c r="F395" s="5">
        <v>0.80127000000000004</v>
      </c>
      <c r="G395" s="5">
        <v>0.80864999999999998</v>
      </c>
      <c r="H395" s="5">
        <v>0.81183000000000005</v>
      </c>
      <c r="I395" s="5">
        <v>0.81096000000000001</v>
      </c>
      <c r="J395" s="5">
        <v>0.81469000000000003</v>
      </c>
      <c r="K395" s="5">
        <v>0.81828000000000001</v>
      </c>
      <c r="L395" s="5">
        <v>0.82147999999999999</v>
      </c>
      <c r="M395" s="5">
        <v>0.82328999999999997</v>
      </c>
      <c r="N395" s="5">
        <v>0.82894999999999996</v>
      </c>
      <c r="O395" s="5">
        <v>0.83206000000000002</v>
      </c>
      <c r="P395" s="5">
        <v>0.83184000000000002</v>
      </c>
      <c r="Q395" s="5">
        <v>0.83279000000000003</v>
      </c>
      <c r="R395" s="5">
        <v>0.83482999999999996</v>
      </c>
      <c r="S395" s="5">
        <v>0.83514999999999995</v>
      </c>
      <c r="T395" s="5">
        <v>0.83123999999999998</v>
      </c>
      <c r="U395" s="5">
        <v>0.82952999999999999</v>
      </c>
      <c r="V395" s="5">
        <v>0.83155999999999997</v>
      </c>
      <c r="W395" s="5">
        <v>0.83426999999999996</v>
      </c>
      <c r="X395" s="5">
        <v>0.83653999999999995</v>
      </c>
      <c r="Y395" s="5">
        <v>0.83550999999999997</v>
      </c>
      <c r="Z395" s="5">
        <v>0.83567000000000002</v>
      </c>
      <c r="AA395" s="5">
        <v>0.83762999999999999</v>
      </c>
      <c r="AB395" s="5">
        <v>0.84109</v>
      </c>
      <c r="AC395" s="5">
        <v>0.84621999999999997</v>
      </c>
      <c r="AD395" s="5">
        <v>0.85423000000000004</v>
      </c>
      <c r="AE395" s="5">
        <v>0.86182000000000003</v>
      </c>
      <c r="AF395" s="5">
        <v>0.86824000000000001</v>
      </c>
      <c r="AG395" s="5">
        <v>0.87380999999999998</v>
      </c>
      <c r="AH395" s="5">
        <v>0.87643000000000004</v>
      </c>
      <c r="AI395" s="5">
        <v>0.87670999999999999</v>
      </c>
      <c r="AJ395" s="5">
        <v>0.87755000000000005</v>
      </c>
      <c r="AK395" s="5">
        <v>0.81030999999999997</v>
      </c>
      <c r="AM395" s="4" t="s">
        <v>45</v>
      </c>
      <c r="AN395" s="4" t="s">
        <v>46</v>
      </c>
      <c r="AO395" s="5">
        <f>AVERAGE(C395:N395)</f>
        <v>0.81047083333333336</v>
      </c>
      <c r="AP395" s="5">
        <f>AVERAGE(O395:Z395)</f>
        <v>0.83341583333333336</v>
      </c>
      <c r="AQ395" s="5">
        <f>AVERAGE(AA395:AK395)</f>
        <v>0.8567309090909091</v>
      </c>
      <c r="AR395" s="6">
        <f>(AO395-AVERAGE(AO395:AO440))/_xlfn.STDEV.P(AO395:AO440)</f>
        <v>-0.13152070705454189</v>
      </c>
      <c r="AS395" s="6">
        <f t="shared" ref="AS395:AT395" si="392">(AP395-AVERAGE(AP395:AP440))/_xlfn.STDEV.P(AP395:AP440)</f>
        <v>0.36002161165271235</v>
      </c>
      <c r="AT395" s="6">
        <f t="shared" si="392"/>
        <v>0.34620963799900784</v>
      </c>
    </row>
    <row r="396" spans="1:46" ht="13.5" thickBot="1">
      <c r="A396" s="4" t="s">
        <v>47</v>
      </c>
      <c r="B396" s="4" t="s">
        <v>48</v>
      </c>
      <c r="C396" s="5">
        <v>0.76380999999999999</v>
      </c>
      <c r="D396" s="5">
        <v>0.76727999999999996</v>
      </c>
      <c r="E396" s="5">
        <v>0.77839000000000003</v>
      </c>
      <c r="F396" s="5">
        <v>0.74228000000000005</v>
      </c>
      <c r="G396" s="5">
        <v>0.74761999999999995</v>
      </c>
      <c r="H396" s="5">
        <v>0.74761999999999995</v>
      </c>
      <c r="I396" s="5">
        <v>0.75456999999999996</v>
      </c>
      <c r="J396" s="5">
        <v>0.73436000000000001</v>
      </c>
      <c r="K396" s="5">
        <v>0.71650999999999998</v>
      </c>
      <c r="L396" s="5">
        <v>0.68872999999999995</v>
      </c>
      <c r="M396" s="5">
        <v>0.6804</v>
      </c>
      <c r="N396" s="5">
        <v>0.64983999999999997</v>
      </c>
      <c r="O396" s="5">
        <v>0.65625</v>
      </c>
      <c r="P396" s="5">
        <v>0.625</v>
      </c>
      <c r="Q396" s="5">
        <v>0.60277999999999998</v>
      </c>
      <c r="R396" s="5">
        <v>0.56111</v>
      </c>
      <c r="S396" s="5">
        <v>0.54166999999999998</v>
      </c>
      <c r="T396" s="5">
        <v>0.56771000000000005</v>
      </c>
      <c r="U396" s="5">
        <v>0.53646000000000005</v>
      </c>
      <c r="V396" s="5">
        <v>0.54835999999999996</v>
      </c>
      <c r="W396" s="5">
        <v>0.57487999999999995</v>
      </c>
      <c r="X396" s="5">
        <v>0.60673999999999995</v>
      </c>
      <c r="Y396" s="5">
        <v>0.63326000000000005</v>
      </c>
      <c r="Z396" s="5">
        <v>0.67213999999999996</v>
      </c>
      <c r="AA396" s="5">
        <v>0.66776000000000002</v>
      </c>
      <c r="AB396" s="5">
        <v>0.70609</v>
      </c>
      <c r="AC396" s="5">
        <v>0.75609000000000004</v>
      </c>
      <c r="AD396" s="5">
        <v>0.83943000000000001</v>
      </c>
      <c r="AE396" s="5">
        <v>0.86785999999999996</v>
      </c>
      <c r="AF396" s="5">
        <v>0.87590999999999997</v>
      </c>
      <c r="AG396" s="5">
        <v>0.89958000000000005</v>
      </c>
      <c r="AH396" s="5">
        <v>0.91544999999999999</v>
      </c>
      <c r="AI396" s="5">
        <v>0.93061000000000005</v>
      </c>
      <c r="AJ396" s="5">
        <v>0.91957999999999995</v>
      </c>
      <c r="AK396" s="5">
        <v>0.86806000000000005</v>
      </c>
      <c r="AM396" s="4" t="s">
        <v>47</v>
      </c>
      <c r="AN396" s="4" t="s">
        <v>48</v>
      </c>
      <c r="AO396" s="5">
        <f t="shared" ref="AO396:AO440" si="393">AVERAGE(C396:N396)</f>
        <v>0.73095083333333333</v>
      </c>
      <c r="AP396" s="5">
        <f t="shared" ref="AP396:AP440" si="394">AVERAGE(O396:Z396)</f>
        <v>0.5938633333333333</v>
      </c>
      <c r="AQ396" s="5">
        <f t="shared" ref="AQ396:AQ440" si="395">AVERAGE(AA396:AK396)</f>
        <v>0.84058363636363642</v>
      </c>
      <c r="AR396" s="6">
        <f>(AO396-AVERAGE(AO395:AO440))/_xlfn.STDEV.P(AO395:AO440)</f>
        <v>-2.1221304633748233</v>
      </c>
      <c r="AS396" s="6">
        <f t="shared" ref="AS396:AT396" si="396">(AP396-AVERAGE(AP395:AP440))/_xlfn.STDEV.P(AP395:AP440)</f>
        <v>-4.7142733180995222</v>
      </c>
      <c r="AT396" s="6">
        <f t="shared" si="396"/>
        <v>-8.1734805490191936E-2</v>
      </c>
    </row>
    <row r="397" spans="1:46" ht="13.5" thickBot="1">
      <c r="A397" s="4" t="s">
        <v>49</v>
      </c>
      <c r="B397" s="4" t="s">
        <v>50</v>
      </c>
      <c r="C397" s="5">
        <v>0.81538999999999995</v>
      </c>
      <c r="D397" s="5">
        <v>0.82015000000000005</v>
      </c>
      <c r="E397" s="5">
        <v>0.81923000000000001</v>
      </c>
      <c r="F397" s="5">
        <v>0.81091999999999997</v>
      </c>
      <c r="G397" s="5">
        <v>0.81311999999999995</v>
      </c>
      <c r="H397" s="5">
        <v>0.81579999999999997</v>
      </c>
      <c r="I397" s="5">
        <v>0.82469999999999999</v>
      </c>
      <c r="J397" s="5">
        <v>0.82296000000000002</v>
      </c>
      <c r="K397" s="5">
        <v>0.82430000000000003</v>
      </c>
      <c r="L397" s="5">
        <v>0.82384999999999997</v>
      </c>
      <c r="M397" s="5">
        <v>0.82591000000000003</v>
      </c>
      <c r="N397" s="5">
        <v>0.83453999999999995</v>
      </c>
      <c r="O397" s="5">
        <v>0.84936</v>
      </c>
      <c r="P397" s="5">
        <v>0.85116999999999998</v>
      </c>
      <c r="Q397" s="5">
        <v>0.85746999999999995</v>
      </c>
      <c r="R397" s="5">
        <v>0.87166999999999994</v>
      </c>
      <c r="S397" s="5">
        <v>0.88251000000000002</v>
      </c>
      <c r="T397" s="5">
        <v>0.88976999999999995</v>
      </c>
      <c r="U397" s="5">
        <v>0.89048000000000005</v>
      </c>
      <c r="V397" s="5">
        <v>0.89810999999999996</v>
      </c>
      <c r="W397" s="5">
        <v>0.90064</v>
      </c>
      <c r="X397" s="5">
        <v>0.90441000000000005</v>
      </c>
      <c r="Y397" s="5">
        <v>0.9032</v>
      </c>
      <c r="Z397" s="5">
        <v>0.89964999999999995</v>
      </c>
      <c r="AA397" s="5">
        <v>0.89853000000000005</v>
      </c>
      <c r="AB397" s="5">
        <v>0.90130999999999994</v>
      </c>
      <c r="AC397" s="5">
        <v>0.89864999999999995</v>
      </c>
      <c r="AD397" s="5">
        <v>0.89700999999999997</v>
      </c>
      <c r="AE397" s="5">
        <v>0.89265000000000005</v>
      </c>
      <c r="AF397" s="5">
        <v>0.89551999999999998</v>
      </c>
      <c r="AG397" s="5">
        <v>0.89778000000000002</v>
      </c>
      <c r="AH397" s="5">
        <v>0.89407999999999999</v>
      </c>
      <c r="AI397" s="5">
        <v>0.89990999999999999</v>
      </c>
      <c r="AJ397" s="5">
        <v>0.90444000000000002</v>
      </c>
      <c r="AK397" s="5">
        <v>0.83553999999999995</v>
      </c>
      <c r="AM397" s="4" t="s">
        <v>49</v>
      </c>
      <c r="AN397" s="4" t="s">
        <v>50</v>
      </c>
      <c r="AO397" s="5">
        <f t="shared" si="393"/>
        <v>0.82090583333333333</v>
      </c>
      <c r="AP397" s="5">
        <f t="shared" si="394"/>
        <v>0.88320333333333334</v>
      </c>
      <c r="AQ397" s="5">
        <f t="shared" si="395"/>
        <v>0.89231090909090904</v>
      </c>
      <c r="AR397" s="6">
        <f>(AO397-AVERAGE(AO395:AO440))/_xlfn.STDEV.P(AO395:AO440)</f>
        <v>0.12969675782475981</v>
      </c>
      <c r="AS397" s="6">
        <f t="shared" ref="AS397:AT397" si="397">(AP397-AVERAGE(AP395:AP440))/_xlfn.STDEV.P(AP395:AP440)</f>
        <v>1.414639947153445</v>
      </c>
      <c r="AT397" s="6">
        <f t="shared" si="397"/>
        <v>1.289171558350338</v>
      </c>
    </row>
    <row r="398" spans="1:46" ht="13.5" thickBot="1">
      <c r="A398" s="4" t="s">
        <v>51</v>
      </c>
      <c r="B398" s="4" t="s">
        <v>52</v>
      </c>
      <c r="C398" s="5">
        <v>0.86219000000000001</v>
      </c>
      <c r="D398" s="5">
        <v>0.85909999999999997</v>
      </c>
      <c r="E398" s="5">
        <v>0.86121999999999999</v>
      </c>
      <c r="F398" s="5">
        <v>0.85294999999999999</v>
      </c>
      <c r="G398" s="5">
        <v>0.85548000000000002</v>
      </c>
      <c r="H398" s="5">
        <v>0.85665000000000002</v>
      </c>
      <c r="I398" s="5">
        <v>0.86589000000000005</v>
      </c>
      <c r="J398" s="5">
        <v>0.86963999999999997</v>
      </c>
      <c r="K398" s="5">
        <v>0.86917999999999995</v>
      </c>
      <c r="L398" s="5">
        <v>0.87388999999999994</v>
      </c>
      <c r="M398" s="5">
        <v>0.86558999999999997</v>
      </c>
      <c r="N398" s="5">
        <v>0.86729999999999996</v>
      </c>
      <c r="O398" s="5">
        <v>0.85972999999999999</v>
      </c>
      <c r="P398" s="5">
        <v>0.86263000000000001</v>
      </c>
      <c r="Q398" s="5">
        <v>0.85843000000000003</v>
      </c>
      <c r="R398" s="5">
        <v>0.86414000000000002</v>
      </c>
      <c r="S398" s="5">
        <v>0.85840000000000005</v>
      </c>
      <c r="T398" s="5">
        <v>0.86287000000000003</v>
      </c>
      <c r="U398" s="5">
        <v>0.85445000000000004</v>
      </c>
      <c r="V398" s="5">
        <v>0.85985999999999996</v>
      </c>
      <c r="W398" s="5">
        <v>0.86880000000000002</v>
      </c>
      <c r="X398" s="5">
        <v>0.86194000000000004</v>
      </c>
      <c r="Y398" s="5">
        <v>0.86741000000000001</v>
      </c>
      <c r="Z398" s="5">
        <v>0.86660999999999999</v>
      </c>
      <c r="AA398" s="5">
        <v>0.87302999999999997</v>
      </c>
      <c r="AB398" s="5">
        <v>0.87368999999999997</v>
      </c>
      <c r="AC398" s="5">
        <v>0.88048000000000004</v>
      </c>
      <c r="AD398" s="5">
        <v>0.88649</v>
      </c>
      <c r="AE398" s="5">
        <v>0.89090999999999998</v>
      </c>
      <c r="AF398" s="5">
        <v>0.89727999999999997</v>
      </c>
      <c r="AG398" s="5">
        <v>0.90641000000000005</v>
      </c>
      <c r="AH398" s="5">
        <v>0.90003999999999995</v>
      </c>
      <c r="AI398" s="5">
        <v>0.89720999999999995</v>
      </c>
      <c r="AJ398" s="5">
        <v>0.89861999999999997</v>
      </c>
      <c r="AK398" s="5">
        <v>0.84001000000000003</v>
      </c>
      <c r="AM398" s="4" t="s">
        <v>51</v>
      </c>
      <c r="AN398" s="4" t="s">
        <v>52</v>
      </c>
      <c r="AO398" s="5">
        <f t="shared" si="393"/>
        <v>0.86325666666666656</v>
      </c>
      <c r="AP398" s="5">
        <f t="shared" si="394"/>
        <v>0.86210583333333346</v>
      </c>
      <c r="AQ398" s="5">
        <f t="shared" si="395"/>
        <v>0.88583363636363621</v>
      </c>
      <c r="AR398" s="6">
        <f>(AO398-AVERAGE(AO395:AO440))/_xlfn.STDEV.P(AO395:AO440)</f>
        <v>1.1898574975333522</v>
      </c>
      <c r="AS398" s="6">
        <f t="shared" ref="AS398:AT398" si="398">(AP398-AVERAGE(AP395:AP440))/_xlfn.STDEV.P(AP395:AP440)</f>
        <v>0.96774443456039272</v>
      </c>
      <c r="AT398" s="6">
        <f t="shared" si="398"/>
        <v>1.1175070971488625</v>
      </c>
    </row>
    <row r="399" spans="1:46" ht="13.5" thickBot="1">
      <c r="A399" s="4" t="s">
        <v>53</v>
      </c>
      <c r="B399" s="4" t="s">
        <v>54</v>
      </c>
      <c r="C399" s="5">
        <v>0.79859999999999998</v>
      </c>
      <c r="D399" s="5">
        <v>0.81159000000000003</v>
      </c>
      <c r="E399" s="5">
        <v>0.81808999999999998</v>
      </c>
      <c r="F399" s="5">
        <v>0.83555000000000001</v>
      </c>
      <c r="G399" s="5">
        <v>0.82621</v>
      </c>
      <c r="H399" s="5">
        <v>0.83230000000000004</v>
      </c>
      <c r="I399" s="5">
        <v>0.83984000000000003</v>
      </c>
      <c r="J399" s="5">
        <v>0.84931000000000001</v>
      </c>
      <c r="K399" s="5">
        <v>0.84133000000000002</v>
      </c>
      <c r="L399" s="5">
        <v>0.84933999999999998</v>
      </c>
      <c r="M399" s="5">
        <v>0.84960999999999998</v>
      </c>
      <c r="N399" s="5">
        <v>0.86097000000000001</v>
      </c>
      <c r="O399" s="5">
        <v>0.87178999999999995</v>
      </c>
      <c r="P399" s="5">
        <v>0.86848999999999998</v>
      </c>
      <c r="Q399" s="5">
        <v>0.87019999999999997</v>
      </c>
      <c r="R399" s="5">
        <v>0.87029999999999996</v>
      </c>
      <c r="S399" s="5">
        <v>0.89258000000000004</v>
      </c>
      <c r="T399" s="5">
        <v>0.89324000000000003</v>
      </c>
      <c r="U399" s="5">
        <v>0.89115999999999995</v>
      </c>
      <c r="V399" s="5">
        <v>0.88644999999999996</v>
      </c>
      <c r="W399" s="5">
        <v>0.89481999999999995</v>
      </c>
      <c r="X399" s="5">
        <v>0.89176999999999995</v>
      </c>
      <c r="Y399" s="5">
        <v>0.88229000000000002</v>
      </c>
      <c r="Z399" s="5">
        <v>0.87875999999999999</v>
      </c>
      <c r="AA399" s="5">
        <v>0.88034000000000001</v>
      </c>
      <c r="AB399" s="5">
        <v>0.88266</v>
      </c>
      <c r="AC399" s="5">
        <v>0.88629999999999998</v>
      </c>
      <c r="AD399" s="5">
        <v>0.90207000000000004</v>
      </c>
      <c r="AE399" s="5">
        <v>0.90515000000000001</v>
      </c>
      <c r="AF399" s="5">
        <v>0.90297000000000005</v>
      </c>
      <c r="AG399" s="5">
        <v>0.90922000000000003</v>
      </c>
      <c r="AH399" s="5">
        <v>0.91883000000000004</v>
      </c>
      <c r="AI399" s="5">
        <v>0.92205999999999999</v>
      </c>
      <c r="AJ399" s="5">
        <v>0.93547999999999998</v>
      </c>
      <c r="AK399" s="5">
        <v>0.871</v>
      </c>
      <c r="AM399" s="4" t="s">
        <v>53</v>
      </c>
      <c r="AN399" s="4" t="s">
        <v>54</v>
      </c>
      <c r="AO399" s="5">
        <f t="shared" si="393"/>
        <v>0.83439500000000011</v>
      </c>
      <c r="AP399" s="5">
        <f t="shared" si="394"/>
        <v>0.88265416666666663</v>
      </c>
      <c r="AQ399" s="5">
        <f t="shared" si="395"/>
        <v>0.90146181818181825</v>
      </c>
      <c r="AR399" s="6">
        <f>(AO399-AVERAGE(AO395:AO440))/_xlfn.STDEV.P(AO395:AO440)</f>
        <v>0.46736862366099219</v>
      </c>
      <c r="AS399" s="6">
        <f t="shared" ref="AS399:AT399" si="399">(AP399-AVERAGE(AP395:AP440))/_xlfn.STDEV.P(AP395:AP440)</f>
        <v>1.4030072836151566</v>
      </c>
      <c r="AT399" s="6">
        <f t="shared" si="399"/>
        <v>1.5316942904842392</v>
      </c>
    </row>
    <row r="400" spans="1:46" ht="13.5" thickBot="1">
      <c r="A400" s="4" t="s">
        <v>55</v>
      </c>
      <c r="B400" s="4" t="s">
        <v>56</v>
      </c>
      <c r="C400" s="5">
        <v>0.78924000000000005</v>
      </c>
      <c r="D400" s="5">
        <v>0.79520999999999997</v>
      </c>
      <c r="E400" s="5">
        <v>0.80122000000000004</v>
      </c>
      <c r="F400" s="5">
        <v>0.80022000000000004</v>
      </c>
      <c r="G400" s="5">
        <v>0.79052</v>
      </c>
      <c r="H400" s="5">
        <v>0.78722999999999999</v>
      </c>
      <c r="I400" s="5">
        <v>0.78522000000000003</v>
      </c>
      <c r="J400" s="5">
        <v>0.77927000000000002</v>
      </c>
      <c r="K400" s="5">
        <v>0.77817000000000003</v>
      </c>
      <c r="L400" s="5">
        <v>0.78188999999999997</v>
      </c>
      <c r="M400" s="5">
        <v>0.79044000000000003</v>
      </c>
      <c r="N400" s="5">
        <v>0.79413999999999996</v>
      </c>
      <c r="O400" s="5">
        <v>0.78659999999999997</v>
      </c>
      <c r="P400" s="5">
        <v>0.79359000000000002</v>
      </c>
      <c r="Q400" s="5">
        <v>0.80552999999999997</v>
      </c>
      <c r="R400" s="5">
        <v>0.80581999999999998</v>
      </c>
      <c r="S400" s="5">
        <v>0.80911</v>
      </c>
      <c r="T400" s="5">
        <v>0.82960999999999996</v>
      </c>
      <c r="U400" s="5">
        <v>0.84223999999999999</v>
      </c>
      <c r="V400" s="5">
        <v>0.85196000000000005</v>
      </c>
      <c r="W400" s="5">
        <v>0.85262000000000004</v>
      </c>
      <c r="X400" s="5">
        <v>0.85877999999999999</v>
      </c>
      <c r="Y400" s="5">
        <v>0.86995</v>
      </c>
      <c r="Z400" s="5">
        <v>0.88244999999999996</v>
      </c>
      <c r="AA400" s="5">
        <v>0.89524000000000004</v>
      </c>
      <c r="AB400" s="5">
        <v>0.89710999999999996</v>
      </c>
      <c r="AC400" s="5">
        <v>0.89851999999999999</v>
      </c>
      <c r="AD400" s="5">
        <v>0.90783999999999998</v>
      </c>
      <c r="AE400" s="5">
        <v>0.92476000000000003</v>
      </c>
      <c r="AF400" s="5">
        <v>0.92283000000000004</v>
      </c>
      <c r="AG400" s="5">
        <v>0.92793999999999999</v>
      </c>
      <c r="AH400" s="5">
        <v>0.92979999999999996</v>
      </c>
      <c r="AI400" s="5">
        <v>0.93696000000000002</v>
      </c>
      <c r="AJ400" s="5">
        <v>0.93630000000000002</v>
      </c>
      <c r="AK400" s="5">
        <v>0.85990999999999995</v>
      </c>
      <c r="AM400" s="4" t="s">
        <v>55</v>
      </c>
      <c r="AN400" s="4" t="s">
        <v>56</v>
      </c>
      <c r="AO400" s="5">
        <f t="shared" si="393"/>
        <v>0.78939750000000009</v>
      </c>
      <c r="AP400" s="5">
        <f t="shared" si="394"/>
        <v>0.83235500000000007</v>
      </c>
      <c r="AQ400" s="5">
        <f t="shared" si="395"/>
        <v>0.91247363636363621</v>
      </c>
      <c r="AR400" s="6">
        <f>(AO400-AVERAGE(AO395:AO440))/_xlfn.STDEV.P(AO395:AO440)</f>
        <v>-0.65904564331614401</v>
      </c>
      <c r="AS400" s="6">
        <f t="shared" ref="AS400:AT400" si="400">(AP400-AVERAGE(AP395:AP440))/_xlfn.STDEV.P(AP395:AP440)</f>
        <v>0.33755062427146909</v>
      </c>
      <c r="AT400" s="6">
        <f t="shared" si="400"/>
        <v>1.823535921155593</v>
      </c>
    </row>
    <row r="401" spans="1:46" ht="13.5" thickBot="1">
      <c r="A401" s="4" t="s">
        <v>57</v>
      </c>
      <c r="B401" s="4" t="s">
        <v>58</v>
      </c>
      <c r="C401" s="5">
        <v>0.83697999999999995</v>
      </c>
      <c r="D401" s="5">
        <v>0.85036999999999996</v>
      </c>
      <c r="E401" s="5">
        <v>0.85194999999999999</v>
      </c>
      <c r="F401" s="5">
        <v>0.84770000000000001</v>
      </c>
      <c r="G401" s="5">
        <v>0.85877999999999999</v>
      </c>
      <c r="H401" s="5">
        <v>0.86560999999999999</v>
      </c>
      <c r="I401" s="5">
        <v>0.87555000000000005</v>
      </c>
      <c r="J401" s="5">
        <v>0.88397999999999999</v>
      </c>
      <c r="K401" s="5">
        <v>0.88251000000000002</v>
      </c>
      <c r="L401" s="5">
        <v>0.86584000000000005</v>
      </c>
      <c r="M401" s="5">
        <v>0.86955000000000005</v>
      </c>
      <c r="N401" s="5">
        <v>0.83582000000000001</v>
      </c>
      <c r="O401" s="5">
        <v>0.83757999999999999</v>
      </c>
      <c r="P401" s="5">
        <v>0.82638999999999996</v>
      </c>
      <c r="Q401" s="5">
        <v>0.83750999999999998</v>
      </c>
      <c r="R401" s="5">
        <v>0.83757999999999999</v>
      </c>
      <c r="S401" s="5">
        <v>0.83103000000000005</v>
      </c>
      <c r="T401" s="5">
        <v>0.81457999999999997</v>
      </c>
      <c r="U401" s="5">
        <v>0.80786000000000002</v>
      </c>
      <c r="V401" s="5">
        <v>0.80213999999999996</v>
      </c>
      <c r="W401" s="5">
        <v>0.80652999999999997</v>
      </c>
      <c r="X401" s="5">
        <v>0.82226999999999995</v>
      </c>
      <c r="Y401" s="5">
        <v>0.83208000000000004</v>
      </c>
      <c r="Z401" s="5">
        <v>0.86912</v>
      </c>
      <c r="AA401" s="5">
        <v>0.86626000000000003</v>
      </c>
      <c r="AB401" s="5">
        <v>0.88370000000000004</v>
      </c>
      <c r="AC401" s="5">
        <v>0.88722999999999996</v>
      </c>
      <c r="AD401" s="5">
        <v>0.89234000000000002</v>
      </c>
      <c r="AE401" s="5">
        <v>0.89773999999999998</v>
      </c>
      <c r="AF401" s="5">
        <v>0.90208999999999995</v>
      </c>
      <c r="AG401" s="5">
        <v>0.90891999999999995</v>
      </c>
      <c r="AH401" s="5">
        <v>0.91901999999999995</v>
      </c>
      <c r="AI401" s="5">
        <v>0.91708999999999996</v>
      </c>
      <c r="AJ401" s="5">
        <v>0.91801999999999995</v>
      </c>
      <c r="AK401" s="5">
        <v>0.83931</v>
      </c>
      <c r="AM401" s="4" t="s">
        <v>57</v>
      </c>
      <c r="AN401" s="4" t="s">
        <v>58</v>
      </c>
      <c r="AO401" s="5">
        <f t="shared" si="393"/>
        <v>0.86038666666666674</v>
      </c>
      <c r="AP401" s="5">
        <f t="shared" si="394"/>
        <v>0.82705583333333321</v>
      </c>
      <c r="AQ401" s="5">
        <f t="shared" si="395"/>
        <v>0.89379272727272729</v>
      </c>
      <c r="AR401" s="6">
        <f>(AO401-AVERAGE(AO395:AO440))/_xlfn.STDEV.P(AO395:AO440)</f>
        <v>1.1180133073844734</v>
      </c>
      <c r="AS401" s="6">
        <f t="shared" ref="AS401:AT401" si="401">(AP401-AVERAGE(AP395:AP440))/_xlfn.STDEV.P(AP395:AP440)</f>
        <v>0.22530159932462168</v>
      </c>
      <c r="AT401" s="6">
        <f t="shared" si="401"/>
        <v>1.3284435684216942</v>
      </c>
    </row>
    <row r="402" spans="1:46" ht="13.5" thickBot="1">
      <c r="A402" s="4" t="s">
        <v>59</v>
      </c>
      <c r="B402" s="4" t="s">
        <v>60</v>
      </c>
      <c r="C402" s="5">
        <v>0.78246000000000004</v>
      </c>
      <c r="D402" s="5">
        <v>0.78852999999999995</v>
      </c>
      <c r="E402" s="5">
        <v>0.79003999999999996</v>
      </c>
      <c r="F402" s="5">
        <v>0.79186000000000001</v>
      </c>
      <c r="G402" s="5">
        <v>0.79400999999999999</v>
      </c>
      <c r="H402" s="5">
        <v>0.80210999999999999</v>
      </c>
      <c r="I402" s="5">
        <v>0.81583000000000006</v>
      </c>
      <c r="J402" s="5">
        <v>0.82191000000000003</v>
      </c>
      <c r="K402" s="5">
        <v>0.83352000000000004</v>
      </c>
      <c r="L402" s="5">
        <v>0.84055999999999997</v>
      </c>
      <c r="M402" s="5">
        <v>0.84179999999999999</v>
      </c>
      <c r="N402" s="5">
        <v>0.84511999999999998</v>
      </c>
      <c r="O402" s="5">
        <v>0.84587999999999997</v>
      </c>
      <c r="P402" s="5">
        <v>0.85629999999999995</v>
      </c>
      <c r="Q402" s="5">
        <v>0.86124000000000001</v>
      </c>
      <c r="R402" s="5">
        <v>0.87114999999999998</v>
      </c>
      <c r="S402" s="5">
        <v>0.88536999999999999</v>
      </c>
      <c r="T402" s="5">
        <v>0.88388999999999995</v>
      </c>
      <c r="U402" s="5">
        <v>0.88471999999999995</v>
      </c>
      <c r="V402" s="5">
        <v>0.88649999999999995</v>
      </c>
      <c r="W402" s="5">
        <v>0.88583999999999996</v>
      </c>
      <c r="X402" s="5">
        <v>0.89102999999999999</v>
      </c>
      <c r="Y402" s="5">
        <v>0.89971000000000001</v>
      </c>
      <c r="Z402" s="5">
        <v>0.91107000000000005</v>
      </c>
      <c r="AA402" s="5">
        <v>0.92164000000000001</v>
      </c>
      <c r="AB402" s="5">
        <v>0.92601999999999995</v>
      </c>
      <c r="AC402" s="5">
        <v>0.93198999999999999</v>
      </c>
      <c r="AD402" s="5">
        <v>0.93384</v>
      </c>
      <c r="AE402" s="5">
        <v>0.93879999999999997</v>
      </c>
      <c r="AF402" s="5">
        <v>0.94428999999999996</v>
      </c>
      <c r="AG402" s="5">
        <v>0.95196999999999998</v>
      </c>
      <c r="AH402" s="5">
        <v>0.95696000000000003</v>
      </c>
      <c r="AI402" s="5">
        <v>0.95684000000000002</v>
      </c>
      <c r="AJ402" s="5">
        <v>0.95333000000000001</v>
      </c>
      <c r="AK402" s="5">
        <v>0.86416999999999999</v>
      </c>
      <c r="AM402" s="4" t="s">
        <v>59</v>
      </c>
      <c r="AN402" s="4" t="s">
        <v>60</v>
      </c>
      <c r="AO402" s="5">
        <f t="shared" si="393"/>
        <v>0.81231249999999988</v>
      </c>
      <c r="AP402" s="5">
        <f t="shared" si="394"/>
        <v>0.88022500000000015</v>
      </c>
      <c r="AQ402" s="5">
        <f t="shared" si="395"/>
        <v>0.93453181818181796</v>
      </c>
      <c r="AR402" s="6">
        <f>(AO402-AVERAGE(AO395:AO440))/_xlfn.STDEV.P(AO395:AO440)</f>
        <v>-8.5418598974106488E-2</v>
      </c>
      <c r="AS402" s="6">
        <f t="shared" ref="AS402:AT402" si="402">(AP402-AVERAGE(AP395:AP440))/_xlfn.STDEV.P(AP395:AP440)</f>
        <v>1.3515517233509604</v>
      </c>
      <c r="AT402" s="6">
        <f t="shared" si="402"/>
        <v>2.4081347262913853</v>
      </c>
    </row>
    <row r="403" spans="1:46" ht="13.5" thickBot="1">
      <c r="A403" s="4" t="s">
        <v>61</v>
      </c>
      <c r="B403" s="4" t="s">
        <v>62</v>
      </c>
      <c r="C403" s="5">
        <v>0.76890999999999998</v>
      </c>
      <c r="D403" s="5">
        <v>0.77012000000000003</v>
      </c>
      <c r="E403" s="5">
        <v>0.77078999999999998</v>
      </c>
      <c r="F403" s="5">
        <v>0.77934000000000003</v>
      </c>
      <c r="G403" s="5">
        <v>0.77868000000000004</v>
      </c>
      <c r="H403" s="5">
        <v>0.78805000000000003</v>
      </c>
      <c r="I403" s="5">
        <v>0.77261999999999997</v>
      </c>
      <c r="J403" s="5">
        <v>0.77090999999999998</v>
      </c>
      <c r="K403" s="5">
        <v>0.77439999999999998</v>
      </c>
      <c r="L403" s="5">
        <v>0.77127000000000001</v>
      </c>
      <c r="M403" s="5">
        <v>0.77707000000000004</v>
      </c>
      <c r="N403" s="5">
        <v>0.76795999999999998</v>
      </c>
      <c r="O403" s="5">
        <v>0.76795999999999998</v>
      </c>
      <c r="P403" s="5">
        <v>0.76597000000000004</v>
      </c>
      <c r="Q403" s="5">
        <v>0.76407999999999998</v>
      </c>
      <c r="R403" s="5">
        <v>0.76129999999999998</v>
      </c>
      <c r="S403" s="5">
        <v>0.74856999999999996</v>
      </c>
      <c r="T403" s="5">
        <v>0.74921000000000004</v>
      </c>
      <c r="U403" s="5">
        <v>0.75614999999999999</v>
      </c>
      <c r="V403" s="5">
        <v>0.77131000000000005</v>
      </c>
      <c r="W403" s="5">
        <v>0.77705000000000002</v>
      </c>
      <c r="X403" s="5">
        <v>0.78017999999999998</v>
      </c>
      <c r="Y403" s="5">
        <v>0.76883000000000001</v>
      </c>
      <c r="Z403" s="5">
        <v>0.78408999999999995</v>
      </c>
      <c r="AA403" s="5">
        <v>0.78137000000000001</v>
      </c>
      <c r="AB403" s="5">
        <v>0.79359000000000002</v>
      </c>
      <c r="AC403" s="5">
        <v>0.80356000000000005</v>
      </c>
      <c r="AD403" s="5">
        <v>0.80788000000000004</v>
      </c>
      <c r="AE403" s="5">
        <v>0.83118999999999998</v>
      </c>
      <c r="AF403" s="5">
        <v>0.84721999999999997</v>
      </c>
      <c r="AG403" s="5">
        <v>0.86387999999999998</v>
      </c>
      <c r="AH403" s="5">
        <v>0.85426999999999997</v>
      </c>
      <c r="AI403" s="5">
        <v>0.86309000000000002</v>
      </c>
      <c r="AJ403" s="5">
        <v>0.87331999999999999</v>
      </c>
      <c r="AK403" s="5">
        <v>0.79803999999999997</v>
      </c>
      <c r="AM403" s="4" t="s">
        <v>61</v>
      </c>
      <c r="AN403" s="4" t="s">
        <v>62</v>
      </c>
      <c r="AO403" s="5">
        <f t="shared" si="393"/>
        <v>0.77417666666666662</v>
      </c>
      <c r="AP403" s="5">
        <f t="shared" si="394"/>
        <v>0.76622499999999982</v>
      </c>
      <c r="AQ403" s="5">
        <f t="shared" si="395"/>
        <v>0.82885545454545451</v>
      </c>
      <c r="AR403" s="6">
        <f>(AO403-AVERAGE(AO395:AO440))/_xlfn.STDEV.P(AO395:AO440)</f>
        <v>-1.0400660071574233</v>
      </c>
      <c r="AS403" s="6">
        <f t="shared" ref="AS403:AT403" si="403">(AP403-AVERAGE(AP395:AP440))/_xlfn.STDEV.P(AP395:AP440)</f>
        <v>-1.0632409504543903</v>
      </c>
      <c r="AT403" s="6">
        <f t="shared" si="403"/>
        <v>-0.39256192323899436</v>
      </c>
    </row>
    <row r="404" spans="1:46" ht="13.5" thickBot="1">
      <c r="A404" s="4" t="s">
        <v>63</v>
      </c>
      <c r="B404" s="4" t="s">
        <v>64</v>
      </c>
      <c r="C404" s="5">
        <v>0.82964000000000004</v>
      </c>
      <c r="D404" s="5">
        <v>0.83657999999999999</v>
      </c>
      <c r="E404" s="5">
        <v>0.82267000000000001</v>
      </c>
      <c r="F404" s="5">
        <v>0.82086000000000003</v>
      </c>
      <c r="G404" s="5">
        <v>0.82423999999999997</v>
      </c>
      <c r="H404" s="5">
        <v>0.83842000000000005</v>
      </c>
      <c r="I404" s="5">
        <v>0.83811999999999998</v>
      </c>
      <c r="J404" s="5">
        <v>0.82886000000000004</v>
      </c>
      <c r="K404" s="5">
        <v>0.82399</v>
      </c>
      <c r="L404" s="5">
        <v>0.81699999999999995</v>
      </c>
      <c r="M404" s="5">
        <v>0.80466000000000004</v>
      </c>
      <c r="N404" s="5">
        <v>0.81577</v>
      </c>
      <c r="O404" s="5">
        <v>0.81145</v>
      </c>
      <c r="P404" s="5">
        <v>0.81447000000000003</v>
      </c>
      <c r="Q404" s="5">
        <v>0.82286999999999999</v>
      </c>
      <c r="R404" s="5">
        <v>0.83204999999999996</v>
      </c>
      <c r="S404" s="5">
        <v>0.83591000000000004</v>
      </c>
      <c r="T404" s="5">
        <v>0.82433999999999996</v>
      </c>
      <c r="U404" s="5">
        <v>0.83159000000000005</v>
      </c>
      <c r="V404" s="5">
        <v>0.83860999999999997</v>
      </c>
      <c r="W404" s="5">
        <v>0.84130000000000005</v>
      </c>
      <c r="X404" s="5">
        <v>0.84582000000000002</v>
      </c>
      <c r="Y404" s="5">
        <v>0.85426999999999997</v>
      </c>
      <c r="Z404" s="5">
        <v>0.86856</v>
      </c>
      <c r="AA404" s="5">
        <v>0.87522</v>
      </c>
      <c r="AB404" s="5">
        <v>0.88609000000000004</v>
      </c>
      <c r="AC404" s="5">
        <v>0.87568000000000001</v>
      </c>
      <c r="AD404" s="5">
        <v>0.87041000000000002</v>
      </c>
      <c r="AE404" s="5">
        <v>0.86316000000000004</v>
      </c>
      <c r="AF404" s="5">
        <v>0.86214000000000002</v>
      </c>
      <c r="AG404" s="5">
        <v>0.85233000000000003</v>
      </c>
      <c r="AH404" s="5">
        <v>0.86382999999999999</v>
      </c>
      <c r="AI404" s="5">
        <v>0.86800999999999995</v>
      </c>
      <c r="AJ404" s="5">
        <v>0.87736999999999998</v>
      </c>
      <c r="AK404" s="5">
        <v>0.80818999999999996</v>
      </c>
      <c r="AM404" s="4" t="s">
        <v>63</v>
      </c>
      <c r="AN404" s="4" t="s">
        <v>64</v>
      </c>
      <c r="AO404" s="5">
        <f t="shared" si="393"/>
        <v>0.82506749999999995</v>
      </c>
      <c r="AP404" s="5">
        <f t="shared" si="394"/>
        <v>0.83510333333333342</v>
      </c>
      <c r="AQ404" s="5">
        <f t="shared" si="395"/>
        <v>0.86385727272727275</v>
      </c>
      <c r="AR404" s="6">
        <f>(AO404-AVERAGE(AO395:AO440))/_xlfn.STDEV.P(AO395:AO440)</f>
        <v>0.23387500567711736</v>
      </c>
      <c r="AS404" s="6">
        <f t="shared" ref="AS404:AT404" si="404">(AP404-AVERAGE(AP395:AP440))/_xlfn.STDEV.P(AP395:AP440)</f>
        <v>0.3957668979425954</v>
      </c>
      <c r="AT404" s="6">
        <f t="shared" si="404"/>
        <v>0.53507668520719698</v>
      </c>
    </row>
    <row r="405" spans="1:46" ht="13.5" thickBot="1">
      <c r="A405" s="4" t="s">
        <v>65</v>
      </c>
      <c r="B405" s="4" t="s">
        <v>66</v>
      </c>
      <c r="C405" s="5">
        <v>0.82487999999999995</v>
      </c>
      <c r="D405" s="5">
        <v>0.82991999999999999</v>
      </c>
      <c r="E405" s="5">
        <v>0.83001000000000003</v>
      </c>
      <c r="F405" s="5">
        <v>0.83648999999999996</v>
      </c>
      <c r="G405" s="5">
        <v>0.83889000000000002</v>
      </c>
      <c r="H405" s="5">
        <v>0.84279000000000004</v>
      </c>
      <c r="I405" s="5">
        <v>0.84357000000000004</v>
      </c>
      <c r="J405" s="5">
        <v>0.84824999999999995</v>
      </c>
      <c r="K405" s="5">
        <v>0.85318000000000005</v>
      </c>
      <c r="L405" s="5">
        <v>0.84140999999999999</v>
      </c>
      <c r="M405" s="5">
        <v>0.84694999999999998</v>
      </c>
      <c r="N405" s="5">
        <v>0.84821000000000002</v>
      </c>
      <c r="O405" s="5">
        <v>0.84841999999999995</v>
      </c>
      <c r="P405" s="5">
        <v>0.84272000000000002</v>
      </c>
      <c r="Q405" s="5">
        <v>0.84099999999999997</v>
      </c>
      <c r="R405" s="5">
        <v>0.83406000000000002</v>
      </c>
      <c r="S405" s="5">
        <v>0.84496000000000004</v>
      </c>
      <c r="T405" s="5">
        <v>0.84379000000000004</v>
      </c>
      <c r="U405" s="5">
        <v>0.84855000000000003</v>
      </c>
      <c r="V405" s="5">
        <v>0.84438000000000002</v>
      </c>
      <c r="W405" s="5">
        <v>0.84448999999999996</v>
      </c>
      <c r="X405" s="5">
        <v>0.85551999999999995</v>
      </c>
      <c r="Y405" s="5">
        <v>0.84565000000000001</v>
      </c>
      <c r="Z405" s="5">
        <v>0.8448</v>
      </c>
      <c r="AA405" s="5">
        <v>0.84880999999999995</v>
      </c>
      <c r="AB405" s="5">
        <v>0.85685999999999996</v>
      </c>
      <c r="AC405" s="5">
        <v>0.86163999999999996</v>
      </c>
      <c r="AD405" s="5">
        <v>0.86858000000000002</v>
      </c>
      <c r="AE405" s="5">
        <v>0.86229999999999996</v>
      </c>
      <c r="AF405" s="5">
        <v>0.87351999999999996</v>
      </c>
      <c r="AG405" s="5">
        <v>0.87026999999999999</v>
      </c>
      <c r="AH405" s="5">
        <v>0.87134</v>
      </c>
      <c r="AI405" s="5">
        <v>0.86495999999999995</v>
      </c>
      <c r="AJ405" s="5">
        <v>0.86434999999999995</v>
      </c>
      <c r="AK405" s="5">
        <v>0.79386000000000001</v>
      </c>
      <c r="AM405" s="4" t="s">
        <v>65</v>
      </c>
      <c r="AN405" s="4" t="s">
        <v>66</v>
      </c>
      <c r="AO405" s="5">
        <f t="shared" si="393"/>
        <v>0.84037916666666668</v>
      </c>
      <c r="AP405" s="5">
        <f t="shared" si="394"/>
        <v>0.84486166666666662</v>
      </c>
      <c r="AQ405" s="5">
        <f t="shared" si="395"/>
        <v>0.85786272727272739</v>
      </c>
      <c r="AR405" s="6">
        <f>(AO405-AVERAGE(AO395:AO440))/_xlfn.STDEV.P(AO395:AO440)</f>
        <v>0.6171691838988328</v>
      </c>
      <c r="AS405" s="6">
        <f t="shared" ref="AS405:AT405" si="405">(AP405-AVERAGE(AP395:AP440))/_xlfn.STDEV.P(AP395:AP440)</f>
        <v>0.60247173866087167</v>
      </c>
      <c r="AT405" s="6">
        <f t="shared" si="405"/>
        <v>0.37620574385105748</v>
      </c>
    </row>
    <row r="406" spans="1:46" ht="13.5" thickBot="1">
      <c r="A406" s="4" t="s">
        <v>67</v>
      </c>
      <c r="B406" s="4" t="s">
        <v>68</v>
      </c>
      <c r="C406" s="5">
        <v>0.79127000000000003</v>
      </c>
      <c r="D406" s="5">
        <v>0.80996999999999997</v>
      </c>
      <c r="E406" s="5">
        <v>0.81266000000000005</v>
      </c>
      <c r="F406" s="5">
        <v>0.82557999999999998</v>
      </c>
      <c r="G406" s="5">
        <v>0.83238999999999996</v>
      </c>
      <c r="H406" s="5">
        <v>0.84302999999999995</v>
      </c>
      <c r="I406" s="5">
        <v>0.84779000000000004</v>
      </c>
      <c r="J406" s="5">
        <v>0.84072999999999998</v>
      </c>
      <c r="K406" s="5">
        <v>0.83148</v>
      </c>
      <c r="L406" s="5">
        <v>0.82821</v>
      </c>
      <c r="M406" s="5">
        <v>0.82349000000000006</v>
      </c>
      <c r="N406" s="5">
        <v>0.82023999999999997</v>
      </c>
      <c r="O406" s="5">
        <v>0.82188000000000005</v>
      </c>
      <c r="P406" s="5">
        <v>0.81888000000000005</v>
      </c>
      <c r="Q406" s="5">
        <v>0.81379000000000001</v>
      </c>
      <c r="R406" s="5">
        <v>0.79701</v>
      </c>
      <c r="S406" s="5">
        <v>0.79945999999999995</v>
      </c>
      <c r="T406" s="5">
        <v>0.79264000000000001</v>
      </c>
      <c r="U406" s="5">
        <v>0.78805999999999998</v>
      </c>
      <c r="V406" s="5">
        <v>0.79181000000000001</v>
      </c>
      <c r="W406" s="5">
        <v>0.80352999999999997</v>
      </c>
      <c r="X406" s="5">
        <v>0.80957000000000001</v>
      </c>
      <c r="Y406" s="5">
        <v>0.81672</v>
      </c>
      <c r="Z406" s="5">
        <v>0.82769999999999999</v>
      </c>
      <c r="AA406" s="5">
        <v>0.83257999999999999</v>
      </c>
      <c r="AB406" s="5">
        <v>0.83091000000000004</v>
      </c>
      <c r="AC406" s="5">
        <v>0.83496999999999999</v>
      </c>
      <c r="AD406" s="5">
        <v>0.84443999999999997</v>
      </c>
      <c r="AE406" s="5">
        <v>0.84282999999999997</v>
      </c>
      <c r="AF406" s="5">
        <v>0.86165999999999998</v>
      </c>
      <c r="AG406" s="5">
        <v>0.87556999999999996</v>
      </c>
      <c r="AH406" s="5">
        <v>0.88278000000000001</v>
      </c>
      <c r="AI406" s="5">
        <v>0.87863000000000002</v>
      </c>
      <c r="AJ406" s="5">
        <v>0.87609999999999999</v>
      </c>
      <c r="AK406" s="5">
        <v>0.79610000000000003</v>
      </c>
      <c r="AM406" s="4" t="s">
        <v>67</v>
      </c>
      <c r="AN406" s="4" t="s">
        <v>68</v>
      </c>
      <c r="AO406" s="5">
        <f t="shared" si="393"/>
        <v>0.82556999999999992</v>
      </c>
      <c r="AP406" s="5">
        <f t="shared" si="394"/>
        <v>0.80675416666666677</v>
      </c>
      <c r="AQ406" s="5">
        <f t="shared" si="395"/>
        <v>0.85059727272727248</v>
      </c>
      <c r="AR406" s="6">
        <f>(AO406-AVERAGE(AO395:AO440))/_xlfn.STDEV.P(AO395:AO440)</f>
        <v>0.24645399715788779</v>
      </c>
      <c r="AS406" s="6">
        <f t="shared" ref="AS406:AT406" si="406">(AP406-AVERAGE(AP395:AP440))/_xlfn.STDEV.P(AP395:AP440)</f>
        <v>-0.20473625973418777</v>
      </c>
      <c r="AT406" s="6">
        <f t="shared" si="406"/>
        <v>0.18365242821284861</v>
      </c>
    </row>
    <row r="407" spans="1:46" ht="13.5" thickBot="1">
      <c r="A407" s="4" t="s">
        <v>69</v>
      </c>
      <c r="B407" s="4" t="s">
        <v>70</v>
      </c>
      <c r="C407" s="5">
        <v>0.86367000000000005</v>
      </c>
      <c r="D407" s="5">
        <v>0.86392999999999998</v>
      </c>
      <c r="E407" s="5">
        <v>0.86697999999999997</v>
      </c>
      <c r="F407" s="5">
        <v>0.86617</v>
      </c>
      <c r="G407" s="5">
        <v>0.86675999999999997</v>
      </c>
      <c r="H407" s="5">
        <v>0.87356</v>
      </c>
      <c r="I407" s="5">
        <v>0.87465000000000004</v>
      </c>
      <c r="J407" s="5">
        <v>0.87755000000000005</v>
      </c>
      <c r="K407" s="5">
        <v>0.87563999999999997</v>
      </c>
      <c r="L407" s="5">
        <v>0.87782000000000004</v>
      </c>
      <c r="M407" s="5">
        <v>0.87675000000000003</v>
      </c>
      <c r="N407" s="5">
        <v>0.87402000000000002</v>
      </c>
      <c r="O407" s="5">
        <v>0.87412000000000001</v>
      </c>
      <c r="P407" s="5">
        <v>0.87804000000000004</v>
      </c>
      <c r="Q407" s="5">
        <v>0.87082000000000004</v>
      </c>
      <c r="R407" s="5">
        <v>0.86702999999999997</v>
      </c>
      <c r="S407" s="5">
        <v>0.86006000000000005</v>
      </c>
      <c r="T407" s="5">
        <v>0.85372999999999999</v>
      </c>
      <c r="U407" s="5">
        <v>0.84555999999999998</v>
      </c>
      <c r="V407" s="5">
        <v>0.83257999999999999</v>
      </c>
      <c r="W407" s="5">
        <v>0.82942000000000005</v>
      </c>
      <c r="X407" s="5">
        <v>0.82796999999999998</v>
      </c>
      <c r="Y407" s="5">
        <v>0.82574999999999998</v>
      </c>
      <c r="Z407" s="5">
        <v>0.83157000000000003</v>
      </c>
      <c r="AA407" s="5">
        <v>0.82843</v>
      </c>
      <c r="AB407" s="5">
        <v>0.82791999999999999</v>
      </c>
      <c r="AC407" s="5">
        <v>0.83157000000000003</v>
      </c>
      <c r="AD407" s="5">
        <v>0.83396000000000003</v>
      </c>
      <c r="AE407" s="5">
        <v>0.84194000000000002</v>
      </c>
      <c r="AF407" s="5">
        <v>0.84187999999999996</v>
      </c>
      <c r="AG407" s="5">
        <v>0.85201000000000005</v>
      </c>
      <c r="AH407" s="5">
        <v>0.86162000000000005</v>
      </c>
      <c r="AI407" s="5">
        <v>0.86597000000000002</v>
      </c>
      <c r="AJ407" s="5">
        <v>0.86607999999999996</v>
      </c>
      <c r="AK407" s="5">
        <v>0.78935999999999995</v>
      </c>
      <c r="AM407" s="4" t="s">
        <v>69</v>
      </c>
      <c r="AN407" s="4" t="s">
        <v>70</v>
      </c>
      <c r="AO407" s="5">
        <f t="shared" si="393"/>
        <v>0.87145833333333333</v>
      </c>
      <c r="AP407" s="5">
        <f t="shared" si="394"/>
        <v>0.84972083333333315</v>
      </c>
      <c r="AQ407" s="5">
        <f t="shared" si="395"/>
        <v>0.84006727272727277</v>
      </c>
      <c r="AR407" s="6">
        <f>(AO407-AVERAGE(AO395:AO440))/_xlfn.STDEV.P(AO395:AO440)</f>
        <v>1.3951683336092289</v>
      </c>
      <c r="AS407" s="6">
        <f t="shared" ref="AS407:AT407" si="407">(AP407-AVERAGE(AP395:AP440))/_xlfn.STDEV.P(AP395:AP440)</f>
        <v>0.70540051118249858</v>
      </c>
      <c r="AT407" s="6">
        <f t="shared" si="407"/>
        <v>-9.5419775870885085E-2</v>
      </c>
    </row>
    <row r="408" spans="1:46" ht="13.5" thickBot="1">
      <c r="A408" s="4" t="s">
        <v>71</v>
      </c>
      <c r="B408" s="4" t="s">
        <v>72</v>
      </c>
      <c r="C408" s="5">
        <v>0.77202999999999999</v>
      </c>
      <c r="D408" s="5">
        <v>0.77339999999999998</v>
      </c>
      <c r="E408" s="5">
        <v>0.79091</v>
      </c>
      <c r="F408" s="5">
        <v>0.78310999999999997</v>
      </c>
      <c r="G408" s="5">
        <v>0.78266999999999998</v>
      </c>
      <c r="H408" s="5">
        <v>0.80318999999999996</v>
      </c>
      <c r="I408" s="5">
        <v>0.81549000000000005</v>
      </c>
      <c r="J408" s="5">
        <v>0.82399999999999995</v>
      </c>
      <c r="K408" s="5">
        <v>0.81059000000000003</v>
      </c>
      <c r="L408" s="5">
        <v>0.82096999999999998</v>
      </c>
      <c r="M408" s="5">
        <v>0.82420000000000004</v>
      </c>
      <c r="N408" s="5">
        <v>0.83740999999999999</v>
      </c>
      <c r="O408" s="5">
        <v>0.83462000000000003</v>
      </c>
      <c r="P408" s="5">
        <v>0.83059000000000005</v>
      </c>
      <c r="Q408" s="5">
        <v>0.81950000000000001</v>
      </c>
      <c r="R408" s="5">
        <v>0.82047999999999999</v>
      </c>
      <c r="S408" s="5">
        <v>0.81603000000000003</v>
      </c>
      <c r="T408" s="5">
        <v>0.82004999999999995</v>
      </c>
      <c r="U408" s="5">
        <v>0.81750999999999996</v>
      </c>
      <c r="V408" s="5">
        <v>0.81601999999999997</v>
      </c>
      <c r="W408" s="5">
        <v>0.82613000000000003</v>
      </c>
      <c r="X408" s="5">
        <v>0.81966000000000006</v>
      </c>
      <c r="Y408" s="5">
        <v>0.82477</v>
      </c>
      <c r="Z408" s="5">
        <v>0.80467</v>
      </c>
      <c r="AA408" s="5">
        <v>0.80227999999999999</v>
      </c>
      <c r="AB408" s="5">
        <v>0.80772999999999995</v>
      </c>
      <c r="AC408" s="5">
        <v>0.81881999999999999</v>
      </c>
      <c r="AD408" s="5">
        <v>0.82286000000000004</v>
      </c>
      <c r="AE408" s="5">
        <v>0.82394999999999996</v>
      </c>
      <c r="AF408" s="5">
        <v>0.81974000000000002</v>
      </c>
      <c r="AG408" s="5">
        <v>0.81367999999999996</v>
      </c>
      <c r="AH408" s="5">
        <v>0.82479000000000002</v>
      </c>
      <c r="AI408" s="5">
        <v>0.83001000000000003</v>
      </c>
      <c r="AJ408" s="5">
        <v>0.82567999999999997</v>
      </c>
      <c r="AK408" s="5">
        <v>0.76641999999999999</v>
      </c>
      <c r="AM408" s="4" t="s">
        <v>71</v>
      </c>
      <c r="AN408" s="4" t="s">
        <v>72</v>
      </c>
      <c r="AO408" s="5">
        <f t="shared" si="393"/>
        <v>0.80316416666666657</v>
      </c>
      <c r="AP408" s="5">
        <f t="shared" si="394"/>
        <v>0.82083583333333321</v>
      </c>
      <c r="AQ408" s="5">
        <f t="shared" si="395"/>
        <v>0.8141781818181818</v>
      </c>
      <c r="AR408" s="6">
        <f>(AO408-AVERAGE(AO395:AO440))/_xlfn.STDEV.P(AO395:AO440)</f>
        <v>-0.31442717024426908</v>
      </c>
      <c r="AS408" s="6">
        <f t="shared" ref="AS408:AT408" si="408">(AP408-AVERAGE(AP395:AP440))/_xlfn.STDEV.P(AP395:AP440)</f>
        <v>9.3547121859101967E-2</v>
      </c>
      <c r="AT408" s="6">
        <f t="shared" si="408"/>
        <v>-0.78154756900710276</v>
      </c>
    </row>
    <row r="409" spans="1:46" ht="13.5" thickBot="1">
      <c r="A409" s="4" t="s">
        <v>73</v>
      </c>
      <c r="B409" s="4" t="s">
        <v>74</v>
      </c>
      <c r="C409" s="5">
        <v>0.77385000000000004</v>
      </c>
      <c r="D409" s="5">
        <v>0.78844999999999998</v>
      </c>
      <c r="E409" s="5">
        <v>0.80854000000000004</v>
      </c>
      <c r="F409" s="5">
        <v>0.82349000000000006</v>
      </c>
      <c r="G409" s="5">
        <v>0.81862999999999997</v>
      </c>
      <c r="H409" s="5">
        <v>0.82603000000000004</v>
      </c>
      <c r="I409" s="5">
        <v>0.82279999999999998</v>
      </c>
      <c r="J409" s="5">
        <v>0.83087999999999995</v>
      </c>
      <c r="K409" s="5">
        <v>0.82938999999999996</v>
      </c>
      <c r="L409" s="5">
        <v>0.83262000000000003</v>
      </c>
      <c r="M409" s="5">
        <v>0.83081000000000005</v>
      </c>
      <c r="N409" s="5">
        <v>0.84199999999999997</v>
      </c>
      <c r="O409" s="5">
        <v>0.84852000000000005</v>
      </c>
      <c r="P409" s="5">
        <v>0.84136999999999995</v>
      </c>
      <c r="Q409" s="5">
        <v>0.82872000000000001</v>
      </c>
      <c r="R409" s="5">
        <v>0.81772999999999996</v>
      </c>
      <c r="S409" s="5">
        <v>0.81794999999999995</v>
      </c>
      <c r="T409" s="5">
        <v>0.82564000000000004</v>
      </c>
      <c r="U409" s="5">
        <v>0.83655999999999997</v>
      </c>
      <c r="V409" s="5">
        <v>0.83450000000000002</v>
      </c>
      <c r="W409" s="5">
        <v>0.83221999999999996</v>
      </c>
      <c r="X409" s="5">
        <v>0.83852000000000004</v>
      </c>
      <c r="Y409" s="5">
        <v>0.83813000000000004</v>
      </c>
      <c r="Z409" s="5">
        <v>0.83416999999999997</v>
      </c>
      <c r="AA409" s="5">
        <v>0.83703000000000005</v>
      </c>
      <c r="AB409" s="5">
        <v>0.84536999999999995</v>
      </c>
      <c r="AC409" s="5">
        <v>0.85702</v>
      </c>
      <c r="AD409" s="5">
        <v>0.87721000000000005</v>
      </c>
      <c r="AE409" s="5">
        <v>0.87858000000000003</v>
      </c>
      <c r="AF409" s="5">
        <v>0.88099000000000005</v>
      </c>
      <c r="AG409" s="5">
        <v>0.87483999999999995</v>
      </c>
      <c r="AH409" s="5">
        <v>0.88280999999999998</v>
      </c>
      <c r="AI409" s="5">
        <v>0.88729999999999998</v>
      </c>
      <c r="AJ409" s="5">
        <v>0.88161999999999996</v>
      </c>
      <c r="AK409" s="5">
        <v>0.81894</v>
      </c>
      <c r="AM409" s="4" t="s">
        <v>73</v>
      </c>
      <c r="AN409" s="4" t="s">
        <v>74</v>
      </c>
      <c r="AO409" s="5">
        <f t="shared" si="393"/>
        <v>0.81895750000000012</v>
      </c>
      <c r="AP409" s="5">
        <f t="shared" si="394"/>
        <v>0.83283583333333333</v>
      </c>
      <c r="AQ409" s="5">
        <f t="shared" si="395"/>
        <v>0.86560999999999988</v>
      </c>
      <c r="AR409" s="6">
        <f>(AO409-AVERAGE(AO395:AO440))/_xlfn.STDEV.P(AO395:AO440)</f>
        <v>8.0924482398488193E-2</v>
      </c>
      <c r="AS409" s="6">
        <f t="shared" ref="AS409:AT409" si="409">(AP409-AVERAGE(AP395:AP440))/_xlfn.STDEV.P(AP395:AP440)</f>
        <v>0.34773582436493022</v>
      </c>
      <c r="AT409" s="6">
        <f t="shared" si="409"/>
        <v>0.5815284860768688</v>
      </c>
    </row>
    <row r="410" spans="1:46" ht="13.5" thickBot="1">
      <c r="A410" s="4" t="s">
        <v>75</v>
      </c>
      <c r="B410" s="4" t="s">
        <v>76</v>
      </c>
      <c r="C410" s="5">
        <v>0.78946000000000005</v>
      </c>
      <c r="D410" s="5">
        <v>0.79474</v>
      </c>
      <c r="E410" s="5">
        <v>0.80074000000000001</v>
      </c>
      <c r="F410" s="5">
        <v>0.80571999999999999</v>
      </c>
      <c r="G410" s="5">
        <v>0.80469999999999997</v>
      </c>
      <c r="H410" s="5">
        <v>0.81174000000000002</v>
      </c>
      <c r="I410" s="5">
        <v>0.81274999999999997</v>
      </c>
      <c r="J410" s="5">
        <v>0.82313000000000003</v>
      </c>
      <c r="K410" s="5">
        <v>0.82257999999999998</v>
      </c>
      <c r="L410" s="5">
        <v>0.82311000000000001</v>
      </c>
      <c r="M410" s="5">
        <v>0.82106000000000001</v>
      </c>
      <c r="N410" s="5">
        <v>0.81682999999999995</v>
      </c>
      <c r="O410" s="5">
        <v>0.81062000000000001</v>
      </c>
      <c r="P410" s="5">
        <v>0.80510000000000004</v>
      </c>
      <c r="Q410" s="5">
        <v>0.79798000000000002</v>
      </c>
      <c r="R410" s="5">
        <v>0.79952000000000001</v>
      </c>
      <c r="S410" s="5">
        <v>0.79886000000000001</v>
      </c>
      <c r="T410" s="5">
        <v>0.79322000000000004</v>
      </c>
      <c r="U410" s="5">
        <v>0.80400000000000005</v>
      </c>
      <c r="V410" s="5">
        <v>0.79749999999999999</v>
      </c>
      <c r="W410" s="5">
        <v>0.79984</v>
      </c>
      <c r="X410" s="5">
        <v>0.80147999999999997</v>
      </c>
      <c r="Y410" s="5">
        <v>0.81015999999999999</v>
      </c>
      <c r="Z410" s="5">
        <v>0.81471000000000005</v>
      </c>
      <c r="AA410" s="5">
        <v>0.82479000000000002</v>
      </c>
      <c r="AB410" s="5">
        <v>0.83248</v>
      </c>
      <c r="AC410" s="5">
        <v>0.84486000000000006</v>
      </c>
      <c r="AD410" s="5">
        <v>0.84752000000000005</v>
      </c>
      <c r="AE410" s="5">
        <v>0.85431999999999997</v>
      </c>
      <c r="AF410" s="5">
        <v>0.86206000000000005</v>
      </c>
      <c r="AG410" s="5">
        <v>0.86112999999999995</v>
      </c>
      <c r="AH410" s="5">
        <v>0.87055000000000005</v>
      </c>
      <c r="AI410" s="5">
        <v>0.87182999999999999</v>
      </c>
      <c r="AJ410" s="5">
        <v>0.88068999999999997</v>
      </c>
      <c r="AK410" s="5">
        <v>0.81706999999999996</v>
      </c>
      <c r="AM410" s="4" t="s">
        <v>75</v>
      </c>
      <c r="AN410" s="4" t="s">
        <v>76</v>
      </c>
      <c r="AO410" s="5">
        <f t="shared" si="393"/>
        <v>0.81054666666666664</v>
      </c>
      <c r="AP410" s="5">
        <f t="shared" si="394"/>
        <v>0.80274916666666662</v>
      </c>
      <c r="AQ410" s="5">
        <f t="shared" si="395"/>
        <v>0.85157272727272715</v>
      </c>
      <c r="AR410" s="6">
        <f>(AO410-AVERAGE(AO395:AO440))/_xlfn.STDEV.P(AO395:AO440)</f>
        <v>-0.12962238495711351</v>
      </c>
      <c r="AS410" s="6">
        <f t="shared" ref="AS410:AT410" si="410">(AP410-AVERAGE(AP395:AP440))/_xlfn.STDEV.P(AP395:AP440)</f>
        <v>-0.28957173919551021</v>
      </c>
      <c r="AT410" s="6">
        <f t="shared" si="410"/>
        <v>0.20950449373835084</v>
      </c>
    </row>
    <row r="411" spans="1:46" ht="13.5" thickBot="1">
      <c r="A411" s="4" t="s">
        <v>77</v>
      </c>
      <c r="B411" s="4" t="s">
        <v>78</v>
      </c>
      <c r="C411" s="5">
        <v>0.81979999999999997</v>
      </c>
      <c r="D411" s="5">
        <v>0.82872000000000001</v>
      </c>
      <c r="E411" s="5">
        <v>0.82396999999999998</v>
      </c>
      <c r="F411" s="5">
        <v>0.83277000000000001</v>
      </c>
      <c r="G411" s="5">
        <v>0.83103000000000005</v>
      </c>
      <c r="H411" s="5">
        <v>0.83042000000000005</v>
      </c>
      <c r="I411" s="5">
        <v>0.82728999999999997</v>
      </c>
      <c r="J411" s="5">
        <v>0.82289999999999996</v>
      </c>
      <c r="K411" s="5">
        <v>0.82345000000000002</v>
      </c>
      <c r="L411" s="5">
        <v>0.82020000000000004</v>
      </c>
      <c r="M411" s="5">
        <v>0.82421</v>
      </c>
      <c r="N411" s="5">
        <v>0.82325999999999999</v>
      </c>
      <c r="O411" s="5">
        <v>0.81806000000000001</v>
      </c>
      <c r="P411" s="5">
        <v>0.80767</v>
      </c>
      <c r="Q411" s="5">
        <v>0.80906</v>
      </c>
      <c r="R411" s="5">
        <v>0.81196999999999997</v>
      </c>
      <c r="S411" s="5">
        <v>0.80051000000000005</v>
      </c>
      <c r="T411" s="5">
        <v>0.80057999999999996</v>
      </c>
      <c r="U411" s="5">
        <v>0.80886000000000002</v>
      </c>
      <c r="V411" s="5">
        <v>0.81564999999999999</v>
      </c>
      <c r="W411" s="5">
        <v>0.81881999999999999</v>
      </c>
      <c r="X411" s="5">
        <v>0.81869999999999998</v>
      </c>
      <c r="Y411" s="5">
        <v>0.81755</v>
      </c>
      <c r="Z411" s="5">
        <v>0.81740000000000002</v>
      </c>
      <c r="AA411" s="5">
        <v>0.8246</v>
      </c>
      <c r="AB411" s="5">
        <v>0.83418000000000003</v>
      </c>
      <c r="AC411" s="5">
        <v>0.84775</v>
      </c>
      <c r="AD411" s="5">
        <v>0.85516999999999999</v>
      </c>
      <c r="AE411" s="5">
        <v>0.86448999999999998</v>
      </c>
      <c r="AF411" s="5">
        <v>0.86892999999999998</v>
      </c>
      <c r="AG411" s="5">
        <v>0.86773</v>
      </c>
      <c r="AH411" s="5">
        <v>0.87500999999999995</v>
      </c>
      <c r="AI411" s="5">
        <v>0.87710999999999995</v>
      </c>
      <c r="AJ411" s="5">
        <v>0.88495000000000001</v>
      </c>
      <c r="AK411" s="5">
        <v>0.82386000000000004</v>
      </c>
      <c r="AM411" s="4" t="s">
        <v>77</v>
      </c>
      <c r="AN411" s="4" t="s">
        <v>78</v>
      </c>
      <c r="AO411" s="5">
        <f t="shared" si="393"/>
        <v>0.82566833333333334</v>
      </c>
      <c r="AP411" s="5">
        <f t="shared" si="394"/>
        <v>0.81206916666666673</v>
      </c>
      <c r="AQ411" s="5">
        <f t="shared" si="395"/>
        <v>0.85670727272727265</v>
      </c>
      <c r="AR411" s="6">
        <f>(AO411-AVERAGE(AO395:AO440))/_xlfn.STDEV.P(AO395:AO440)</f>
        <v>0.24891555767983201</v>
      </c>
      <c r="AS411" s="6">
        <f t="shared" ref="AS411:AT411" si="411">(AP411-AVERAGE(AP395:AP440))/_xlfn.STDEV.P(AP395:AP440)</f>
        <v>-9.2151846915983354E-2</v>
      </c>
      <c r="AT411" s="6">
        <f t="shared" si="411"/>
        <v>0.34558321329848091</v>
      </c>
    </row>
    <row r="412" spans="1:46" ht="13.5" thickBot="1">
      <c r="A412" s="4" t="s">
        <v>79</v>
      </c>
      <c r="B412" s="4" t="s">
        <v>80</v>
      </c>
      <c r="C412" s="5">
        <v>0.74716000000000005</v>
      </c>
      <c r="D412" s="5">
        <v>0.72701000000000005</v>
      </c>
      <c r="E412" s="5">
        <v>0.73453000000000002</v>
      </c>
      <c r="F412" s="5">
        <v>0.74660000000000004</v>
      </c>
      <c r="G412" s="5">
        <v>0.75136000000000003</v>
      </c>
      <c r="H412" s="5">
        <v>0.74148999999999998</v>
      </c>
      <c r="I412" s="5">
        <v>0.74900999999999995</v>
      </c>
      <c r="J412" s="5">
        <v>0.75453000000000003</v>
      </c>
      <c r="K412" s="5">
        <v>0.75175000000000003</v>
      </c>
      <c r="L412" s="5">
        <v>0.74192999999999998</v>
      </c>
      <c r="M412" s="5">
        <v>0.75012000000000001</v>
      </c>
      <c r="N412" s="5">
        <v>0.76122999999999996</v>
      </c>
      <c r="O412" s="5">
        <v>0.76658000000000004</v>
      </c>
      <c r="P412" s="5">
        <v>0.78581000000000001</v>
      </c>
      <c r="Q412" s="5">
        <v>0.78754000000000002</v>
      </c>
      <c r="R412" s="5">
        <v>0.77458000000000005</v>
      </c>
      <c r="S412" s="5">
        <v>0.77722000000000002</v>
      </c>
      <c r="T412" s="5">
        <v>0.78708999999999996</v>
      </c>
      <c r="U412" s="5">
        <v>0.76863000000000004</v>
      </c>
      <c r="V412" s="5">
        <v>0.78088999999999997</v>
      </c>
      <c r="W412" s="5">
        <v>0.79086000000000001</v>
      </c>
      <c r="X412" s="5">
        <v>0.81245999999999996</v>
      </c>
      <c r="Y412" s="5">
        <v>0.80042999999999997</v>
      </c>
      <c r="Z412" s="5">
        <v>0.81362000000000001</v>
      </c>
      <c r="AA412" s="5">
        <v>0.82018000000000002</v>
      </c>
      <c r="AB412" s="5">
        <v>0.82682999999999995</v>
      </c>
      <c r="AC412" s="5">
        <v>0.83194000000000001</v>
      </c>
      <c r="AD412" s="5">
        <v>0.84326999999999996</v>
      </c>
      <c r="AE412" s="5">
        <v>0.84762000000000004</v>
      </c>
      <c r="AF412" s="5">
        <v>0.84994000000000003</v>
      </c>
      <c r="AG412" s="5">
        <v>0.88402999999999998</v>
      </c>
      <c r="AH412" s="5">
        <v>0.88283</v>
      </c>
      <c r="AI412" s="5">
        <v>0.88849999999999996</v>
      </c>
      <c r="AJ412" s="5">
        <v>0.89368999999999998</v>
      </c>
      <c r="AK412" s="5">
        <v>0.80827000000000004</v>
      </c>
      <c r="AM412" s="4" t="s">
        <v>79</v>
      </c>
      <c r="AN412" s="4" t="s">
        <v>80</v>
      </c>
      <c r="AO412" s="5">
        <f t="shared" si="393"/>
        <v>0.74639333333333335</v>
      </c>
      <c r="AP412" s="5">
        <f t="shared" si="394"/>
        <v>0.78714249999999997</v>
      </c>
      <c r="AQ412" s="5">
        <f t="shared" si="395"/>
        <v>0.85246363636363642</v>
      </c>
      <c r="AR412" s="6">
        <f>(AO412-AVERAGE(AO395:AO440))/_xlfn.STDEV.P(AO395:AO440)</f>
        <v>-1.7355611580179824</v>
      </c>
      <c r="AS412" s="6">
        <f t="shared" ref="AS412:AT412" si="412">(AP412-AVERAGE(AP395:AP440))/_xlfn.STDEV.P(AP395:AP440)</f>
        <v>-0.62015826839891997</v>
      </c>
      <c r="AT412" s="6">
        <f t="shared" si="412"/>
        <v>0.23311588629659336</v>
      </c>
    </row>
    <row r="413" spans="1:46" ht="13.5" thickBot="1">
      <c r="A413" s="4" t="s">
        <v>81</v>
      </c>
      <c r="B413" s="4" t="s">
        <v>82</v>
      </c>
      <c r="C413" s="5">
        <v>0.81288000000000005</v>
      </c>
      <c r="D413" s="5">
        <v>0.83308000000000004</v>
      </c>
      <c r="E413" s="5">
        <v>0.83272999999999997</v>
      </c>
      <c r="F413" s="5">
        <v>0.85319</v>
      </c>
      <c r="G413" s="5">
        <v>0.85435000000000005</v>
      </c>
      <c r="H413" s="5">
        <v>0.84358999999999995</v>
      </c>
      <c r="I413" s="5">
        <v>0.84846999999999995</v>
      </c>
      <c r="J413" s="5">
        <v>0.84297999999999995</v>
      </c>
      <c r="K413" s="5">
        <v>0.84036</v>
      </c>
      <c r="L413" s="5">
        <v>0.84655999999999998</v>
      </c>
      <c r="M413" s="5">
        <v>0.84797999999999996</v>
      </c>
      <c r="N413" s="5">
        <v>0.84599000000000002</v>
      </c>
      <c r="O413" s="5">
        <v>0.83840000000000003</v>
      </c>
      <c r="P413" s="5">
        <v>0.82298000000000004</v>
      </c>
      <c r="Q413" s="5">
        <v>0.80259999999999998</v>
      </c>
      <c r="R413" s="5">
        <v>0.80001999999999995</v>
      </c>
      <c r="S413" s="5">
        <v>0.79383999999999999</v>
      </c>
      <c r="T413" s="5">
        <v>0.80101999999999995</v>
      </c>
      <c r="U413" s="5">
        <v>0.78125999999999995</v>
      </c>
      <c r="V413" s="5">
        <v>0.78385000000000005</v>
      </c>
      <c r="W413" s="5">
        <v>0.78344999999999998</v>
      </c>
      <c r="X413" s="5">
        <v>0.78154000000000001</v>
      </c>
      <c r="Y413" s="5">
        <v>0.78830999999999996</v>
      </c>
      <c r="Z413" s="5">
        <v>0.80347000000000002</v>
      </c>
      <c r="AA413" s="5">
        <v>0.80330999999999997</v>
      </c>
      <c r="AB413" s="5">
        <v>0.82318999999999998</v>
      </c>
      <c r="AC413" s="5">
        <v>0.84677999999999998</v>
      </c>
      <c r="AD413" s="5">
        <v>0.83745999999999998</v>
      </c>
      <c r="AE413" s="5">
        <v>0.84247000000000005</v>
      </c>
      <c r="AF413" s="5">
        <v>0.85860999999999998</v>
      </c>
      <c r="AG413" s="5">
        <v>0.88836999999999999</v>
      </c>
      <c r="AH413" s="5">
        <v>0.89149999999999996</v>
      </c>
      <c r="AI413" s="5">
        <v>0.90217000000000003</v>
      </c>
      <c r="AJ413" s="5">
        <v>0.89863999999999999</v>
      </c>
      <c r="AK413" s="5">
        <v>0.81283000000000005</v>
      </c>
      <c r="AM413" s="4" t="s">
        <v>81</v>
      </c>
      <c r="AN413" s="4" t="s">
        <v>82</v>
      </c>
      <c r="AO413" s="5">
        <f t="shared" si="393"/>
        <v>0.84184666666666663</v>
      </c>
      <c r="AP413" s="5">
        <f t="shared" si="394"/>
        <v>0.79839500000000008</v>
      </c>
      <c r="AQ413" s="5">
        <f t="shared" si="395"/>
        <v>0.85502999999999996</v>
      </c>
      <c r="AR413" s="6">
        <f>(AO413-AVERAGE(AO395:AO440))/_xlfn.STDEV.P(AO395:AO440)</f>
        <v>0.65390484558645756</v>
      </c>
      <c r="AS413" s="6">
        <f t="shared" ref="AS413:AT413" si="413">(AP413-AVERAGE(AP395:AP440))/_xlfn.STDEV.P(AP395:AP440)</f>
        <v>-0.38180340382001732</v>
      </c>
      <c r="AT413" s="6">
        <f t="shared" si="413"/>
        <v>0.30113115281894254</v>
      </c>
    </row>
    <row r="414" spans="1:46" ht="13.5" thickBot="1">
      <c r="A414" s="4" t="s">
        <v>83</v>
      </c>
      <c r="B414" s="4" t="s">
        <v>84</v>
      </c>
      <c r="C414" s="5">
        <v>0.82699999999999996</v>
      </c>
      <c r="D414" s="5">
        <v>0.83523999999999998</v>
      </c>
      <c r="E414" s="5">
        <v>0.84158999999999995</v>
      </c>
      <c r="F414" s="5">
        <v>0.86302000000000001</v>
      </c>
      <c r="G414" s="5">
        <v>0.88602000000000003</v>
      </c>
      <c r="H414" s="5">
        <v>0.87616000000000005</v>
      </c>
      <c r="I414" s="5">
        <v>0.87555000000000005</v>
      </c>
      <c r="J414" s="5">
        <v>0.87241999999999997</v>
      </c>
      <c r="K414" s="5">
        <v>0.87139</v>
      </c>
      <c r="L414" s="5">
        <v>0.87319999999999998</v>
      </c>
      <c r="M414" s="5">
        <v>0.86607999999999996</v>
      </c>
      <c r="N414" s="5">
        <v>0.85797000000000001</v>
      </c>
      <c r="O414" s="5">
        <v>0.84640000000000004</v>
      </c>
      <c r="P414" s="5">
        <v>0.82950000000000002</v>
      </c>
      <c r="Q414" s="5">
        <v>0.81545000000000001</v>
      </c>
      <c r="R414" s="5">
        <v>0.81810000000000005</v>
      </c>
      <c r="S414" s="5">
        <v>0.82011999999999996</v>
      </c>
      <c r="T414" s="5">
        <v>0.82199</v>
      </c>
      <c r="U414" s="5">
        <v>0.81796000000000002</v>
      </c>
      <c r="V414" s="5">
        <v>0.82496000000000003</v>
      </c>
      <c r="W414" s="5">
        <v>0.81691000000000003</v>
      </c>
      <c r="X414" s="5">
        <v>0.81850999999999996</v>
      </c>
      <c r="Y414" s="5">
        <v>0.80723</v>
      </c>
      <c r="Z414" s="5">
        <v>0.81215999999999999</v>
      </c>
      <c r="AA414" s="5">
        <v>0.82310000000000005</v>
      </c>
      <c r="AB414" s="5">
        <v>0.84319999999999995</v>
      </c>
      <c r="AC414" s="5">
        <v>0.85587000000000002</v>
      </c>
      <c r="AD414" s="5">
        <v>0.84428999999999998</v>
      </c>
      <c r="AE414" s="5">
        <v>0.83887999999999996</v>
      </c>
      <c r="AF414" s="5">
        <v>0.84628999999999999</v>
      </c>
      <c r="AG414" s="5">
        <v>0.84258999999999995</v>
      </c>
      <c r="AH414" s="5">
        <v>0.84748999999999997</v>
      </c>
      <c r="AI414" s="5">
        <v>0.84191000000000005</v>
      </c>
      <c r="AJ414" s="5">
        <v>0.84852000000000005</v>
      </c>
      <c r="AK414" s="5">
        <v>0.79840999999999995</v>
      </c>
      <c r="AM414" s="4" t="s">
        <v>83</v>
      </c>
      <c r="AN414" s="4" t="s">
        <v>84</v>
      </c>
      <c r="AO414" s="5">
        <f t="shared" si="393"/>
        <v>0.86213666666666677</v>
      </c>
      <c r="AP414" s="5">
        <f t="shared" si="394"/>
        <v>0.8207741666666668</v>
      </c>
      <c r="AQ414" s="5">
        <f t="shared" si="395"/>
        <v>0.83914090909090899</v>
      </c>
      <c r="AR414" s="6">
        <f>(AO414-AVERAGE(AO395:AO440))/_xlfn.STDEV.P(AO395:AO440)</f>
        <v>1.1618207404020859</v>
      </c>
      <c r="AS414" s="6">
        <f t="shared" ref="AS414:AT414" si="414">(AP414-AVERAGE(AP395:AP440))/_xlfn.STDEV.P(AP395:AP440)</f>
        <v>9.2240874360119254E-2</v>
      </c>
      <c r="AT414" s="6">
        <f t="shared" si="414"/>
        <v>-0.11997080547991355</v>
      </c>
    </row>
    <row r="415" spans="1:46" ht="13.5" thickBot="1">
      <c r="A415" s="4" t="s">
        <v>85</v>
      </c>
      <c r="B415" s="4" t="s">
        <v>86</v>
      </c>
      <c r="C415" s="5">
        <v>0.85233999999999999</v>
      </c>
      <c r="D415" s="5">
        <v>0.85631000000000002</v>
      </c>
      <c r="E415" s="5">
        <v>0.85646</v>
      </c>
      <c r="F415" s="5">
        <v>0.86214000000000002</v>
      </c>
      <c r="G415" s="5">
        <v>0.86507999999999996</v>
      </c>
      <c r="H415" s="5">
        <v>0.87721000000000005</v>
      </c>
      <c r="I415" s="5">
        <v>0.87995999999999996</v>
      </c>
      <c r="J415" s="5">
        <v>0.87846999999999997</v>
      </c>
      <c r="K415" s="5">
        <v>0.87858999999999998</v>
      </c>
      <c r="L415" s="5">
        <v>0.88056000000000001</v>
      </c>
      <c r="M415" s="5">
        <v>0.88195999999999997</v>
      </c>
      <c r="N415" s="5">
        <v>0.88736999999999999</v>
      </c>
      <c r="O415" s="5">
        <v>0.88761999999999996</v>
      </c>
      <c r="P415" s="5">
        <v>0.88400999999999996</v>
      </c>
      <c r="Q415" s="5">
        <v>0.88734000000000002</v>
      </c>
      <c r="R415" s="5">
        <v>0.89588000000000001</v>
      </c>
      <c r="S415" s="5">
        <v>0.89112000000000002</v>
      </c>
      <c r="T415" s="5">
        <v>0.88534000000000002</v>
      </c>
      <c r="U415" s="5">
        <v>0.88014000000000003</v>
      </c>
      <c r="V415" s="5">
        <v>0.88105999999999995</v>
      </c>
      <c r="W415" s="5">
        <v>0.88127999999999995</v>
      </c>
      <c r="X415" s="5">
        <v>0.87246000000000001</v>
      </c>
      <c r="Y415" s="5">
        <v>0.87255000000000005</v>
      </c>
      <c r="Z415" s="5">
        <v>0.87860000000000005</v>
      </c>
      <c r="AA415" s="5">
        <v>0.87812000000000001</v>
      </c>
      <c r="AB415" s="5">
        <v>0.88778000000000001</v>
      </c>
      <c r="AC415" s="5">
        <v>0.89407000000000003</v>
      </c>
      <c r="AD415" s="5">
        <v>0.89114000000000004</v>
      </c>
      <c r="AE415" s="5">
        <v>0.89158000000000004</v>
      </c>
      <c r="AF415" s="5">
        <v>0.89329000000000003</v>
      </c>
      <c r="AG415" s="5">
        <v>0.89409000000000005</v>
      </c>
      <c r="AH415" s="5">
        <v>0.89048000000000005</v>
      </c>
      <c r="AI415" s="5">
        <v>0.89063999999999999</v>
      </c>
      <c r="AJ415" s="5">
        <v>0.88688</v>
      </c>
      <c r="AK415" s="5">
        <v>0.80022000000000004</v>
      </c>
      <c r="AM415" s="4" t="s">
        <v>85</v>
      </c>
      <c r="AN415" s="4" t="s">
        <v>86</v>
      </c>
      <c r="AO415" s="5">
        <f t="shared" si="393"/>
        <v>0.87137083333333332</v>
      </c>
      <c r="AP415" s="5">
        <f t="shared" si="394"/>
        <v>0.88311666666666666</v>
      </c>
      <c r="AQ415" s="5">
        <f t="shared" si="395"/>
        <v>0.88166272727272732</v>
      </c>
      <c r="AR415" s="6">
        <f>(AO415-AVERAGE(AO395:AO440))/_xlfn.STDEV.P(AO395:AO440)</f>
        <v>1.3929779619583478</v>
      </c>
      <c r="AS415" s="6">
        <f t="shared" ref="AS415:AT415" si="415">(AP415-AVERAGE(AP395:AP440))/_xlfn.STDEV.P(AP395:AP440)</f>
        <v>1.4128041398575693</v>
      </c>
      <c r="AT415" s="6">
        <f t="shared" si="415"/>
        <v>1.0069672307639757</v>
      </c>
    </row>
    <row r="416" spans="1:46" ht="13.5" thickBot="1">
      <c r="A416" s="4" t="s">
        <v>87</v>
      </c>
      <c r="B416" s="4" t="s">
        <v>88</v>
      </c>
      <c r="C416" s="5">
        <v>0.83865999999999996</v>
      </c>
      <c r="D416" s="5">
        <v>0.84404000000000001</v>
      </c>
      <c r="E416" s="5">
        <v>0.85304999999999997</v>
      </c>
      <c r="F416" s="5">
        <v>0.84936</v>
      </c>
      <c r="G416" s="5">
        <v>0.84379999999999999</v>
      </c>
      <c r="H416" s="5">
        <v>0.8448</v>
      </c>
      <c r="I416" s="5">
        <v>0.83233999999999997</v>
      </c>
      <c r="J416" s="5">
        <v>0.83801000000000003</v>
      </c>
      <c r="K416" s="5">
        <v>0.84424999999999994</v>
      </c>
      <c r="L416" s="5">
        <v>0.83445999999999998</v>
      </c>
      <c r="M416" s="5">
        <v>0.83318999999999999</v>
      </c>
      <c r="N416" s="5">
        <v>0.84702</v>
      </c>
      <c r="O416" s="5">
        <v>0.85253999999999996</v>
      </c>
      <c r="P416" s="5">
        <v>0.86053999999999997</v>
      </c>
      <c r="Q416" s="5">
        <v>0.85629</v>
      </c>
      <c r="R416" s="5">
        <v>0.86819999999999997</v>
      </c>
      <c r="S416" s="5">
        <v>0.86700999999999995</v>
      </c>
      <c r="T416" s="5">
        <v>0.85385</v>
      </c>
      <c r="U416" s="5">
        <v>0.85262000000000004</v>
      </c>
      <c r="V416" s="5">
        <v>0.84062000000000003</v>
      </c>
      <c r="W416" s="5">
        <v>0.84248999999999996</v>
      </c>
      <c r="X416" s="5">
        <v>0.84353999999999996</v>
      </c>
      <c r="Y416" s="5">
        <v>0.84562000000000004</v>
      </c>
      <c r="Z416" s="5">
        <v>0.84101000000000004</v>
      </c>
      <c r="AA416" s="5">
        <v>0.83028000000000002</v>
      </c>
      <c r="AB416" s="5">
        <v>0.82298000000000004</v>
      </c>
      <c r="AC416" s="5">
        <v>0.83447000000000005</v>
      </c>
      <c r="AD416" s="5">
        <v>0.84258999999999995</v>
      </c>
      <c r="AE416" s="5">
        <v>0.84853999999999996</v>
      </c>
      <c r="AF416" s="5">
        <v>0.8629</v>
      </c>
      <c r="AG416" s="5">
        <v>0.87580000000000002</v>
      </c>
      <c r="AH416" s="5">
        <v>0.88068000000000002</v>
      </c>
      <c r="AI416" s="5">
        <v>0.87751999999999997</v>
      </c>
      <c r="AJ416" s="5">
        <v>0.88390000000000002</v>
      </c>
      <c r="AK416" s="5">
        <v>0.81418999999999997</v>
      </c>
      <c r="AM416" s="4" t="s">
        <v>87</v>
      </c>
      <c r="AN416" s="4" t="s">
        <v>88</v>
      </c>
      <c r="AO416" s="5">
        <f t="shared" si="393"/>
        <v>0.84191500000000008</v>
      </c>
      <c r="AP416" s="5">
        <f t="shared" si="394"/>
        <v>0.85202750000000005</v>
      </c>
      <c r="AQ416" s="5">
        <f t="shared" si="395"/>
        <v>0.85216818181818177</v>
      </c>
      <c r="AR416" s="6">
        <f>(AO416-AVERAGE(AO395:AO440))/_xlfn.STDEV.P(AO395:AO440)</f>
        <v>0.65561542154238617</v>
      </c>
      <c r="AS416" s="6">
        <f t="shared" ref="AS416:AT416" si="416">(AP416-AVERAGE(AP395:AP440))/_xlfn.STDEV.P(AP395:AP440)</f>
        <v>0.75426122844195664</v>
      </c>
      <c r="AT416" s="6">
        <f t="shared" si="416"/>
        <v>0.22528557754003209</v>
      </c>
    </row>
    <row r="417" spans="1:46" ht="13.5" thickBot="1">
      <c r="A417" s="4" t="s">
        <v>89</v>
      </c>
      <c r="B417" s="4" t="s">
        <v>90</v>
      </c>
      <c r="C417" s="5">
        <v>0.78847999999999996</v>
      </c>
      <c r="D417" s="5">
        <v>0.78251999999999999</v>
      </c>
      <c r="E417" s="5">
        <v>0.80157</v>
      </c>
      <c r="F417" s="5">
        <v>0.80850999999999995</v>
      </c>
      <c r="G417" s="5">
        <v>0.81298999999999999</v>
      </c>
      <c r="H417" s="5">
        <v>0.81733</v>
      </c>
      <c r="I417" s="5">
        <v>0.82772000000000001</v>
      </c>
      <c r="J417" s="5">
        <v>0.83057000000000003</v>
      </c>
      <c r="K417" s="5">
        <v>0.82848999999999995</v>
      </c>
      <c r="L417" s="5">
        <v>0.83440999999999999</v>
      </c>
      <c r="M417" s="5">
        <v>0.83550000000000002</v>
      </c>
      <c r="N417" s="5">
        <v>0.85475000000000001</v>
      </c>
      <c r="O417" s="5">
        <v>0.85294000000000003</v>
      </c>
      <c r="P417" s="5">
        <v>0.84897</v>
      </c>
      <c r="Q417" s="5">
        <v>0.84064000000000005</v>
      </c>
      <c r="R417" s="5">
        <v>0.84064000000000005</v>
      </c>
      <c r="S417" s="5">
        <v>0.83431</v>
      </c>
      <c r="T417" s="5">
        <v>0.83718000000000004</v>
      </c>
      <c r="U417" s="5">
        <v>0.82765999999999995</v>
      </c>
      <c r="V417" s="5">
        <v>0.82721999999999996</v>
      </c>
      <c r="W417" s="5">
        <v>0.83596999999999999</v>
      </c>
      <c r="X417" s="5">
        <v>0.83657999999999999</v>
      </c>
      <c r="Y417" s="5">
        <v>0.85224999999999995</v>
      </c>
      <c r="Z417" s="5">
        <v>0.85599000000000003</v>
      </c>
      <c r="AA417" s="5">
        <v>0.86450000000000005</v>
      </c>
      <c r="AB417" s="5">
        <v>0.88585999999999998</v>
      </c>
      <c r="AC417" s="5">
        <v>0.88761000000000001</v>
      </c>
      <c r="AD417" s="5">
        <v>0.90149999999999997</v>
      </c>
      <c r="AE417" s="5">
        <v>0.91376999999999997</v>
      </c>
      <c r="AF417" s="5">
        <v>0.92198000000000002</v>
      </c>
      <c r="AG417" s="5">
        <v>0.92156000000000005</v>
      </c>
      <c r="AH417" s="5">
        <v>0.92913000000000001</v>
      </c>
      <c r="AI417" s="5">
        <v>0.92523999999999995</v>
      </c>
      <c r="AJ417" s="5">
        <v>0.93674999999999997</v>
      </c>
      <c r="AK417" s="5">
        <v>0.85375000000000001</v>
      </c>
      <c r="AM417" s="4" t="s">
        <v>89</v>
      </c>
      <c r="AN417" s="4" t="s">
        <v>90</v>
      </c>
      <c r="AO417" s="5">
        <f t="shared" si="393"/>
        <v>0.81856999999999991</v>
      </c>
      <c r="AP417" s="5">
        <f t="shared" si="394"/>
        <v>0.84086249999999996</v>
      </c>
      <c r="AQ417" s="5">
        <f t="shared" si="395"/>
        <v>0.90378636363636378</v>
      </c>
      <c r="AR417" s="6">
        <f>(AO417-AVERAGE(AO395:AO440))/_xlfn.STDEV.P(AO395:AO440)</f>
        <v>7.1224265087440397E-2</v>
      </c>
      <c r="AS417" s="6">
        <f t="shared" ref="AS417:AT417" si="417">(AP417-AVERAGE(AP395:AP440))/_xlfn.STDEV.P(AP395:AP440)</f>
        <v>0.5177598231521594</v>
      </c>
      <c r="AT417" s="6">
        <f t="shared" si="417"/>
        <v>1.5933007504550714</v>
      </c>
    </row>
    <row r="418" spans="1:46" ht="13.5" thickBot="1">
      <c r="A418" s="4" t="s">
        <v>91</v>
      </c>
      <c r="B418" s="4" t="s">
        <v>92</v>
      </c>
      <c r="C418" s="5">
        <v>0.83970999999999996</v>
      </c>
      <c r="D418" s="5">
        <v>0.83240999999999998</v>
      </c>
      <c r="E418" s="5">
        <v>0.84409999999999996</v>
      </c>
      <c r="F418" s="5">
        <v>0.85167999999999999</v>
      </c>
      <c r="G418" s="5">
        <v>0.87041000000000002</v>
      </c>
      <c r="H418" s="5">
        <v>0.87128000000000005</v>
      </c>
      <c r="I418" s="5">
        <v>0.86943000000000004</v>
      </c>
      <c r="J418" s="5">
        <v>0.86109000000000002</v>
      </c>
      <c r="K418" s="5">
        <v>0.85167000000000004</v>
      </c>
      <c r="L418" s="5">
        <v>0.84409000000000001</v>
      </c>
      <c r="M418" s="5">
        <v>0.84331999999999996</v>
      </c>
      <c r="N418" s="5">
        <v>0.85523000000000005</v>
      </c>
      <c r="O418" s="5">
        <v>0.86</v>
      </c>
      <c r="P418" s="5">
        <v>0.86297000000000001</v>
      </c>
      <c r="Q418" s="5">
        <v>0.86297000000000001</v>
      </c>
      <c r="R418" s="5">
        <v>0.86675999999999997</v>
      </c>
      <c r="S418" s="5">
        <v>0.86287000000000003</v>
      </c>
      <c r="T418" s="5">
        <v>0.85665999999999998</v>
      </c>
      <c r="U418" s="5">
        <v>0.86089000000000004</v>
      </c>
      <c r="V418" s="5">
        <v>0.86228000000000005</v>
      </c>
      <c r="W418" s="5">
        <v>0.86789000000000005</v>
      </c>
      <c r="X418" s="5">
        <v>0.86304000000000003</v>
      </c>
      <c r="Y418" s="5">
        <v>0.84726000000000001</v>
      </c>
      <c r="Z418" s="5">
        <v>0.83931999999999995</v>
      </c>
      <c r="AA418" s="5">
        <v>0.84380999999999995</v>
      </c>
      <c r="AB418" s="5">
        <v>0.85082000000000002</v>
      </c>
      <c r="AC418" s="5">
        <v>0.85806000000000004</v>
      </c>
      <c r="AD418" s="5">
        <v>0.84562000000000004</v>
      </c>
      <c r="AE418" s="5">
        <v>0.84265000000000001</v>
      </c>
      <c r="AF418" s="5">
        <v>0.85772000000000004</v>
      </c>
      <c r="AG418" s="5">
        <v>0.85772000000000004</v>
      </c>
      <c r="AH418" s="5">
        <v>0.86465999999999998</v>
      </c>
      <c r="AI418" s="5">
        <v>0.87065000000000003</v>
      </c>
      <c r="AJ418" s="5">
        <v>0.87814999999999999</v>
      </c>
      <c r="AK418" s="5">
        <v>0.82386000000000004</v>
      </c>
      <c r="AM418" s="4" t="s">
        <v>91</v>
      </c>
      <c r="AN418" s="4" t="s">
        <v>92</v>
      </c>
      <c r="AO418" s="5">
        <f t="shared" si="393"/>
        <v>0.85286833333333345</v>
      </c>
      <c r="AP418" s="5">
        <f t="shared" si="394"/>
        <v>0.85940916666666689</v>
      </c>
      <c r="AQ418" s="5">
        <f t="shared" si="395"/>
        <v>0.85397454545454543</v>
      </c>
      <c r="AR418" s="6">
        <f>(AO418-AVERAGE(AO395:AO440))/_xlfn.STDEV.P(AO395:AO440)</f>
        <v>0.92980823086785835</v>
      </c>
      <c r="AS418" s="6">
        <f t="shared" ref="AS418:AT418" si="418">(AP418-AVERAGE(AP395:AP440))/_xlfn.STDEV.P(AP395:AP440)</f>
        <v>0.91062258446950228</v>
      </c>
      <c r="AT418" s="6">
        <f t="shared" si="418"/>
        <v>0.27315888061474519</v>
      </c>
    </row>
    <row r="419" spans="1:46" ht="13.5" thickBot="1">
      <c r="A419" s="4" t="s">
        <v>93</v>
      </c>
      <c r="B419" s="4" t="s">
        <v>94</v>
      </c>
      <c r="C419" s="5">
        <v>0.81227000000000005</v>
      </c>
      <c r="D419" s="5">
        <v>0.82528000000000001</v>
      </c>
      <c r="E419" s="5">
        <v>0.83565</v>
      </c>
      <c r="F419" s="5">
        <v>0.85102</v>
      </c>
      <c r="G419" s="5">
        <v>0.85533999999999999</v>
      </c>
      <c r="H419" s="5">
        <v>0.86328000000000005</v>
      </c>
      <c r="I419" s="5">
        <v>0.86289000000000005</v>
      </c>
      <c r="J419" s="5">
        <v>0.86278999999999995</v>
      </c>
      <c r="K419" s="5">
        <v>0.85580999999999996</v>
      </c>
      <c r="L419" s="5">
        <v>0.85458999999999996</v>
      </c>
      <c r="M419" s="5">
        <v>0.85616999999999999</v>
      </c>
      <c r="N419" s="5">
        <v>0.86275999999999997</v>
      </c>
      <c r="O419" s="5">
        <v>0.86351999999999995</v>
      </c>
      <c r="P419" s="5">
        <v>0.8639</v>
      </c>
      <c r="Q419" s="5">
        <v>0.85665000000000002</v>
      </c>
      <c r="R419" s="5">
        <v>0.84533999999999998</v>
      </c>
      <c r="S419" s="5">
        <v>0.84497</v>
      </c>
      <c r="T419" s="5">
        <v>0.83779999999999999</v>
      </c>
      <c r="U419" s="5">
        <v>0.84045999999999998</v>
      </c>
      <c r="V419" s="5">
        <v>0.83467000000000002</v>
      </c>
      <c r="W419" s="5">
        <v>0.83858999999999995</v>
      </c>
      <c r="X419" s="5">
        <v>0.84064000000000005</v>
      </c>
      <c r="Y419" s="5">
        <v>0.84026000000000001</v>
      </c>
      <c r="Z419" s="5">
        <v>0.84108000000000005</v>
      </c>
      <c r="AA419" s="5">
        <v>0.84147000000000005</v>
      </c>
      <c r="AB419" s="5">
        <v>0.84092</v>
      </c>
      <c r="AC419" s="5">
        <v>0.83992999999999995</v>
      </c>
      <c r="AD419" s="5">
        <v>0.84875999999999996</v>
      </c>
      <c r="AE419" s="5">
        <v>0.85179000000000005</v>
      </c>
      <c r="AF419" s="5">
        <v>0.85787000000000002</v>
      </c>
      <c r="AG419" s="5">
        <v>0.86253999999999997</v>
      </c>
      <c r="AH419" s="5">
        <v>0.86855000000000004</v>
      </c>
      <c r="AI419" s="5">
        <v>0.86704999999999999</v>
      </c>
      <c r="AJ419" s="5">
        <v>0.86631000000000002</v>
      </c>
      <c r="AK419" s="5">
        <v>0.8014</v>
      </c>
      <c r="AM419" s="4" t="s">
        <v>93</v>
      </c>
      <c r="AN419" s="4" t="s">
        <v>94</v>
      </c>
      <c r="AO419" s="5">
        <f t="shared" si="393"/>
        <v>0.84982083333333336</v>
      </c>
      <c r="AP419" s="5">
        <f t="shared" si="394"/>
        <v>0.84565666666666672</v>
      </c>
      <c r="AQ419" s="5">
        <f t="shared" si="395"/>
        <v>0.84968999999999995</v>
      </c>
      <c r="AR419" s="6">
        <f>(AO419-AVERAGE(AO395:AO440))/_xlfn.STDEV.P(AO395:AO440)</f>
        <v>0.85352071537004348</v>
      </c>
      <c r="AS419" s="6">
        <f t="shared" ref="AS419:AT419" si="419">(AP419-AVERAGE(AP395:AP440))/_xlfn.STDEV.P(AP395:AP440)</f>
        <v>0.61931174020188484</v>
      </c>
      <c r="AT419" s="6">
        <f t="shared" si="419"/>
        <v>0.15960735701579129</v>
      </c>
    </row>
    <row r="420" spans="1:46" ht="13.5" thickBot="1">
      <c r="A420" s="4" t="s">
        <v>95</v>
      </c>
      <c r="B420" s="4" t="s">
        <v>96</v>
      </c>
      <c r="C420" s="5">
        <v>0.84626000000000001</v>
      </c>
      <c r="D420" s="5">
        <v>0.84802999999999995</v>
      </c>
      <c r="E420" s="5">
        <v>0.84694000000000003</v>
      </c>
      <c r="F420" s="5">
        <v>0.8458</v>
      </c>
      <c r="G420" s="5">
        <v>0.84416000000000002</v>
      </c>
      <c r="H420" s="5">
        <v>0.84789999999999999</v>
      </c>
      <c r="I420" s="5">
        <v>0.84345999999999999</v>
      </c>
      <c r="J420" s="5">
        <v>0.85284000000000004</v>
      </c>
      <c r="K420" s="5">
        <v>0.85433000000000003</v>
      </c>
      <c r="L420" s="5">
        <v>0.85867000000000004</v>
      </c>
      <c r="M420" s="5">
        <v>0.86085</v>
      </c>
      <c r="N420" s="5">
        <v>0.85570999999999997</v>
      </c>
      <c r="O420" s="5">
        <v>0.85638000000000003</v>
      </c>
      <c r="P420" s="5">
        <v>0.85111000000000003</v>
      </c>
      <c r="Q420" s="5">
        <v>0.84436</v>
      </c>
      <c r="R420" s="5">
        <v>0.84465999999999997</v>
      </c>
      <c r="S420" s="5">
        <v>0.84701000000000004</v>
      </c>
      <c r="T420" s="5">
        <v>0.84033999999999998</v>
      </c>
      <c r="U420" s="5">
        <v>0.83957000000000004</v>
      </c>
      <c r="V420" s="5">
        <v>0.82813999999999999</v>
      </c>
      <c r="W420" s="5">
        <v>0.82662000000000002</v>
      </c>
      <c r="X420" s="5">
        <v>0.82357000000000002</v>
      </c>
      <c r="Y420" s="5">
        <v>0.82426999999999995</v>
      </c>
      <c r="Z420" s="5">
        <v>0.82665</v>
      </c>
      <c r="AA420" s="5">
        <v>0.83382000000000001</v>
      </c>
      <c r="AB420" s="5">
        <v>0.83179000000000003</v>
      </c>
      <c r="AC420" s="5">
        <v>0.83167999999999997</v>
      </c>
      <c r="AD420" s="5">
        <v>0.83082</v>
      </c>
      <c r="AE420" s="5">
        <v>0.82982</v>
      </c>
      <c r="AF420" s="5">
        <v>0.83648999999999996</v>
      </c>
      <c r="AG420" s="5">
        <v>0.84358999999999995</v>
      </c>
      <c r="AH420" s="5">
        <v>0.84958999999999996</v>
      </c>
      <c r="AI420" s="5">
        <v>0.85313000000000005</v>
      </c>
      <c r="AJ420" s="5">
        <v>0.84370999999999996</v>
      </c>
      <c r="AK420" s="5">
        <v>0.78298999999999996</v>
      </c>
      <c r="AM420" s="4" t="s">
        <v>95</v>
      </c>
      <c r="AN420" s="4" t="s">
        <v>96</v>
      </c>
      <c r="AO420" s="5">
        <f t="shared" si="393"/>
        <v>0.8504124999999999</v>
      </c>
      <c r="AP420" s="5">
        <f t="shared" si="394"/>
        <v>0.83772333333333349</v>
      </c>
      <c r="AQ420" s="5">
        <f t="shared" si="395"/>
        <v>0.83340272727272724</v>
      </c>
      <c r="AR420" s="6">
        <f>(AO420-AVERAGE(AO395:AO440))/_xlfn.STDEV.P(AO395:AO440)</f>
        <v>0.86833179986647113</v>
      </c>
      <c r="AS420" s="6">
        <f t="shared" ref="AS420:AT420" si="420">(AP420-AVERAGE(AP395:AP440))/_xlfn.STDEV.P(AP395:AP440)</f>
        <v>0.45126476465636878</v>
      </c>
      <c r="AT420" s="6">
        <f t="shared" si="420"/>
        <v>-0.27204744816113224</v>
      </c>
    </row>
    <row r="421" spans="1:46" ht="13.5" thickBot="1">
      <c r="A421" s="4" t="s">
        <v>97</v>
      </c>
      <c r="B421" s="4" t="s">
        <v>98</v>
      </c>
      <c r="C421" s="5">
        <v>0.81969999999999998</v>
      </c>
      <c r="D421" s="5">
        <v>0.82940000000000003</v>
      </c>
      <c r="E421" s="5">
        <v>0.83223000000000003</v>
      </c>
      <c r="F421" s="5">
        <v>0.84457000000000004</v>
      </c>
      <c r="G421" s="5">
        <v>0.83018000000000003</v>
      </c>
      <c r="H421" s="5">
        <v>0.82867999999999997</v>
      </c>
      <c r="I421" s="5">
        <v>0.82306999999999997</v>
      </c>
      <c r="J421" s="5">
        <v>0.83138000000000001</v>
      </c>
      <c r="K421" s="5">
        <v>0.83472000000000002</v>
      </c>
      <c r="L421" s="5">
        <v>0.82916000000000001</v>
      </c>
      <c r="M421" s="5">
        <v>0.83333000000000002</v>
      </c>
      <c r="N421" s="5">
        <v>0.83559000000000005</v>
      </c>
      <c r="O421" s="5">
        <v>0.84097999999999995</v>
      </c>
      <c r="P421" s="5">
        <v>0.83818000000000004</v>
      </c>
      <c r="Q421" s="5">
        <v>0.82874999999999999</v>
      </c>
      <c r="R421" s="5">
        <v>0.83409</v>
      </c>
      <c r="S421" s="5">
        <v>0.82723999999999998</v>
      </c>
      <c r="T421" s="5">
        <v>0.82564000000000004</v>
      </c>
      <c r="U421" s="5">
        <v>0.83069000000000004</v>
      </c>
      <c r="V421" s="5">
        <v>0.81899</v>
      </c>
      <c r="W421" s="5">
        <v>0.81942999999999999</v>
      </c>
      <c r="X421" s="5">
        <v>0.82706999999999997</v>
      </c>
      <c r="Y421" s="5">
        <v>0.81869999999999998</v>
      </c>
      <c r="Z421" s="5">
        <v>0.80800000000000005</v>
      </c>
      <c r="AA421" s="5">
        <v>0.81203000000000003</v>
      </c>
      <c r="AB421" s="5">
        <v>0.81423000000000001</v>
      </c>
      <c r="AC421" s="5">
        <v>0.81744000000000006</v>
      </c>
      <c r="AD421" s="5">
        <v>0.81920000000000004</v>
      </c>
      <c r="AE421" s="5">
        <v>0.83916000000000002</v>
      </c>
      <c r="AF421" s="5">
        <v>0.85370999999999997</v>
      </c>
      <c r="AG421" s="5">
        <v>0.85924</v>
      </c>
      <c r="AH421" s="5">
        <v>0.87211000000000005</v>
      </c>
      <c r="AI421" s="5">
        <v>0.86875000000000002</v>
      </c>
      <c r="AJ421" s="5">
        <v>0.875</v>
      </c>
      <c r="AK421" s="5">
        <v>0.81666000000000005</v>
      </c>
      <c r="AM421" s="4" t="s">
        <v>97</v>
      </c>
      <c r="AN421" s="4" t="s">
        <v>98</v>
      </c>
      <c r="AO421" s="5">
        <f t="shared" si="393"/>
        <v>0.83100083333333341</v>
      </c>
      <c r="AP421" s="5">
        <f t="shared" si="394"/>
        <v>0.82647999999999977</v>
      </c>
      <c r="AQ421" s="5">
        <f t="shared" si="395"/>
        <v>0.84068454545454541</v>
      </c>
      <c r="AR421" s="6">
        <f>(AO421-AVERAGE(AO395:AO440))/_xlfn.STDEV.P(AO395:AO440)</f>
        <v>0.38240306428921383</v>
      </c>
      <c r="AS421" s="6">
        <f t="shared" ref="AS421:AT421" si="421">(AP421-AVERAGE(AP395:AP440))/_xlfn.STDEV.P(AP395:AP440)</f>
        <v>0.21310407200298567</v>
      </c>
      <c r="AT421" s="6">
        <f t="shared" si="421"/>
        <v>-7.9060453884108636E-2</v>
      </c>
    </row>
    <row r="422" spans="1:46" ht="13.5" thickBot="1">
      <c r="A422" s="4" t="s">
        <v>99</v>
      </c>
      <c r="B422" s="4" t="s">
        <v>100</v>
      </c>
      <c r="C422" s="5">
        <v>0.80967</v>
      </c>
      <c r="D422" s="5">
        <v>0.81430000000000002</v>
      </c>
      <c r="E422" s="5">
        <v>0.81064999999999998</v>
      </c>
      <c r="F422" s="5">
        <v>0.82162000000000002</v>
      </c>
      <c r="G422" s="5">
        <v>0.81964000000000004</v>
      </c>
      <c r="H422" s="5">
        <v>0.82077</v>
      </c>
      <c r="I422" s="5">
        <v>0.82399</v>
      </c>
      <c r="J422" s="5">
        <v>0.82584000000000002</v>
      </c>
      <c r="K422" s="5">
        <v>0.81947999999999999</v>
      </c>
      <c r="L422" s="5">
        <v>0.81881999999999999</v>
      </c>
      <c r="M422" s="5">
        <v>0.81918000000000002</v>
      </c>
      <c r="N422" s="5">
        <v>0.81825999999999999</v>
      </c>
      <c r="O422" s="5">
        <v>0.84099000000000002</v>
      </c>
      <c r="P422" s="5">
        <v>0.83635999999999999</v>
      </c>
      <c r="Q422" s="5">
        <v>0.84389999999999998</v>
      </c>
      <c r="R422" s="5">
        <v>0.82389999999999997</v>
      </c>
      <c r="S422" s="5">
        <v>0.82852999999999999</v>
      </c>
      <c r="T422" s="5">
        <v>0.81072999999999995</v>
      </c>
      <c r="U422" s="5">
        <v>0.79962</v>
      </c>
      <c r="V422" s="5">
        <v>0.78503000000000001</v>
      </c>
      <c r="W422" s="5">
        <v>0.79232999999999998</v>
      </c>
      <c r="X422" s="5">
        <v>0.80330999999999997</v>
      </c>
      <c r="Y422" s="5">
        <v>0.81315999999999999</v>
      </c>
      <c r="Z422" s="5">
        <v>0.80656000000000005</v>
      </c>
      <c r="AA422" s="5">
        <v>0.79339999999999999</v>
      </c>
      <c r="AB422" s="5">
        <v>0.79896</v>
      </c>
      <c r="AC422" s="5">
        <v>0.80896000000000001</v>
      </c>
      <c r="AD422" s="5">
        <v>0.83248999999999995</v>
      </c>
      <c r="AE422" s="5">
        <v>0.82611999999999997</v>
      </c>
      <c r="AF422" s="5">
        <v>0.84057999999999999</v>
      </c>
      <c r="AG422" s="5">
        <v>0.84443000000000001</v>
      </c>
      <c r="AH422" s="5">
        <v>0.87046999999999997</v>
      </c>
      <c r="AI422" s="5">
        <v>0.87165999999999999</v>
      </c>
      <c r="AJ422" s="5">
        <v>0.86750000000000005</v>
      </c>
      <c r="AK422" s="5">
        <v>0.80230999999999997</v>
      </c>
      <c r="AM422" s="4" t="s">
        <v>99</v>
      </c>
      <c r="AN422" s="4" t="s">
        <v>100</v>
      </c>
      <c r="AO422" s="5">
        <f t="shared" si="393"/>
        <v>0.81851833333333335</v>
      </c>
      <c r="AP422" s="5">
        <f t="shared" si="394"/>
        <v>0.81536833333333325</v>
      </c>
      <c r="AQ422" s="5">
        <f t="shared" si="395"/>
        <v>0.8324436363636365</v>
      </c>
      <c r="AR422" s="6">
        <f>(AO422-AVERAGE(AO395:AO440))/_xlfn.STDEV.P(AO395:AO440)</f>
        <v>6.9930902779304027E-2</v>
      </c>
      <c r="AS422" s="6">
        <f t="shared" ref="AS422:AT422" si="422">(AP422-AVERAGE(AP395:AP440))/_xlfn.STDEV.P(AP395:AP440)</f>
        <v>-2.2267605720113971E-2</v>
      </c>
      <c r="AT422" s="6">
        <f t="shared" si="422"/>
        <v>-0.29746583504780205</v>
      </c>
    </row>
    <row r="423" spans="1:46" ht="13.5" thickBot="1">
      <c r="A423" s="4" t="s">
        <v>101</v>
      </c>
      <c r="B423" s="4" t="s">
        <v>102</v>
      </c>
      <c r="C423" s="5">
        <v>0.80632999999999999</v>
      </c>
      <c r="D423" s="5">
        <v>0.82994000000000001</v>
      </c>
      <c r="E423" s="5">
        <v>0.84357000000000004</v>
      </c>
      <c r="F423" s="5">
        <v>0.85246999999999995</v>
      </c>
      <c r="G423" s="5">
        <v>0.86448999999999998</v>
      </c>
      <c r="H423" s="5">
        <v>0.86912</v>
      </c>
      <c r="I423" s="5">
        <v>0.87594000000000005</v>
      </c>
      <c r="J423" s="5">
        <v>0.88495999999999997</v>
      </c>
      <c r="K423" s="5">
        <v>0.88246999999999998</v>
      </c>
      <c r="L423" s="5">
        <v>0.88173999999999997</v>
      </c>
      <c r="M423" s="5">
        <v>0.88714999999999999</v>
      </c>
      <c r="N423" s="5">
        <v>0.88997000000000004</v>
      </c>
      <c r="O423" s="5">
        <v>0.88682000000000005</v>
      </c>
      <c r="P423" s="5">
        <v>0.88292000000000004</v>
      </c>
      <c r="Q423" s="5">
        <v>0.88144999999999996</v>
      </c>
      <c r="R423" s="5">
        <v>0.88973999999999998</v>
      </c>
      <c r="S423" s="5">
        <v>0.88953000000000004</v>
      </c>
      <c r="T423" s="5">
        <v>0.87663000000000002</v>
      </c>
      <c r="U423" s="5">
        <v>0.87756000000000001</v>
      </c>
      <c r="V423" s="5">
        <v>0.86133999999999999</v>
      </c>
      <c r="W423" s="5">
        <v>0.85450000000000004</v>
      </c>
      <c r="X423" s="5">
        <v>0.85565000000000002</v>
      </c>
      <c r="Y423" s="5">
        <v>0.84236999999999995</v>
      </c>
      <c r="Z423" s="5">
        <v>0.84080999999999995</v>
      </c>
      <c r="AA423" s="5">
        <v>0.83138999999999996</v>
      </c>
      <c r="AB423" s="5">
        <v>0.83164000000000005</v>
      </c>
      <c r="AC423" s="5">
        <v>0.82630000000000003</v>
      </c>
      <c r="AD423" s="5">
        <v>0.81535000000000002</v>
      </c>
      <c r="AE423" s="5">
        <v>0.81188000000000005</v>
      </c>
      <c r="AF423" s="5">
        <v>0.81981999999999999</v>
      </c>
      <c r="AG423" s="5">
        <v>0.81423999999999996</v>
      </c>
      <c r="AH423" s="5">
        <v>0.82284000000000002</v>
      </c>
      <c r="AI423" s="5">
        <v>0.82969000000000004</v>
      </c>
      <c r="AJ423" s="5">
        <v>0.82530000000000003</v>
      </c>
      <c r="AK423" s="5">
        <v>0.75063999999999997</v>
      </c>
      <c r="AM423" s="4" t="s">
        <v>101</v>
      </c>
      <c r="AN423" s="4" t="s">
        <v>102</v>
      </c>
      <c r="AO423" s="5">
        <f t="shared" si="393"/>
        <v>0.86401249999999996</v>
      </c>
      <c r="AP423" s="5">
        <f t="shared" si="394"/>
        <v>0.8699433333333334</v>
      </c>
      <c r="AQ423" s="5">
        <f t="shared" si="395"/>
        <v>0.81628090909090922</v>
      </c>
      <c r="AR423" s="6">
        <f>(AO423-AVERAGE(AO395:AO440))/_xlfn.STDEV.P(AO395:AO440)</f>
        <v>1.2087781364604844</v>
      </c>
      <c r="AS423" s="6">
        <f t="shared" ref="AS423:AT423" si="423">(AP423-AVERAGE(AP395:AP440))/_xlfn.STDEV.P(AP395:AP440)</f>
        <v>1.133761430884509</v>
      </c>
      <c r="AT423" s="6">
        <f t="shared" si="423"/>
        <v>-0.72581986391811548</v>
      </c>
    </row>
    <row r="424" spans="1:46" ht="13.5" thickBot="1">
      <c r="A424" s="4" t="s">
        <v>103</v>
      </c>
      <c r="B424" s="4" t="s">
        <v>104</v>
      </c>
      <c r="C424" s="5">
        <v>0.79708999999999997</v>
      </c>
      <c r="D424" s="5">
        <v>0.81688000000000005</v>
      </c>
      <c r="E424" s="5">
        <v>0.83913000000000004</v>
      </c>
      <c r="F424" s="5">
        <v>0.85475999999999996</v>
      </c>
      <c r="G424" s="5">
        <v>0.89642999999999995</v>
      </c>
      <c r="H424" s="5">
        <v>0.90803999999999996</v>
      </c>
      <c r="I424" s="5">
        <v>0.91337999999999997</v>
      </c>
      <c r="J424" s="5">
        <v>0.90358000000000005</v>
      </c>
      <c r="K424" s="5">
        <v>0.90774999999999995</v>
      </c>
      <c r="L424" s="5">
        <v>0.90186999999999995</v>
      </c>
      <c r="M424" s="5">
        <v>0.88609000000000004</v>
      </c>
      <c r="N424" s="5">
        <v>0.87219999999999998</v>
      </c>
      <c r="O424" s="5">
        <v>0.86462000000000006</v>
      </c>
      <c r="P424" s="5">
        <v>0.83411999999999997</v>
      </c>
      <c r="Q424" s="5">
        <v>0.84974000000000005</v>
      </c>
      <c r="R424" s="5">
        <v>0.80806999999999995</v>
      </c>
      <c r="S424" s="5">
        <v>0.79617000000000004</v>
      </c>
      <c r="T424" s="5">
        <v>0.78347</v>
      </c>
      <c r="U424" s="5">
        <v>0.78347</v>
      </c>
      <c r="V424" s="5">
        <v>0.78044999999999998</v>
      </c>
      <c r="W424" s="5">
        <v>0.78044999999999998</v>
      </c>
      <c r="X424" s="5">
        <v>0.79327999999999999</v>
      </c>
      <c r="Y424" s="5">
        <v>0.81599999999999995</v>
      </c>
      <c r="Z424" s="5">
        <v>0.82062999999999997</v>
      </c>
      <c r="AA424" s="5">
        <v>0.84167999999999998</v>
      </c>
      <c r="AB424" s="5">
        <v>0.86350000000000005</v>
      </c>
      <c r="AC424" s="5">
        <v>0.86350000000000005</v>
      </c>
      <c r="AD424" s="5">
        <v>0.87183999999999995</v>
      </c>
      <c r="AE424" s="5">
        <v>0.87183999999999995</v>
      </c>
      <c r="AF424" s="5">
        <v>0.89563999999999999</v>
      </c>
      <c r="AG424" s="5">
        <v>0.90952999999999995</v>
      </c>
      <c r="AH424" s="5">
        <v>0.92235</v>
      </c>
      <c r="AI424" s="5">
        <v>0.90952999999999995</v>
      </c>
      <c r="AJ424" s="5">
        <v>0.90312000000000003</v>
      </c>
      <c r="AK424" s="5">
        <v>0.82904999999999995</v>
      </c>
      <c r="AM424" s="4" t="s">
        <v>103</v>
      </c>
      <c r="AN424" s="4" t="s">
        <v>104</v>
      </c>
      <c r="AO424" s="5">
        <f t="shared" si="393"/>
        <v>0.87476666666666647</v>
      </c>
      <c r="AP424" s="5">
        <f t="shared" si="394"/>
        <v>0.8092058333333334</v>
      </c>
      <c r="AQ424" s="5">
        <f t="shared" si="395"/>
        <v>0.88014363636363635</v>
      </c>
      <c r="AR424" s="6">
        <f>(AO424-AVERAGE(AO395:AO440))/_xlfn.STDEV.P(AO395:AO440)</f>
        <v>1.4779852426948996</v>
      </c>
      <c r="AS424" s="6">
        <f t="shared" ref="AS424:AT424" si="424">(AP424-AVERAGE(AP395:AP440))/_xlfn.STDEV.P(AP395:AP440)</f>
        <v>-0.15280409565278999</v>
      </c>
      <c r="AT424" s="6">
        <f t="shared" si="424"/>
        <v>0.96670739712640763</v>
      </c>
    </row>
    <row r="425" spans="1:46" ht="13.5" thickBot="1">
      <c r="A425" s="4" t="s">
        <v>105</v>
      </c>
      <c r="B425" s="4" t="s">
        <v>106</v>
      </c>
      <c r="C425" s="5">
        <v>0.78430999999999995</v>
      </c>
      <c r="D425" s="5">
        <v>0.79074999999999995</v>
      </c>
      <c r="E425" s="5">
        <v>0.80139000000000005</v>
      </c>
      <c r="F425" s="5">
        <v>0.80456000000000005</v>
      </c>
      <c r="G425" s="5">
        <v>0.80589999999999995</v>
      </c>
      <c r="H425" s="5">
        <v>0.81537000000000004</v>
      </c>
      <c r="I425" s="5">
        <v>0.79156000000000004</v>
      </c>
      <c r="J425" s="5">
        <v>0.76968000000000003</v>
      </c>
      <c r="K425" s="5">
        <v>0.76905999999999997</v>
      </c>
      <c r="L425" s="5">
        <v>0.77090999999999998</v>
      </c>
      <c r="M425" s="5">
        <v>0.78405999999999998</v>
      </c>
      <c r="N425" s="5">
        <v>0.78313999999999995</v>
      </c>
      <c r="O425" s="5">
        <v>0.78166999999999998</v>
      </c>
      <c r="P425" s="5">
        <v>0.79532000000000003</v>
      </c>
      <c r="Q425" s="5">
        <v>0.79452999999999996</v>
      </c>
      <c r="R425" s="5">
        <v>0.78896999999999995</v>
      </c>
      <c r="S425" s="5">
        <v>0.77166000000000001</v>
      </c>
      <c r="T425" s="5">
        <v>0.76471999999999996</v>
      </c>
      <c r="U425" s="5">
        <v>0.76995000000000002</v>
      </c>
      <c r="V425" s="5">
        <v>0.76968000000000003</v>
      </c>
      <c r="W425" s="5">
        <v>0.77424000000000004</v>
      </c>
      <c r="X425" s="5">
        <v>0.77980000000000005</v>
      </c>
      <c r="Y425" s="5">
        <v>0.77056999999999998</v>
      </c>
      <c r="Z425" s="5">
        <v>0.76536000000000004</v>
      </c>
      <c r="AA425" s="5">
        <v>0.76978000000000002</v>
      </c>
      <c r="AB425" s="5">
        <v>0.75651000000000002</v>
      </c>
      <c r="AC425" s="5">
        <v>0.74936000000000003</v>
      </c>
      <c r="AD425" s="5">
        <v>0.77159</v>
      </c>
      <c r="AE425" s="5">
        <v>0.79381000000000002</v>
      </c>
      <c r="AF425" s="5">
        <v>0.79886000000000001</v>
      </c>
      <c r="AG425" s="5">
        <v>0.80686000000000002</v>
      </c>
      <c r="AH425" s="5">
        <v>0.82126999999999994</v>
      </c>
      <c r="AI425" s="5">
        <v>0.81530999999999998</v>
      </c>
      <c r="AJ425" s="5">
        <v>0.81172</v>
      </c>
      <c r="AK425" s="5">
        <v>0.73057000000000005</v>
      </c>
      <c r="AM425" s="4" t="s">
        <v>105</v>
      </c>
      <c r="AN425" s="4" t="s">
        <v>106</v>
      </c>
      <c r="AO425" s="5">
        <f t="shared" si="393"/>
        <v>0.78922416666666662</v>
      </c>
      <c r="AP425" s="5">
        <f t="shared" si="394"/>
        <v>0.77720583333333326</v>
      </c>
      <c r="AQ425" s="5">
        <f t="shared" si="395"/>
        <v>0.78414909090909102</v>
      </c>
      <c r="AR425" s="6">
        <f>(AO425-AVERAGE(AO395:AO440))/_xlfn.STDEV.P(AO395:AO440)</f>
        <v>-0.66338466525312989</v>
      </c>
      <c r="AS425" s="6">
        <f t="shared" ref="AS425:AT425" si="425">(AP425-AVERAGE(AP395:AP440))/_xlfn.STDEV.P(AP395:AP440)</f>
        <v>-0.83064063566832802</v>
      </c>
      <c r="AT425" s="6">
        <f t="shared" si="425"/>
        <v>-1.5773960577659829</v>
      </c>
    </row>
    <row r="426" spans="1:46" ht="13.5" thickBot="1">
      <c r="A426" s="4" t="s">
        <v>107</v>
      </c>
      <c r="B426" s="4" t="s">
        <v>108</v>
      </c>
      <c r="C426" s="5">
        <v>0.67352999999999996</v>
      </c>
      <c r="D426" s="5">
        <v>0.69913999999999998</v>
      </c>
      <c r="E426" s="5">
        <v>0.71057999999999999</v>
      </c>
      <c r="F426" s="5">
        <v>0.72794000000000003</v>
      </c>
      <c r="G426" s="5">
        <v>0.69962999999999997</v>
      </c>
      <c r="H426" s="5">
        <v>0.70359000000000005</v>
      </c>
      <c r="I426" s="5">
        <v>0.71184000000000003</v>
      </c>
      <c r="J426" s="5">
        <v>0.70426</v>
      </c>
      <c r="K426" s="5">
        <v>0.71047000000000005</v>
      </c>
      <c r="L426" s="5">
        <v>0.72633999999999999</v>
      </c>
      <c r="M426" s="5">
        <v>0.74916000000000005</v>
      </c>
      <c r="N426" s="5">
        <v>0.79915999999999998</v>
      </c>
      <c r="O426" s="5">
        <v>0.81269999999999998</v>
      </c>
      <c r="P426" s="5">
        <v>0.79086999999999996</v>
      </c>
      <c r="Q426" s="5">
        <v>0.81864999999999999</v>
      </c>
      <c r="R426" s="5">
        <v>0.80128999999999995</v>
      </c>
      <c r="S426" s="5">
        <v>0.82767999999999997</v>
      </c>
      <c r="T426" s="5">
        <v>0.81179999999999997</v>
      </c>
      <c r="U426" s="5">
        <v>0.81999</v>
      </c>
      <c r="V426" s="5">
        <v>0.82160999999999995</v>
      </c>
      <c r="W426" s="5">
        <v>0.80574000000000001</v>
      </c>
      <c r="X426" s="5">
        <v>0.79491999999999996</v>
      </c>
      <c r="Y426" s="5">
        <v>0.78796999999999995</v>
      </c>
      <c r="Z426" s="5">
        <v>0.78796999999999995</v>
      </c>
      <c r="AA426" s="5">
        <v>0.80649000000000004</v>
      </c>
      <c r="AB426" s="5">
        <v>0.84816000000000003</v>
      </c>
      <c r="AC426" s="5">
        <v>0.82732000000000006</v>
      </c>
      <c r="AD426" s="5">
        <v>0.84584000000000004</v>
      </c>
      <c r="AE426" s="5">
        <v>0.84375999999999995</v>
      </c>
      <c r="AF426" s="5">
        <v>0.86426000000000003</v>
      </c>
      <c r="AG426" s="5">
        <v>0.86946999999999997</v>
      </c>
      <c r="AH426" s="5">
        <v>0.87541999999999998</v>
      </c>
      <c r="AI426" s="5">
        <v>0.9032</v>
      </c>
      <c r="AJ426" s="5">
        <v>0.89815</v>
      </c>
      <c r="AK426" s="5">
        <v>0.82869999999999999</v>
      </c>
      <c r="AM426" s="4" t="s">
        <v>107</v>
      </c>
      <c r="AN426" s="4" t="s">
        <v>108</v>
      </c>
      <c r="AO426" s="5">
        <f t="shared" si="393"/>
        <v>0.71796999999999989</v>
      </c>
      <c r="AP426" s="5">
        <f t="shared" si="394"/>
        <v>0.80676583333333329</v>
      </c>
      <c r="AQ426" s="5">
        <f t="shared" si="395"/>
        <v>0.85552454545454537</v>
      </c>
      <c r="AR426" s="6">
        <f>(AO426-AVERAGE(AO395:AO440))/_xlfn.STDEV.P(AO395:AO440)</f>
        <v>-2.4470773129535588</v>
      </c>
      <c r="AS426" s="6">
        <f t="shared" ref="AS426:AT426" si="426">(AP426-AVERAGE(AP395:AP440))/_xlfn.STDEV.P(AP395:AP440)</f>
        <v>-0.20448913182897685</v>
      </c>
      <c r="AT426" s="6">
        <f t="shared" si="426"/>
        <v>0.31423788501453465</v>
      </c>
    </row>
    <row r="427" spans="1:46" ht="13.5" thickBot="1">
      <c r="A427" s="4" t="s">
        <v>109</v>
      </c>
      <c r="B427" s="4" t="s">
        <v>110</v>
      </c>
      <c r="C427" s="5">
        <v>0.752</v>
      </c>
      <c r="D427" s="5">
        <v>0.76795999999999998</v>
      </c>
      <c r="E427" s="5">
        <v>0.77681</v>
      </c>
      <c r="F427" s="5">
        <v>0.78334999999999999</v>
      </c>
      <c r="G427" s="5">
        <v>0.79549999999999998</v>
      </c>
      <c r="H427" s="5">
        <v>0.80088999999999999</v>
      </c>
      <c r="I427" s="5">
        <v>0.79337000000000002</v>
      </c>
      <c r="J427" s="5">
        <v>0.79388000000000003</v>
      </c>
      <c r="K427" s="5">
        <v>0.79444000000000004</v>
      </c>
      <c r="L427" s="5">
        <v>0.79979999999999996</v>
      </c>
      <c r="M427" s="5">
        <v>0.80440999999999996</v>
      </c>
      <c r="N427" s="5">
        <v>0.80649000000000004</v>
      </c>
      <c r="O427" s="5">
        <v>0.81050999999999995</v>
      </c>
      <c r="P427" s="5">
        <v>0.80342999999999998</v>
      </c>
      <c r="Q427" s="5">
        <v>0.80123999999999995</v>
      </c>
      <c r="R427" s="5">
        <v>0.79469999999999996</v>
      </c>
      <c r="S427" s="5">
        <v>0.79912000000000005</v>
      </c>
      <c r="T427" s="5">
        <v>0.79983000000000004</v>
      </c>
      <c r="U427" s="5">
        <v>0.80796999999999997</v>
      </c>
      <c r="V427" s="5">
        <v>0.80564000000000002</v>
      </c>
      <c r="W427" s="5">
        <v>0.80881000000000003</v>
      </c>
      <c r="X427" s="5">
        <v>0.81677999999999995</v>
      </c>
      <c r="Y427" s="5">
        <v>0.80717000000000005</v>
      </c>
      <c r="Z427" s="5">
        <v>0.81013999999999997</v>
      </c>
      <c r="AA427" s="5">
        <v>0.81233999999999995</v>
      </c>
      <c r="AB427" s="5">
        <v>0.80764000000000002</v>
      </c>
      <c r="AC427" s="5">
        <v>0.82038</v>
      </c>
      <c r="AD427" s="5">
        <v>0.83177999999999996</v>
      </c>
      <c r="AE427" s="5">
        <v>0.83479999999999999</v>
      </c>
      <c r="AF427" s="5">
        <v>0.84494000000000002</v>
      </c>
      <c r="AG427" s="5">
        <v>0.84731000000000001</v>
      </c>
      <c r="AH427" s="5">
        <v>0.84416999999999998</v>
      </c>
      <c r="AI427" s="5">
        <v>0.84460999999999997</v>
      </c>
      <c r="AJ427" s="5">
        <v>0.84680999999999995</v>
      </c>
      <c r="AK427" s="5">
        <v>0.77973999999999999</v>
      </c>
      <c r="AM427" s="4" t="s">
        <v>109</v>
      </c>
      <c r="AN427" s="4" t="s">
        <v>110</v>
      </c>
      <c r="AO427" s="5">
        <f t="shared" si="393"/>
        <v>0.78907500000000008</v>
      </c>
      <c r="AP427" s="5">
        <f t="shared" si="394"/>
        <v>0.80544500000000008</v>
      </c>
      <c r="AQ427" s="5">
        <f t="shared" si="395"/>
        <v>0.82859272727272737</v>
      </c>
      <c r="AR427" s="6">
        <f>(AO427-AVERAGE(AO395:AO440))/_xlfn.STDEV.P(AO395:AO440)</f>
        <v>-0.66711872740081823</v>
      </c>
      <c r="AS427" s="6">
        <f t="shared" ref="AS427:AT427" si="427">(AP427-AVERAGE(AP395:AP440))/_xlfn.STDEV.P(AP395:AP440)</f>
        <v>-0.23246754109784476</v>
      </c>
      <c r="AT427" s="6">
        <f t="shared" si="427"/>
        <v>-0.3995248747178996</v>
      </c>
    </row>
    <row r="428" spans="1:46" ht="13.5" thickBot="1">
      <c r="A428" s="4" t="s">
        <v>111</v>
      </c>
      <c r="B428" s="4" t="s">
        <v>112</v>
      </c>
      <c r="C428" s="5">
        <v>0.73438000000000003</v>
      </c>
      <c r="D428" s="5">
        <v>0.73994000000000004</v>
      </c>
      <c r="E428" s="5">
        <v>0.74985000000000002</v>
      </c>
      <c r="F428" s="5">
        <v>0.77051999999999998</v>
      </c>
      <c r="G428" s="5">
        <v>0.77207999999999999</v>
      </c>
      <c r="H428" s="5">
        <v>0.78408999999999995</v>
      </c>
      <c r="I428" s="5">
        <v>0.80633999999999995</v>
      </c>
      <c r="J428" s="5">
        <v>0.80066999999999999</v>
      </c>
      <c r="K428" s="5">
        <v>0.80700000000000005</v>
      </c>
      <c r="L428" s="5">
        <v>0.82213000000000003</v>
      </c>
      <c r="M428" s="5">
        <v>0.82094</v>
      </c>
      <c r="N428" s="5">
        <v>0.81276999999999999</v>
      </c>
      <c r="O428" s="5">
        <v>0.81854000000000005</v>
      </c>
      <c r="P428" s="5">
        <v>0.80954000000000004</v>
      </c>
      <c r="Q428" s="5">
        <v>0.79971999999999999</v>
      </c>
      <c r="R428" s="5">
        <v>0.79059999999999997</v>
      </c>
      <c r="S428" s="5">
        <v>0.78512999999999999</v>
      </c>
      <c r="T428" s="5">
        <v>0.77073999999999998</v>
      </c>
      <c r="U428" s="5">
        <v>0.76153000000000004</v>
      </c>
      <c r="V428" s="5">
        <v>0.75351000000000001</v>
      </c>
      <c r="W428" s="5">
        <v>0.74746000000000001</v>
      </c>
      <c r="X428" s="5">
        <v>0.73872000000000004</v>
      </c>
      <c r="Y428" s="5">
        <v>0.74095999999999995</v>
      </c>
      <c r="Z428" s="5">
        <v>0.74680000000000002</v>
      </c>
      <c r="AA428" s="5">
        <v>0.74816000000000005</v>
      </c>
      <c r="AB428" s="5">
        <v>0.75607999999999997</v>
      </c>
      <c r="AC428" s="5">
        <v>0.77115</v>
      </c>
      <c r="AD428" s="5">
        <v>0.77542</v>
      </c>
      <c r="AE428" s="5">
        <v>0.78620000000000001</v>
      </c>
      <c r="AF428" s="5">
        <v>0.79910000000000003</v>
      </c>
      <c r="AG428" s="5">
        <v>0.79910000000000003</v>
      </c>
      <c r="AH428" s="5">
        <v>0.81291000000000002</v>
      </c>
      <c r="AI428" s="5">
        <v>0.82196999999999998</v>
      </c>
      <c r="AJ428" s="5">
        <v>0.83128000000000002</v>
      </c>
      <c r="AK428" s="5">
        <v>0.76627000000000001</v>
      </c>
      <c r="AM428" s="4" t="s">
        <v>111</v>
      </c>
      <c r="AN428" s="4" t="s">
        <v>112</v>
      </c>
      <c r="AO428" s="5">
        <f t="shared" si="393"/>
        <v>0.78505916666666675</v>
      </c>
      <c r="AP428" s="5">
        <f t="shared" si="394"/>
        <v>0.77193750000000005</v>
      </c>
      <c r="AQ428" s="5">
        <f t="shared" si="395"/>
        <v>0.78796727272727274</v>
      </c>
      <c r="AR428" s="6">
        <f>(AO428-AVERAGE(AO395:AO440))/_xlfn.STDEV.P(AO395:AO440)</f>
        <v>-0.76764635583504259</v>
      </c>
      <c r="AS428" s="6">
        <f t="shared" ref="AS428:AT428" si="428">(AP428-AVERAGE(AP395:AP440))/_xlfn.STDEV.P(AP395:AP440)</f>
        <v>-0.94223653686567477</v>
      </c>
      <c r="AT428" s="6">
        <f t="shared" si="428"/>
        <v>-1.4762043753735385</v>
      </c>
    </row>
    <row r="429" spans="1:46" ht="13.5" thickBot="1">
      <c r="A429" s="4" t="s">
        <v>113</v>
      </c>
      <c r="B429" s="4" t="s">
        <v>114</v>
      </c>
      <c r="C429" s="5">
        <v>0.70257000000000003</v>
      </c>
      <c r="D429" s="5">
        <v>0.72723000000000004</v>
      </c>
      <c r="E429" s="5">
        <v>0.74634</v>
      </c>
      <c r="F429" s="5">
        <v>0.74824999999999997</v>
      </c>
      <c r="G429" s="5">
        <v>0.76941000000000004</v>
      </c>
      <c r="H429" s="5">
        <v>0.77310999999999996</v>
      </c>
      <c r="I429" s="5">
        <v>0.77151000000000003</v>
      </c>
      <c r="J429" s="5">
        <v>0.77022999999999997</v>
      </c>
      <c r="K429" s="5">
        <v>0.77295999999999998</v>
      </c>
      <c r="L429" s="5">
        <v>0.77124999999999999</v>
      </c>
      <c r="M429" s="5">
        <v>0.77144000000000001</v>
      </c>
      <c r="N429" s="5">
        <v>0.77639000000000002</v>
      </c>
      <c r="O429" s="5">
        <v>0.75965000000000005</v>
      </c>
      <c r="P429" s="5">
        <v>0.76368999999999998</v>
      </c>
      <c r="Q429" s="5">
        <v>0.76312000000000002</v>
      </c>
      <c r="R429" s="5">
        <v>0.76471999999999996</v>
      </c>
      <c r="S429" s="5">
        <v>0.75954999999999995</v>
      </c>
      <c r="T429" s="5">
        <v>0.74790999999999996</v>
      </c>
      <c r="U429" s="5">
        <v>0.74819999999999998</v>
      </c>
      <c r="V429" s="5">
        <v>0.74455000000000005</v>
      </c>
      <c r="W429" s="5">
        <v>0.74644999999999995</v>
      </c>
      <c r="X429" s="5">
        <v>0.74336999999999998</v>
      </c>
      <c r="Y429" s="5">
        <v>0.73985999999999996</v>
      </c>
      <c r="Z429" s="5">
        <v>0.75009000000000003</v>
      </c>
      <c r="AA429" s="5">
        <v>0.77700999999999998</v>
      </c>
      <c r="AB429" s="5">
        <v>0.76683000000000001</v>
      </c>
      <c r="AC429" s="5">
        <v>0.76895999999999998</v>
      </c>
      <c r="AD429" s="5">
        <v>0.78113999999999995</v>
      </c>
      <c r="AE429" s="5">
        <v>0.79208999999999996</v>
      </c>
      <c r="AF429" s="5">
        <v>0.80786000000000002</v>
      </c>
      <c r="AG429" s="5">
        <v>0.79871000000000003</v>
      </c>
      <c r="AH429" s="5">
        <v>0.80681999999999998</v>
      </c>
      <c r="AI429" s="5">
        <v>0.80567</v>
      </c>
      <c r="AJ429" s="5">
        <v>0.81628000000000001</v>
      </c>
      <c r="AK429" s="5">
        <v>0.74251999999999996</v>
      </c>
      <c r="AM429" s="4" t="s">
        <v>113</v>
      </c>
      <c r="AN429" s="4" t="s">
        <v>114</v>
      </c>
      <c r="AO429" s="5">
        <f t="shared" si="393"/>
        <v>0.75839083333333335</v>
      </c>
      <c r="AP429" s="5">
        <f t="shared" si="394"/>
        <v>0.75259666666666669</v>
      </c>
      <c r="AQ429" s="5">
        <f t="shared" si="395"/>
        <v>0.78762636363636362</v>
      </c>
      <c r="AR429" s="6">
        <f>(AO429-AVERAGE(AO395:AO440))/_xlfn.STDEV.P(AO395:AO440)</f>
        <v>-1.4352299136586697</v>
      </c>
      <c r="AS429" s="6">
        <f t="shared" ref="AS429:AT429" si="429">(AP429-AVERAGE(AP395:AP440))/_xlfn.STDEV.P(AP395:AP440)</f>
        <v>-1.351921647730794</v>
      </c>
      <c r="AT429" s="6">
        <f t="shared" si="429"/>
        <v>-1.4852393470157219</v>
      </c>
    </row>
    <row r="430" spans="1:46" ht="13.5" thickBot="1">
      <c r="A430" s="4" t="s">
        <v>115</v>
      </c>
      <c r="B430" s="4" t="s">
        <v>116</v>
      </c>
      <c r="C430" s="5">
        <v>0.79988999999999999</v>
      </c>
      <c r="D430" s="5">
        <v>0.79918999999999996</v>
      </c>
      <c r="E430" s="5">
        <v>0.80564000000000002</v>
      </c>
      <c r="F430" s="5">
        <v>0.80217000000000005</v>
      </c>
      <c r="G430" s="5">
        <v>0.80554999999999999</v>
      </c>
      <c r="H430" s="5">
        <v>0.81123000000000001</v>
      </c>
      <c r="I430" s="5">
        <v>0.80793999999999999</v>
      </c>
      <c r="J430" s="5">
        <v>0.79856000000000005</v>
      </c>
      <c r="K430" s="5">
        <v>0.79732000000000003</v>
      </c>
      <c r="L430" s="5">
        <v>0.79474999999999996</v>
      </c>
      <c r="M430" s="5">
        <v>0.79745999999999995</v>
      </c>
      <c r="N430" s="5">
        <v>0.78610000000000002</v>
      </c>
      <c r="O430" s="5">
        <v>0.78685000000000005</v>
      </c>
      <c r="P430" s="5">
        <v>0.78063000000000005</v>
      </c>
      <c r="Q430" s="5">
        <v>0.77503</v>
      </c>
      <c r="R430" s="5">
        <v>0.77146999999999999</v>
      </c>
      <c r="S430" s="5">
        <v>0.76563999999999999</v>
      </c>
      <c r="T430" s="5">
        <v>0.75131000000000003</v>
      </c>
      <c r="U430" s="5">
        <v>0.74436999999999998</v>
      </c>
      <c r="V430" s="5">
        <v>0.74917</v>
      </c>
      <c r="W430" s="5">
        <v>0.75882000000000005</v>
      </c>
      <c r="X430" s="5">
        <v>0.77532000000000001</v>
      </c>
      <c r="Y430" s="5">
        <v>0.77783999999999998</v>
      </c>
      <c r="Z430" s="5">
        <v>0.79706999999999995</v>
      </c>
      <c r="AA430" s="5">
        <v>0.79901999999999995</v>
      </c>
      <c r="AB430" s="5">
        <v>0.81213000000000002</v>
      </c>
      <c r="AC430" s="5">
        <v>0.82569000000000004</v>
      </c>
      <c r="AD430" s="5">
        <v>0.84121000000000001</v>
      </c>
      <c r="AE430" s="5">
        <v>0.84103000000000006</v>
      </c>
      <c r="AF430" s="5">
        <v>0.85485</v>
      </c>
      <c r="AG430" s="5">
        <v>0.87136000000000002</v>
      </c>
      <c r="AH430" s="5">
        <v>0.88227</v>
      </c>
      <c r="AI430" s="5">
        <v>0.88327</v>
      </c>
      <c r="AJ430" s="5">
        <v>0.86490999999999996</v>
      </c>
      <c r="AK430" s="5">
        <v>0.79052</v>
      </c>
      <c r="AM430" s="4" t="s">
        <v>115</v>
      </c>
      <c r="AN430" s="4" t="s">
        <v>116</v>
      </c>
      <c r="AO430" s="5">
        <f t="shared" si="393"/>
        <v>0.80048333333333321</v>
      </c>
      <c r="AP430" s="5">
        <f t="shared" si="394"/>
        <v>0.76946000000000003</v>
      </c>
      <c r="AQ430" s="5">
        <f t="shared" si="395"/>
        <v>0.84238727272727276</v>
      </c>
      <c r="AR430" s="6">
        <f>(AO430-AVERAGE(AO395:AO440))/_xlfn.STDEV.P(AO395:AO440)</f>
        <v>-0.381535985490773</v>
      </c>
      <c r="AS430" s="6">
        <f t="shared" ref="AS430:AT430" si="430">(AP430-AVERAGE(AP395:AP440))/_xlfn.STDEV.P(AP395:AP440)</f>
        <v>-0.9947159127371904</v>
      </c>
      <c r="AT430" s="6">
        <f t="shared" si="430"/>
        <v>-3.3933782188617555E-2</v>
      </c>
    </row>
    <row r="431" spans="1:46" ht="13.5" thickBot="1">
      <c r="A431" s="4" t="s">
        <v>117</v>
      </c>
      <c r="B431" s="4" t="s">
        <v>118</v>
      </c>
      <c r="C431" s="5">
        <v>0.81149000000000004</v>
      </c>
      <c r="D431" s="5">
        <v>0.81789999999999996</v>
      </c>
      <c r="E431" s="5">
        <v>0.82437000000000005</v>
      </c>
      <c r="F431" s="5">
        <v>0.82538999999999996</v>
      </c>
      <c r="G431" s="5">
        <v>0.82701999999999998</v>
      </c>
      <c r="H431" s="5">
        <v>0.82443</v>
      </c>
      <c r="I431" s="5">
        <v>0.83492999999999995</v>
      </c>
      <c r="J431" s="5">
        <v>0.83286000000000004</v>
      </c>
      <c r="K431" s="5">
        <v>0.83450000000000002</v>
      </c>
      <c r="L431" s="5">
        <v>0.83921999999999997</v>
      </c>
      <c r="M431" s="5">
        <v>0.84284999999999999</v>
      </c>
      <c r="N431" s="5">
        <v>0.84543000000000001</v>
      </c>
      <c r="O431" s="5">
        <v>0.85104999999999997</v>
      </c>
      <c r="P431" s="5">
        <v>0.84209000000000001</v>
      </c>
      <c r="Q431" s="5">
        <v>0.83803000000000005</v>
      </c>
      <c r="R431" s="5">
        <v>0.84202999999999995</v>
      </c>
      <c r="S431" s="5">
        <v>0.84184999999999999</v>
      </c>
      <c r="T431" s="5">
        <v>0.83979999999999999</v>
      </c>
      <c r="U431" s="5">
        <v>0.82982999999999996</v>
      </c>
      <c r="V431" s="5">
        <v>0.82587999999999995</v>
      </c>
      <c r="W431" s="5">
        <v>0.82291000000000003</v>
      </c>
      <c r="X431" s="5">
        <v>0.81491000000000002</v>
      </c>
      <c r="Y431" s="5">
        <v>0.81259999999999999</v>
      </c>
      <c r="Z431" s="5">
        <v>0.81232000000000004</v>
      </c>
      <c r="AA431" s="5">
        <v>0.80762999999999996</v>
      </c>
      <c r="AB431" s="5">
        <v>0.80983000000000005</v>
      </c>
      <c r="AC431" s="5">
        <v>0.81272999999999995</v>
      </c>
      <c r="AD431" s="5">
        <v>0.81832000000000005</v>
      </c>
      <c r="AE431" s="5">
        <v>0.82343</v>
      </c>
      <c r="AF431" s="5">
        <v>0.83696999999999999</v>
      </c>
      <c r="AG431" s="5">
        <v>0.84584000000000004</v>
      </c>
      <c r="AH431" s="5">
        <v>0.84760000000000002</v>
      </c>
      <c r="AI431" s="5">
        <v>0.84870999999999996</v>
      </c>
      <c r="AJ431" s="5">
        <v>0.85995999999999995</v>
      </c>
      <c r="AK431" s="5">
        <v>0.78691</v>
      </c>
      <c r="AM431" s="4" t="s">
        <v>117</v>
      </c>
      <c r="AN431" s="4" t="s">
        <v>118</v>
      </c>
      <c r="AO431" s="5">
        <f t="shared" si="393"/>
        <v>0.83003250000000006</v>
      </c>
      <c r="AP431" s="5">
        <f t="shared" si="394"/>
        <v>0.83110833333333334</v>
      </c>
      <c r="AQ431" s="5">
        <f t="shared" si="395"/>
        <v>0.82708454545454546</v>
      </c>
      <c r="AR431" s="6">
        <f>(AO431-AVERAGE(AO395:AO440))/_xlfn.STDEV.P(AO395:AO440)</f>
        <v>0.35816295135280157</v>
      </c>
      <c r="AS431" s="6">
        <f t="shared" ref="AS431:AT431" si="431">(AP431-AVERAGE(AP395:AP440))/_xlfn.STDEV.P(AP395:AP440)</f>
        <v>0.31114324240002922</v>
      </c>
      <c r="AT431" s="6">
        <f t="shared" si="431"/>
        <v>-0.4394955892629186</v>
      </c>
    </row>
    <row r="432" spans="1:46" ht="13.5" thickBot="1">
      <c r="A432" s="4" t="s">
        <v>119</v>
      </c>
      <c r="B432" s="4" t="s">
        <v>120</v>
      </c>
      <c r="C432" s="5">
        <v>0.78976000000000002</v>
      </c>
      <c r="D432" s="5">
        <v>0.80447000000000002</v>
      </c>
      <c r="E432" s="5">
        <v>0.81469999999999998</v>
      </c>
      <c r="F432" s="5">
        <v>0.80135999999999996</v>
      </c>
      <c r="G432" s="5">
        <v>0.81067999999999996</v>
      </c>
      <c r="H432" s="5">
        <v>0.81472</v>
      </c>
      <c r="I432" s="5">
        <v>0.80306999999999995</v>
      </c>
      <c r="J432" s="5">
        <v>0.81755999999999995</v>
      </c>
      <c r="K432" s="5">
        <v>0.81113999999999997</v>
      </c>
      <c r="L432" s="5">
        <v>0.82230000000000003</v>
      </c>
      <c r="M432" s="5">
        <v>0.82337000000000005</v>
      </c>
      <c r="N432" s="5">
        <v>0.82047999999999999</v>
      </c>
      <c r="O432" s="5">
        <v>0.80889999999999995</v>
      </c>
      <c r="P432" s="5">
        <v>0.78696999999999995</v>
      </c>
      <c r="Q432" s="5">
        <v>0.78756999999999999</v>
      </c>
      <c r="R432" s="5">
        <v>0.80437999999999998</v>
      </c>
      <c r="S432" s="5">
        <v>0.81589</v>
      </c>
      <c r="T432" s="5">
        <v>0.80776999999999999</v>
      </c>
      <c r="U432" s="5">
        <v>0.80617000000000005</v>
      </c>
      <c r="V432" s="5">
        <v>0.80096000000000001</v>
      </c>
      <c r="W432" s="5">
        <v>0.80881000000000003</v>
      </c>
      <c r="X432" s="5">
        <v>0.81081000000000003</v>
      </c>
      <c r="Y432" s="5">
        <v>0.82191999999999998</v>
      </c>
      <c r="Z432" s="5">
        <v>0.82655000000000001</v>
      </c>
      <c r="AA432" s="5">
        <v>0.84275</v>
      </c>
      <c r="AB432" s="5">
        <v>0.84384999999999999</v>
      </c>
      <c r="AC432" s="5">
        <v>0.83591000000000004</v>
      </c>
      <c r="AD432" s="5">
        <v>0.83869000000000005</v>
      </c>
      <c r="AE432" s="5">
        <v>0.83775999999999995</v>
      </c>
      <c r="AF432" s="5">
        <v>0.85699000000000003</v>
      </c>
      <c r="AG432" s="5">
        <v>0.87783</v>
      </c>
      <c r="AH432" s="5">
        <v>0.87783</v>
      </c>
      <c r="AI432" s="5">
        <v>0.86456999999999995</v>
      </c>
      <c r="AJ432" s="5">
        <v>0.85689000000000004</v>
      </c>
      <c r="AK432" s="5">
        <v>0.79430999999999996</v>
      </c>
      <c r="AM432" s="4" t="s">
        <v>119</v>
      </c>
      <c r="AN432" s="4" t="s">
        <v>120</v>
      </c>
      <c r="AO432" s="5">
        <f t="shared" si="393"/>
        <v>0.81113416666666671</v>
      </c>
      <c r="AP432" s="5">
        <f t="shared" si="394"/>
        <v>0.80722499999999986</v>
      </c>
      <c r="AQ432" s="5">
        <f t="shared" si="395"/>
        <v>0.84794363636363634</v>
      </c>
      <c r="AR432" s="6">
        <f>(AO432-AVERAGE(AO395:AO440))/_xlfn.STDEV.P(AO395:AO440)</f>
        <v>-0.1149156038726277</v>
      </c>
      <c r="AS432" s="6">
        <f t="shared" ref="AS432:AT432" si="432">(AP432-AVERAGE(AP395:AP440))/_xlfn.STDEV.P(AP395:AP440)</f>
        <v>-0.19476288355948523</v>
      </c>
      <c r="AT432" s="6">
        <f t="shared" si="432"/>
        <v>0.11332420895010394</v>
      </c>
    </row>
    <row r="433" spans="1:46" ht="13.5" thickBot="1">
      <c r="A433" s="4" t="s">
        <v>121</v>
      </c>
      <c r="B433" s="4" t="s">
        <v>122</v>
      </c>
      <c r="C433" s="5">
        <v>0.78807000000000005</v>
      </c>
      <c r="D433" s="5">
        <v>0.78881999999999997</v>
      </c>
      <c r="E433" s="5">
        <v>0.80918000000000001</v>
      </c>
      <c r="F433" s="5">
        <v>0.81474000000000002</v>
      </c>
      <c r="G433" s="5">
        <v>0.81601000000000001</v>
      </c>
      <c r="H433" s="5">
        <v>0.82747999999999999</v>
      </c>
      <c r="I433" s="5">
        <v>0.83192999999999995</v>
      </c>
      <c r="J433" s="5">
        <v>0.82904</v>
      </c>
      <c r="K433" s="5">
        <v>0.8337</v>
      </c>
      <c r="L433" s="5">
        <v>0.84192999999999996</v>
      </c>
      <c r="M433" s="5">
        <v>0.83325000000000005</v>
      </c>
      <c r="N433" s="5">
        <v>0.83947000000000005</v>
      </c>
      <c r="O433" s="5">
        <v>0.83001999999999998</v>
      </c>
      <c r="P433" s="5">
        <v>0.81969999999999998</v>
      </c>
      <c r="Q433" s="5">
        <v>0.82172000000000001</v>
      </c>
      <c r="R433" s="5">
        <v>0.82762999999999998</v>
      </c>
      <c r="S433" s="5">
        <v>0.82282</v>
      </c>
      <c r="T433" s="5">
        <v>0.80859000000000003</v>
      </c>
      <c r="U433" s="5">
        <v>0.80615999999999999</v>
      </c>
      <c r="V433" s="5">
        <v>0.81555999999999995</v>
      </c>
      <c r="W433" s="5">
        <v>0.79905999999999999</v>
      </c>
      <c r="X433" s="5">
        <v>0.79020999999999997</v>
      </c>
      <c r="Y433" s="5">
        <v>0.79715000000000003</v>
      </c>
      <c r="Z433" s="5">
        <v>0.79430999999999996</v>
      </c>
      <c r="AA433" s="5">
        <v>0.79430999999999996</v>
      </c>
      <c r="AB433" s="5">
        <v>0.80630000000000002</v>
      </c>
      <c r="AC433" s="5">
        <v>0.80012000000000005</v>
      </c>
      <c r="AD433" s="5">
        <v>0.80598000000000003</v>
      </c>
      <c r="AE433" s="5">
        <v>0.82208000000000003</v>
      </c>
      <c r="AF433" s="5">
        <v>0.83257000000000003</v>
      </c>
      <c r="AG433" s="5">
        <v>0.83042000000000005</v>
      </c>
      <c r="AH433" s="5">
        <v>0.82621</v>
      </c>
      <c r="AI433" s="5">
        <v>0.84340000000000004</v>
      </c>
      <c r="AJ433" s="5">
        <v>0.84231999999999996</v>
      </c>
      <c r="AK433" s="5">
        <v>0.76546999999999998</v>
      </c>
      <c r="AM433" s="4" t="s">
        <v>121</v>
      </c>
      <c r="AN433" s="4" t="s">
        <v>122</v>
      </c>
      <c r="AO433" s="5">
        <f t="shared" si="393"/>
        <v>0.82113500000000006</v>
      </c>
      <c r="AP433" s="5">
        <f t="shared" si="394"/>
        <v>0.81107749999999978</v>
      </c>
      <c r="AQ433" s="5">
        <f t="shared" si="395"/>
        <v>0.81537999999999999</v>
      </c>
      <c r="AR433" s="6">
        <f>(AO433-AVERAGE(AO395:AO440))/_xlfn.STDEV.P(AO395:AO440)</f>
        <v>0.13543344548182948</v>
      </c>
      <c r="AS433" s="6">
        <f t="shared" ref="AS433:AT433" si="433">(AP433-AVERAGE(AP395:AP440))/_xlfn.STDEV.P(AP395:AP440)</f>
        <v>-0.11315771885917902</v>
      </c>
      <c r="AT433" s="6">
        <f t="shared" si="433"/>
        <v>-0.74969628231119412</v>
      </c>
    </row>
    <row r="434" spans="1:46" ht="13.5" thickBot="1">
      <c r="A434" s="4" t="s">
        <v>123</v>
      </c>
      <c r="B434" s="4" t="s">
        <v>124</v>
      </c>
      <c r="C434" s="5">
        <v>0.71387</v>
      </c>
      <c r="D434" s="5">
        <v>0.72389999999999999</v>
      </c>
      <c r="E434" s="5">
        <v>0.73909999999999998</v>
      </c>
      <c r="F434" s="5">
        <v>0.73546</v>
      </c>
      <c r="G434" s="5">
        <v>0.74607000000000001</v>
      </c>
      <c r="H434" s="5">
        <v>0.74704000000000004</v>
      </c>
      <c r="I434" s="5">
        <v>0.75358000000000003</v>
      </c>
      <c r="J434" s="5">
        <v>0.74838000000000005</v>
      </c>
      <c r="K434" s="5">
        <v>0.73955000000000004</v>
      </c>
      <c r="L434" s="5">
        <v>0.76058999999999999</v>
      </c>
      <c r="M434" s="5">
        <v>0.76336999999999999</v>
      </c>
      <c r="N434" s="5">
        <v>0.78498000000000001</v>
      </c>
      <c r="O434" s="5">
        <v>0.78708999999999996</v>
      </c>
      <c r="P434" s="5">
        <v>0.78113999999999995</v>
      </c>
      <c r="Q434" s="5">
        <v>0.77634999999999998</v>
      </c>
      <c r="R434" s="5">
        <v>0.78276000000000001</v>
      </c>
      <c r="S434" s="5">
        <v>0.77754999999999996</v>
      </c>
      <c r="T434" s="5">
        <v>0.77231000000000005</v>
      </c>
      <c r="U434" s="5">
        <v>0.76387000000000005</v>
      </c>
      <c r="V434" s="5">
        <v>0.77137</v>
      </c>
      <c r="W434" s="5">
        <v>0.77380000000000004</v>
      </c>
      <c r="X434" s="5">
        <v>0.77056999999999998</v>
      </c>
      <c r="Y434" s="5">
        <v>0.78630999999999995</v>
      </c>
      <c r="Z434" s="5">
        <v>0.77930999999999995</v>
      </c>
      <c r="AA434" s="5">
        <v>0.77029999999999998</v>
      </c>
      <c r="AB434" s="5">
        <v>0.77464999999999995</v>
      </c>
      <c r="AC434" s="5">
        <v>0.77817000000000003</v>
      </c>
      <c r="AD434" s="5">
        <v>0.79313</v>
      </c>
      <c r="AE434" s="5">
        <v>0.78395999999999999</v>
      </c>
      <c r="AF434" s="5">
        <v>0.80532999999999999</v>
      </c>
      <c r="AG434" s="5">
        <v>0.81764000000000003</v>
      </c>
      <c r="AH434" s="5">
        <v>0.81960999999999995</v>
      </c>
      <c r="AI434" s="5">
        <v>0.82460999999999995</v>
      </c>
      <c r="AJ434" s="5">
        <v>0.82937000000000005</v>
      </c>
      <c r="AK434" s="5">
        <v>0.75739999999999996</v>
      </c>
      <c r="AM434" s="4" t="s">
        <v>123</v>
      </c>
      <c r="AN434" s="4" t="s">
        <v>124</v>
      </c>
      <c r="AO434" s="5">
        <f t="shared" si="393"/>
        <v>0.74632416666666668</v>
      </c>
      <c r="AP434" s="5">
        <f t="shared" si="394"/>
        <v>0.77686916666666672</v>
      </c>
      <c r="AQ434" s="5">
        <f t="shared" si="395"/>
        <v>0.79583363636363635</v>
      </c>
      <c r="AR434" s="6">
        <f>(AO434-AVERAGE(AO395:AO440))/_xlfn.STDEV.P(AO395:AO440)</f>
        <v>-1.7372925946562978</v>
      </c>
      <c r="AS434" s="6">
        <f t="shared" ref="AS434:AT434" si="434">(AP434-AVERAGE(AP395:AP440))/_xlfn.STDEV.P(AP395:AP440)</f>
        <v>-0.83777204093307223</v>
      </c>
      <c r="AT434" s="6">
        <f t="shared" si="434"/>
        <v>-1.2677254163873857</v>
      </c>
    </row>
    <row r="435" spans="1:46" ht="13.5" thickBot="1">
      <c r="A435" s="4" t="s">
        <v>125</v>
      </c>
      <c r="B435" s="4" t="s">
        <v>126</v>
      </c>
      <c r="C435" s="5">
        <v>0.75585999999999998</v>
      </c>
      <c r="D435" s="5">
        <v>0.76356000000000002</v>
      </c>
      <c r="E435" s="5">
        <v>0.77039999999999997</v>
      </c>
      <c r="F435" s="5">
        <v>0.77971000000000001</v>
      </c>
      <c r="G435" s="5">
        <v>0.78791</v>
      </c>
      <c r="H435" s="5">
        <v>0.79923999999999995</v>
      </c>
      <c r="I435" s="5">
        <v>0.80271999999999999</v>
      </c>
      <c r="J435" s="5">
        <v>0.80645999999999995</v>
      </c>
      <c r="K435" s="5">
        <v>0.81074999999999997</v>
      </c>
      <c r="L435" s="5">
        <v>0.81391000000000002</v>
      </c>
      <c r="M435" s="5">
        <v>0.82277</v>
      </c>
      <c r="N435" s="5">
        <v>0.82460999999999995</v>
      </c>
      <c r="O435" s="5">
        <v>0.82552000000000003</v>
      </c>
      <c r="P435" s="5">
        <v>0.83006000000000002</v>
      </c>
      <c r="Q435" s="5">
        <v>0.83333999999999997</v>
      </c>
      <c r="R435" s="5">
        <v>0.83389999999999997</v>
      </c>
      <c r="S435" s="5">
        <v>0.83362999999999998</v>
      </c>
      <c r="T435" s="5">
        <v>0.82665</v>
      </c>
      <c r="U435" s="5">
        <v>0.82116999999999996</v>
      </c>
      <c r="V435" s="5">
        <v>0.81498999999999999</v>
      </c>
      <c r="W435" s="5">
        <v>0.81188000000000005</v>
      </c>
      <c r="X435" s="5">
        <v>0.81215999999999999</v>
      </c>
      <c r="Y435" s="5">
        <v>0.80981000000000003</v>
      </c>
      <c r="Z435" s="5">
        <v>0.80742999999999998</v>
      </c>
      <c r="AA435" s="5">
        <v>0.80710000000000004</v>
      </c>
      <c r="AB435" s="5">
        <v>0.80296999999999996</v>
      </c>
      <c r="AC435" s="5">
        <v>0.80335000000000001</v>
      </c>
      <c r="AD435" s="5">
        <v>0.80679999999999996</v>
      </c>
      <c r="AE435" s="5">
        <v>0.80300000000000005</v>
      </c>
      <c r="AF435" s="5">
        <v>0.81133999999999995</v>
      </c>
      <c r="AG435" s="5">
        <v>0.81833999999999996</v>
      </c>
      <c r="AH435" s="5">
        <v>0.82384000000000002</v>
      </c>
      <c r="AI435" s="5">
        <v>0.82784000000000002</v>
      </c>
      <c r="AJ435" s="5">
        <v>0.82954000000000006</v>
      </c>
      <c r="AK435" s="5">
        <v>0.76060000000000005</v>
      </c>
      <c r="AM435" s="4" t="s">
        <v>125</v>
      </c>
      <c r="AN435" s="4" t="s">
        <v>126</v>
      </c>
      <c r="AO435" s="5">
        <f t="shared" si="393"/>
        <v>0.79482499999999989</v>
      </c>
      <c r="AP435" s="5">
        <f t="shared" si="394"/>
        <v>0.82171166666666684</v>
      </c>
      <c r="AQ435" s="5">
        <f t="shared" si="395"/>
        <v>0.80861090909090905</v>
      </c>
      <c r="AR435" s="6">
        <f>(AO435-AVERAGE(AO395:AO440))/_xlfn.STDEV.P(AO395:AO440)</f>
        <v>-0.52318001891438426</v>
      </c>
      <c r="AS435" s="6">
        <f t="shared" ref="AS435:AT435" si="435">(AP435-AVERAGE(AP395:AP440))/_xlfn.STDEV.P(AP395:AP440)</f>
        <v>0.11209936674338764</v>
      </c>
      <c r="AT435" s="6">
        <f t="shared" si="435"/>
        <v>-0.9290946792383763</v>
      </c>
    </row>
    <row r="436" spans="1:46" ht="13.5" thickBot="1">
      <c r="A436" s="4" t="s">
        <v>127</v>
      </c>
      <c r="B436" s="4" t="s">
        <v>128</v>
      </c>
      <c r="C436" s="5">
        <v>0.71399000000000001</v>
      </c>
      <c r="D436" s="5">
        <v>0.73080000000000001</v>
      </c>
      <c r="E436" s="5">
        <v>0.73709999999999998</v>
      </c>
      <c r="F436" s="5">
        <v>0.75082000000000004</v>
      </c>
      <c r="G436" s="5">
        <v>0.75070000000000003</v>
      </c>
      <c r="H436" s="5">
        <v>0.76202999999999999</v>
      </c>
      <c r="I436" s="5">
        <v>0.77531000000000005</v>
      </c>
      <c r="J436" s="5">
        <v>0.77844999999999998</v>
      </c>
      <c r="K436" s="5">
        <v>0.78046000000000004</v>
      </c>
      <c r="L436" s="5">
        <v>0.78171000000000002</v>
      </c>
      <c r="M436" s="5">
        <v>0.79020000000000001</v>
      </c>
      <c r="N436" s="5">
        <v>0.79757999999999996</v>
      </c>
      <c r="O436" s="5">
        <v>0.79557999999999995</v>
      </c>
      <c r="P436" s="5">
        <v>0.79649999999999999</v>
      </c>
      <c r="Q436" s="5">
        <v>0.78954999999999997</v>
      </c>
      <c r="R436" s="5">
        <v>0.78510999999999997</v>
      </c>
      <c r="S436" s="5">
        <v>0.79029000000000005</v>
      </c>
      <c r="T436" s="5">
        <v>0.77361999999999997</v>
      </c>
      <c r="U436" s="5">
        <v>0.75663000000000002</v>
      </c>
      <c r="V436" s="5">
        <v>0.75329000000000002</v>
      </c>
      <c r="W436" s="5">
        <v>0.74734999999999996</v>
      </c>
      <c r="X436" s="5">
        <v>0.73931999999999998</v>
      </c>
      <c r="Y436" s="5">
        <v>0.73746</v>
      </c>
      <c r="Z436" s="5">
        <v>0.72391000000000005</v>
      </c>
      <c r="AA436" s="5">
        <v>0.71564000000000005</v>
      </c>
      <c r="AB436" s="5">
        <v>0.71726999999999996</v>
      </c>
      <c r="AC436" s="5">
        <v>0.72629999999999995</v>
      </c>
      <c r="AD436" s="5">
        <v>0.72650000000000003</v>
      </c>
      <c r="AE436" s="5">
        <v>0.73507999999999996</v>
      </c>
      <c r="AF436" s="5">
        <v>0.74682999999999999</v>
      </c>
      <c r="AG436" s="5">
        <v>0.75387000000000004</v>
      </c>
      <c r="AH436" s="5">
        <v>0.76129999999999998</v>
      </c>
      <c r="AI436" s="5">
        <v>0.77070000000000005</v>
      </c>
      <c r="AJ436" s="5">
        <v>0.78366000000000002</v>
      </c>
      <c r="AK436" s="5">
        <v>0.72579000000000005</v>
      </c>
      <c r="AM436" s="4" t="s">
        <v>127</v>
      </c>
      <c r="AN436" s="4" t="s">
        <v>128</v>
      </c>
      <c r="AO436" s="5">
        <f t="shared" si="393"/>
        <v>0.76242916666666671</v>
      </c>
      <c r="AP436" s="5">
        <f t="shared" si="394"/>
        <v>0.76571750000000005</v>
      </c>
      <c r="AQ436" s="5">
        <f t="shared" si="395"/>
        <v>0.7420854545454546</v>
      </c>
      <c r="AR436" s="6">
        <f>(AO436-AVERAGE(AO395:AO440))/_xlfn.STDEV.P(AO395:AO440)</f>
        <v>-1.3341390467999323</v>
      </c>
      <c r="AS436" s="6">
        <f t="shared" ref="AS436:AT436" si="436">(AP436-AVERAGE(AP395:AP440))/_xlfn.STDEV.P(AP395:AP440)</f>
        <v>-1.0739910143311944</v>
      </c>
      <c r="AT436" s="6">
        <f t="shared" si="436"/>
        <v>-2.6921910921227759</v>
      </c>
    </row>
    <row r="437" spans="1:46" ht="13.5" thickBot="1">
      <c r="A437" s="4" t="s">
        <v>129</v>
      </c>
      <c r="B437" s="4" t="s">
        <v>130</v>
      </c>
      <c r="C437" s="5">
        <v>0.79217000000000004</v>
      </c>
      <c r="D437" s="5">
        <v>0.80001</v>
      </c>
      <c r="E437" s="5">
        <v>0.79432000000000003</v>
      </c>
      <c r="F437" s="5">
        <v>0.79984</v>
      </c>
      <c r="G437" s="5">
        <v>0.79</v>
      </c>
      <c r="H437" s="5">
        <v>0.79359999999999997</v>
      </c>
      <c r="I437" s="5">
        <v>0.81027000000000005</v>
      </c>
      <c r="J437" s="5">
        <v>0.79813999999999996</v>
      </c>
      <c r="K437" s="5">
        <v>0.80308000000000002</v>
      </c>
      <c r="L437" s="5">
        <v>0.79586000000000001</v>
      </c>
      <c r="M437" s="5">
        <v>0.78720000000000001</v>
      </c>
      <c r="N437" s="5">
        <v>0.81155999999999995</v>
      </c>
      <c r="O437" s="5">
        <v>0.82035000000000002</v>
      </c>
      <c r="P437" s="5">
        <v>0.81879000000000002</v>
      </c>
      <c r="Q437" s="5">
        <v>0.8226</v>
      </c>
      <c r="R437" s="5">
        <v>0.80813000000000001</v>
      </c>
      <c r="S437" s="5">
        <v>0.80620999999999998</v>
      </c>
      <c r="T437" s="5">
        <v>0.79954000000000003</v>
      </c>
      <c r="U437" s="5">
        <v>0.78456000000000004</v>
      </c>
      <c r="V437" s="5">
        <v>0.78488000000000002</v>
      </c>
      <c r="W437" s="5">
        <v>0.78339000000000003</v>
      </c>
      <c r="X437" s="5">
        <v>0.78103999999999996</v>
      </c>
      <c r="Y437" s="5">
        <v>0.78334000000000004</v>
      </c>
      <c r="Z437" s="5">
        <v>0.76893999999999996</v>
      </c>
      <c r="AA437" s="5">
        <v>0.77724000000000004</v>
      </c>
      <c r="AB437" s="5">
        <v>0.77463000000000004</v>
      </c>
      <c r="AC437" s="5">
        <v>0.77371000000000001</v>
      </c>
      <c r="AD437" s="5">
        <v>0.78015000000000001</v>
      </c>
      <c r="AE437" s="5">
        <v>0.79656000000000005</v>
      </c>
      <c r="AF437" s="5">
        <v>0.79169999999999996</v>
      </c>
      <c r="AG437" s="5">
        <v>0.78822999999999999</v>
      </c>
      <c r="AH437" s="5">
        <v>0.79229000000000005</v>
      </c>
      <c r="AI437" s="5">
        <v>0.79081000000000001</v>
      </c>
      <c r="AJ437" s="5">
        <v>0.79422000000000004</v>
      </c>
      <c r="AK437" s="5">
        <v>0.74089000000000005</v>
      </c>
      <c r="AM437" s="4" t="s">
        <v>129</v>
      </c>
      <c r="AN437" s="4" t="s">
        <v>130</v>
      </c>
      <c r="AO437" s="5">
        <f t="shared" si="393"/>
        <v>0.79800416666666674</v>
      </c>
      <c r="AP437" s="5">
        <f t="shared" si="394"/>
        <v>0.79681416666666671</v>
      </c>
      <c r="AQ437" s="5">
        <f t="shared" si="395"/>
        <v>0.78185727272727268</v>
      </c>
      <c r="AR437" s="6">
        <f>(AO437-AVERAGE(AO395:AO440))/_xlfn.STDEV.P(AO395:AO440)</f>
        <v>-0.44359651559905167</v>
      </c>
      <c r="AS437" s="6">
        <f t="shared" ref="AS437:AT437" si="437">(AP437-AVERAGE(AP395:AP440))/_xlfn.STDEV.P(AP395:AP440)</f>
        <v>-0.4152892349765146</v>
      </c>
      <c r="AT437" s="6">
        <f t="shared" si="437"/>
        <v>-1.6381351604591678</v>
      </c>
    </row>
    <row r="438" spans="1:46" ht="13.5" thickBot="1">
      <c r="A438" s="4" t="s">
        <v>131</v>
      </c>
      <c r="B438" s="4" t="s">
        <v>132</v>
      </c>
      <c r="C438" s="5">
        <v>0.81862000000000001</v>
      </c>
      <c r="D438" s="5">
        <v>0.83296999999999999</v>
      </c>
      <c r="E438" s="5">
        <v>0.84377999999999997</v>
      </c>
      <c r="F438" s="5">
        <v>0.84508000000000005</v>
      </c>
      <c r="G438" s="5">
        <v>0.85562000000000005</v>
      </c>
      <c r="H438" s="5">
        <v>0.85143000000000002</v>
      </c>
      <c r="I438" s="5">
        <v>0.85111000000000003</v>
      </c>
      <c r="J438" s="5">
        <v>0.85189999999999999</v>
      </c>
      <c r="K438" s="5">
        <v>0.84658999999999995</v>
      </c>
      <c r="L438" s="5">
        <v>0.84208000000000005</v>
      </c>
      <c r="M438" s="5">
        <v>0.84231</v>
      </c>
      <c r="N438" s="5">
        <v>0.84614999999999996</v>
      </c>
      <c r="O438" s="5">
        <v>0.83957000000000004</v>
      </c>
      <c r="P438" s="5">
        <v>0.84114</v>
      </c>
      <c r="Q438" s="5">
        <v>0.84214999999999995</v>
      </c>
      <c r="R438" s="5">
        <v>0.84589000000000003</v>
      </c>
      <c r="S438" s="5">
        <v>0.84348000000000001</v>
      </c>
      <c r="T438" s="5">
        <v>0.84196000000000004</v>
      </c>
      <c r="U438" s="5">
        <v>0.83282999999999996</v>
      </c>
      <c r="V438" s="5">
        <v>0.83179000000000003</v>
      </c>
      <c r="W438" s="5">
        <v>0.83630000000000004</v>
      </c>
      <c r="X438" s="5">
        <v>0.84165999999999996</v>
      </c>
      <c r="Y438" s="5">
        <v>0.84597</v>
      </c>
      <c r="Z438" s="5">
        <v>0.83853</v>
      </c>
      <c r="AA438" s="5">
        <v>0.83482000000000001</v>
      </c>
      <c r="AB438" s="5">
        <v>0.82926999999999995</v>
      </c>
      <c r="AC438" s="5">
        <v>0.82523999999999997</v>
      </c>
      <c r="AD438" s="5">
        <v>0.81806999999999996</v>
      </c>
      <c r="AE438" s="5">
        <v>0.82164999999999999</v>
      </c>
      <c r="AF438" s="5">
        <v>0.83355999999999997</v>
      </c>
      <c r="AG438" s="5">
        <v>0.83767999999999998</v>
      </c>
      <c r="AH438" s="5">
        <v>0.84172000000000002</v>
      </c>
      <c r="AI438" s="5">
        <v>0.84384999999999999</v>
      </c>
      <c r="AJ438" s="5">
        <v>0.84445000000000003</v>
      </c>
      <c r="AK438" s="5">
        <v>0.78215999999999997</v>
      </c>
      <c r="AM438" s="4" t="s">
        <v>131</v>
      </c>
      <c r="AN438" s="4" t="s">
        <v>132</v>
      </c>
      <c r="AO438" s="5">
        <f t="shared" si="393"/>
        <v>0.84397</v>
      </c>
      <c r="AP438" s="5">
        <f t="shared" si="394"/>
        <v>0.84010583333333322</v>
      </c>
      <c r="AQ438" s="5">
        <f t="shared" si="395"/>
        <v>0.82840636363636344</v>
      </c>
      <c r="AR438" s="6">
        <f>(AO438-AVERAGE(AO395:AO440))/_xlfn.STDEV.P(AO395:AO440)</f>
        <v>0.70705786431449402</v>
      </c>
      <c r="AS438" s="6">
        <f t="shared" ref="AS438:AT438" si="438">(AP438-AVERAGE(AP395:AP440))/_xlfn.STDEV.P(AP395:AP440)</f>
        <v>0.50173181329970717</v>
      </c>
      <c r="AT438" s="6">
        <f t="shared" si="438"/>
        <v>-0.40446399254896731</v>
      </c>
    </row>
    <row r="439" spans="1:46" ht="13.5" thickBot="1">
      <c r="A439" s="4" t="s">
        <v>133</v>
      </c>
      <c r="B439" s="4" t="s">
        <v>134</v>
      </c>
      <c r="C439" s="5">
        <v>0.70638000000000001</v>
      </c>
      <c r="D439" s="5">
        <v>0.71</v>
      </c>
      <c r="E439" s="5">
        <v>0.72436999999999996</v>
      </c>
      <c r="F439" s="5">
        <v>0.73379000000000005</v>
      </c>
      <c r="G439" s="5">
        <v>0.74751999999999996</v>
      </c>
      <c r="H439" s="5">
        <v>0.75399000000000005</v>
      </c>
      <c r="I439" s="5">
        <v>0.74121000000000004</v>
      </c>
      <c r="J439" s="5">
        <v>0.76729999999999998</v>
      </c>
      <c r="K439" s="5">
        <v>0.77178999999999998</v>
      </c>
      <c r="L439" s="5">
        <v>0.77861999999999998</v>
      </c>
      <c r="M439" s="5">
        <v>0.79008999999999996</v>
      </c>
      <c r="N439" s="5">
        <v>0.78608</v>
      </c>
      <c r="O439" s="5">
        <v>0.79024000000000005</v>
      </c>
      <c r="P439" s="5">
        <v>0.78727999999999998</v>
      </c>
      <c r="Q439" s="5">
        <v>0.78768000000000005</v>
      </c>
      <c r="R439" s="5">
        <v>0.77478999999999998</v>
      </c>
      <c r="S439" s="5">
        <v>0.78188999999999997</v>
      </c>
      <c r="T439" s="5">
        <v>0.76839999999999997</v>
      </c>
      <c r="U439" s="5">
        <v>0.77076</v>
      </c>
      <c r="V439" s="5">
        <v>0.76178000000000001</v>
      </c>
      <c r="W439" s="5">
        <v>0.75512000000000001</v>
      </c>
      <c r="X439" s="5">
        <v>0.75580999999999998</v>
      </c>
      <c r="Y439" s="5">
        <v>0.75148999999999999</v>
      </c>
      <c r="Z439" s="5">
        <v>0.74229999999999996</v>
      </c>
      <c r="AA439" s="5">
        <v>0.74616000000000005</v>
      </c>
      <c r="AB439" s="5">
        <v>0.75834999999999997</v>
      </c>
      <c r="AC439" s="5">
        <v>0.77209000000000005</v>
      </c>
      <c r="AD439" s="5">
        <v>0.77605000000000002</v>
      </c>
      <c r="AE439" s="5">
        <v>0.77664999999999995</v>
      </c>
      <c r="AF439" s="5">
        <v>0.79527999999999999</v>
      </c>
      <c r="AG439" s="5">
        <v>0.81957999999999998</v>
      </c>
      <c r="AH439" s="5">
        <v>0.83057000000000003</v>
      </c>
      <c r="AI439" s="5">
        <v>0.82762999999999998</v>
      </c>
      <c r="AJ439" s="5">
        <v>0.82577999999999996</v>
      </c>
      <c r="AK439" s="5">
        <v>0.76205000000000001</v>
      </c>
      <c r="AM439" s="4" t="s">
        <v>133</v>
      </c>
      <c r="AN439" s="4" t="s">
        <v>134</v>
      </c>
      <c r="AO439" s="5">
        <f t="shared" si="393"/>
        <v>0.75092833333333331</v>
      </c>
      <c r="AP439" s="5">
        <f t="shared" si="394"/>
        <v>0.76896166666666665</v>
      </c>
      <c r="AQ439" s="5">
        <f t="shared" si="395"/>
        <v>0.79001727272727262</v>
      </c>
      <c r="AR439" s="6">
        <f>(AO439-AVERAGE(AO395:AO440))/_xlfn.STDEV.P(AO395:AO440)</f>
        <v>-1.6220373244552009</v>
      </c>
      <c r="AS439" s="6">
        <f t="shared" ref="AS439:AT439" si="439">(AP439-AVERAGE(AP395:AP440))/_xlfn.STDEV.P(AP395:AP440)</f>
        <v>-1.005271804688475</v>
      </c>
      <c r="AT439" s="6">
        <f t="shared" si="439"/>
        <v>-1.4218740792318825</v>
      </c>
    </row>
    <row r="440" spans="1:46" ht="13.5" thickBot="1">
      <c r="A440" s="4" t="s">
        <v>135</v>
      </c>
      <c r="B440" s="4" t="s">
        <v>136</v>
      </c>
      <c r="C440" s="5">
        <v>0.84226000000000001</v>
      </c>
      <c r="D440" s="5">
        <v>0.84421999999999997</v>
      </c>
      <c r="E440" s="5">
        <v>0.86089000000000004</v>
      </c>
      <c r="F440" s="5">
        <v>0.86458999999999997</v>
      </c>
      <c r="G440" s="5">
        <v>0.89583999999999997</v>
      </c>
      <c r="H440" s="5">
        <v>0.89510999999999996</v>
      </c>
      <c r="I440" s="5">
        <v>0.89683999999999997</v>
      </c>
      <c r="J440" s="5">
        <v>0.90725999999999996</v>
      </c>
      <c r="K440" s="5">
        <v>0.90578999999999998</v>
      </c>
      <c r="L440" s="5">
        <v>0.90707000000000004</v>
      </c>
      <c r="M440" s="5">
        <v>0.88953000000000004</v>
      </c>
      <c r="N440" s="5">
        <v>0.89449000000000001</v>
      </c>
      <c r="O440" s="5">
        <v>0.88407000000000002</v>
      </c>
      <c r="P440" s="5">
        <v>0.88026000000000004</v>
      </c>
      <c r="Q440" s="5">
        <v>0.87577000000000005</v>
      </c>
      <c r="R440" s="5">
        <v>0.85658999999999996</v>
      </c>
      <c r="S440" s="5">
        <v>0.85113000000000005</v>
      </c>
      <c r="T440" s="5">
        <v>0.84309000000000001</v>
      </c>
      <c r="U440" s="5">
        <v>0.83774999999999999</v>
      </c>
      <c r="V440" s="5">
        <v>0.80996999999999997</v>
      </c>
      <c r="W440" s="5">
        <v>0.80867</v>
      </c>
      <c r="X440" s="5">
        <v>0.80657999999999996</v>
      </c>
      <c r="Y440" s="5">
        <v>0.81772</v>
      </c>
      <c r="Z440" s="5">
        <v>0.81032000000000004</v>
      </c>
      <c r="AA440" s="5">
        <v>0.81279999999999997</v>
      </c>
      <c r="AB440" s="5">
        <v>0.82438</v>
      </c>
      <c r="AC440" s="5">
        <v>0.82528999999999997</v>
      </c>
      <c r="AD440" s="5">
        <v>0.83123999999999998</v>
      </c>
      <c r="AE440" s="5">
        <v>0.83835000000000004</v>
      </c>
      <c r="AF440" s="5">
        <v>0.85233999999999999</v>
      </c>
      <c r="AG440" s="5">
        <v>0.86399000000000004</v>
      </c>
      <c r="AH440" s="5">
        <v>0.88344</v>
      </c>
      <c r="AI440" s="5">
        <v>0.88593</v>
      </c>
      <c r="AJ440" s="5">
        <v>0.88709000000000005</v>
      </c>
      <c r="AK440" s="5">
        <v>0.81596999999999997</v>
      </c>
      <c r="AM440" s="4" t="s">
        <v>135</v>
      </c>
      <c r="AN440" s="4" t="s">
        <v>136</v>
      </c>
      <c r="AO440" s="5">
        <f t="shared" si="393"/>
        <v>0.88365749999999987</v>
      </c>
      <c r="AP440" s="5">
        <f t="shared" si="394"/>
        <v>0.84016000000000002</v>
      </c>
      <c r="AQ440" s="5">
        <f t="shared" si="395"/>
        <v>0.84734727272727284</v>
      </c>
      <c r="AR440" s="6">
        <f>(AO440-AVERAGE(AO395:AO440))/_xlfn.STDEV.P(AO395:AO440)</f>
        <v>1.7005478631067588</v>
      </c>
      <c r="AS440" s="6">
        <f t="shared" ref="AS440:AT440" si="440">(AP440-AVERAGE(AP395:AP440))/_xlfn.STDEV.P(AP395:AP440)</f>
        <v>0.50287919285963212</v>
      </c>
      <c r="AT440" s="6">
        <f t="shared" si="440"/>
        <v>9.751903189071566E-2</v>
      </c>
    </row>
  </sheetData>
  <sheetProtection password="EDD0" sheet="1" objects="1" scenarios="1"/>
  <mergeCells count="30">
    <mergeCell ref="A5:AK5"/>
    <mergeCell ref="A6:AK6"/>
    <mergeCell ref="A7:AK8"/>
    <mergeCell ref="A9:AK9"/>
    <mergeCell ref="A10:B10"/>
    <mergeCell ref="A57:AK57"/>
    <mergeCell ref="A58:B58"/>
    <mergeCell ref="A105:AK105"/>
    <mergeCell ref="A106:B106"/>
    <mergeCell ref="A153:AK153"/>
    <mergeCell ref="A154:B154"/>
    <mergeCell ref="A201:AK201"/>
    <mergeCell ref="A202:B202"/>
    <mergeCell ref="A249:AK249"/>
    <mergeCell ref="A250:B250"/>
    <mergeCell ref="A394:B394"/>
    <mergeCell ref="A297:AK297"/>
    <mergeCell ref="A298:B298"/>
    <mergeCell ref="A345:AK345"/>
    <mergeCell ref="A346:B346"/>
    <mergeCell ref="A393:AK393"/>
    <mergeCell ref="AM250:AN250"/>
    <mergeCell ref="AM298:AN298"/>
    <mergeCell ref="AM346:AN346"/>
    <mergeCell ref="AM394:AN394"/>
    <mergeCell ref="AM10:AN10"/>
    <mergeCell ref="AM58:AN58"/>
    <mergeCell ref="AM106:AN106"/>
    <mergeCell ref="AM154:AN154"/>
    <mergeCell ref="AM202:AN20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4"/>
  <sheetViews>
    <sheetView workbookViewId="0">
      <selection activeCell="B1" sqref="B1"/>
    </sheetView>
  </sheetViews>
  <sheetFormatPr defaultRowHeight="12.75" customHeight="1"/>
  <cols>
    <col min="1" max="1" width="27.7109375" bestFit="1" customWidth="1"/>
    <col min="2" max="2" width="40.28515625" bestFit="1" customWidth="1"/>
    <col min="3" max="37" width="7.42578125" bestFit="1" customWidth="1"/>
    <col min="39" max="39" width="27.7109375" style="49" bestFit="1" customWidth="1"/>
    <col min="40" max="40" width="40.28515625" style="49" bestFit="1" customWidth="1"/>
  </cols>
  <sheetData>
    <row r="1" spans="1:46" ht="24" customHeight="1">
      <c r="A1" s="1" t="s">
        <v>0</v>
      </c>
      <c r="AM1" s="1" t="s">
        <v>0</v>
      </c>
    </row>
    <row r="2" spans="1:46">
      <c r="A2" s="2" t="s">
        <v>1</v>
      </c>
      <c r="B2" s="3" t="s">
        <v>2</v>
      </c>
      <c r="AM2" s="2" t="s">
        <v>1</v>
      </c>
      <c r="AN2" s="3" t="s">
        <v>2</v>
      </c>
    </row>
    <row r="3" spans="1:46">
      <c r="A3" s="2" t="s">
        <v>3</v>
      </c>
      <c r="B3" s="3" t="s">
        <v>4</v>
      </c>
      <c r="AM3" s="2" t="s">
        <v>3</v>
      </c>
      <c r="AN3" s="3" t="s">
        <v>4</v>
      </c>
    </row>
    <row r="4" spans="1:46">
      <c r="A4" s="2" t="s">
        <v>5</v>
      </c>
      <c r="B4" s="3" t="s">
        <v>6</v>
      </c>
      <c r="AM4" s="2" t="s">
        <v>5</v>
      </c>
      <c r="AN4" s="3" t="s">
        <v>6</v>
      </c>
    </row>
    <row r="5" spans="1:46">
      <c r="A5" s="270" t="s">
        <v>172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M5"/>
      <c r="AN5"/>
    </row>
    <row r="6" spans="1:46" s="49" customFormat="1">
      <c r="A6" s="50"/>
    </row>
    <row r="7" spans="1:46" ht="12.75" customHeight="1">
      <c r="A7" s="267"/>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M7"/>
      <c r="AN7"/>
    </row>
    <row r="8" spans="1:46" ht="13.5" thickBot="1">
      <c r="A8" s="274" t="s">
        <v>173</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M8"/>
      <c r="AN8"/>
    </row>
    <row r="9" spans="1:46" ht="13.5" thickBot="1">
      <c r="A9" s="268" t="s">
        <v>174</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M9"/>
      <c r="AN9"/>
    </row>
    <row r="10" spans="1:46" ht="13.5" thickBot="1">
      <c r="A10" s="267"/>
      <c r="B10" s="267"/>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4" t="s">
        <v>26</v>
      </c>
      <c r="T10" s="4" t="s">
        <v>27</v>
      </c>
      <c r="U10" s="4" t="s">
        <v>28</v>
      </c>
      <c r="V10" s="4" t="s">
        <v>29</v>
      </c>
      <c r="W10" s="4" t="s">
        <v>30</v>
      </c>
      <c r="X10" s="4" t="s">
        <v>31</v>
      </c>
      <c r="Y10" s="4" t="s">
        <v>32</v>
      </c>
      <c r="Z10" s="4" t="s">
        <v>33</v>
      </c>
      <c r="AA10" s="4" t="s">
        <v>34</v>
      </c>
      <c r="AB10" s="4" t="s">
        <v>35</v>
      </c>
      <c r="AC10" s="4" t="s">
        <v>36</v>
      </c>
      <c r="AD10" s="4" t="s">
        <v>37</v>
      </c>
      <c r="AE10" s="4" t="s">
        <v>38</v>
      </c>
      <c r="AF10" s="4" t="s">
        <v>39</v>
      </c>
      <c r="AG10" s="4" t="s">
        <v>40</v>
      </c>
      <c r="AH10" s="4" t="s">
        <v>41</v>
      </c>
      <c r="AI10" s="4" t="s">
        <v>42</v>
      </c>
      <c r="AJ10" s="4" t="s">
        <v>43</v>
      </c>
      <c r="AK10" s="4" t="s">
        <v>44</v>
      </c>
      <c r="AM10" s="267"/>
      <c r="AN10" s="267"/>
      <c r="AO10" s="4">
        <v>2016</v>
      </c>
      <c r="AP10" s="4">
        <v>2017</v>
      </c>
      <c r="AQ10" s="4">
        <v>2018</v>
      </c>
      <c r="AR10" s="4">
        <v>2016</v>
      </c>
      <c r="AS10" s="4">
        <v>2017</v>
      </c>
      <c r="AT10" s="4">
        <v>2018</v>
      </c>
    </row>
    <row r="11" spans="1:46" ht="13.5" thickBot="1">
      <c r="A11" s="4" t="s">
        <v>45</v>
      </c>
      <c r="B11" s="4" t="s">
        <v>46</v>
      </c>
      <c r="C11" s="5">
        <v>5.5199999999999997E-3</v>
      </c>
      <c r="D11" s="5">
        <v>5.3800000000000002E-3</v>
      </c>
      <c r="E11" s="5">
        <v>5.0800000000000003E-3</v>
      </c>
      <c r="F11" s="5">
        <v>4.79E-3</v>
      </c>
      <c r="G11" s="5">
        <v>4.5300000000000002E-3</v>
      </c>
      <c r="H11" s="5">
        <v>4.1399999999999996E-3</v>
      </c>
      <c r="I11" s="5">
        <v>3.7299999999999998E-3</v>
      </c>
      <c r="J11" s="5">
        <v>3.1800000000000001E-3</v>
      </c>
      <c r="K11" s="5">
        <v>2.7699999999999999E-3</v>
      </c>
      <c r="L11" s="5">
        <v>2.3400000000000001E-3</v>
      </c>
      <c r="M11" s="5">
        <v>2E-3</v>
      </c>
      <c r="N11" s="5">
        <v>1.6999999999999999E-3</v>
      </c>
      <c r="O11" s="5">
        <v>1.4499999999999999E-3</v>
      </c>
      <c r="P11" s="5">
        <v>1.24E-3</v>
      </c>
      <c r="Q11" s="5">
        <v>1E-3</v>
      </c>
      <c r="R11" s="5">
        <v>8.3000000000000001E-4</v>
      </c>
      <c r="S11" s="5">
        <v>7.2000000000000005E-4</v>
      </c>
      <c r="T11" s="5">
        <v>6.2E-4</v>
      </c>
      <c r="U11" s="5">
        <v>5.8E-4</v>
      </c>
      <c r="V11" s="5">
        <v>5.5000000000000003E-4</v>
      </c>
      <c r="W11" s="5">
        <v>5.1000000000000004E-4</v>
      </c>
      <c r="X11" s="5">
        <v>5.0000000000000001E-4</v>
      </c>
      <c r="Y11" s="5">
        <v>4.4000000000000002E-4</v>
      </c>
      <c r="Z11" s="5">
        <v>4.2000000000000002E-4</v>
      </c>
      <c r="AA11" s="5">
        <v>5.1999999999999995E-4</v>
      </c>
      <c r="AB11" s="5">
        <v>7.2999999999999996E-4</v>
      </c>
      <c r="AC11" s="5">
        <v>1.1000000000000001E-3</v>
      </c>
      <c r="AD11" s="5">
        <v>1.5900000000000001E-3</v>
      </c>
      <c r="AE11" s="5">
        <v>2.0300000000000001E-3</v>
      </c>
      <c r="AF11" s="5">
        <v>2.2799999999999999E-3</v>
      </c>
      <c r="AG11" s="5">
        <v>2.4399999999999999E-3</v>
      </c>
      <c r="AH11" s="5">
        <v>2.5300000000000001E-3</v>
      </c>
      <c r="AI11" s="5">
        <v>2.5899999999999999E-3</v>
      </c>
      <c r="AJ11" s="5">
        <v>2.6700000000000001E-3</v>
      </c>
      <c r="AK11" s="5">
        <v>2.6199999999999999E-3</v>
      </c>
      <c r="AM11" s="4" t="s">
        <v>45</v>
      </c>
      <c r="AN11" s="4" t="s">
        <v>46</v>
      </c>
      <c r="AO11" s="5">
        <f>AVERAGE(C11:N11)</f>
        <v>3.7633333333333338E-3</v>
      </c>
      <c r="AP11" s="5">
        <f>AVERAGE(O11:Z11)</f>
        <v>7.3833333333333335E-4</v>
      </c>
      <c r="AQ11" s="5">
        <f>AVERAGE(AA11:AK11)</f>
        <v>1.918181818181818E-3</v>
      </c>
      <c r="AR11" s="6">
        <f>(AO11-AVERAGE(AO11:AO56))/_xlfn.STDEV.P(AO11:AO56)</f>
        <v>-0.56307557772575934</v>
      </c>
      <c r="AS11" s="6">
        <f t="shared" ref="AS11:AT11" si="0">(AP11-AVERAGE(AP11:AP56))/_xlfn.STDEV.P(AP11:AP56)</f>
        <v>-0.59041445946250459</v>
      </c>
      <c r="AT11" s="6">
        <f t="shared" si="0"/>
        <v>-0.57491350540355679</v>
      </c>
    </row>
    <row r="12" spans="1:46" ht="13.5" thickBot="1">
      <c r="A12" s="4" t="s">
        <v>47</v>
      </c>
      <c r="B12" s="4" t="s">
        <v>48</v>
      </c>
      <c r="C12" s="5">
        <v>2.3900000000000002E-3</v>
      </c>
      <c r="D12" s="5">
        <v>1.98E-3</v>
      </c>
      <c r="E12" s="5">
        <v>1.5E-3</v>
      </c>
      <c r="F12" s="5">
        <v>1.23E-3</v>
      </c>
      <c r="G12" s="5">
        <v>1.0399999999999999E-3</v>
      </c>
      <c r="H12" s="5">
        <v>8.4999999999999995E-4</v>
      </c>
      <c r="I12" s="5">
        <v>7.1000000000000002E-4</v>
      </c>
      <c r="J12" s="5">
        <v>6.4000000000000005E-4</v>
      </c>
      <c r="K12" s="5">
        <v>5.6999999999999998E-4</v>
      </c>
      <c r="L12" s="5">
        <v>6.2E-4</v>
      </c>
      <c r="M12" s="5">
        <v>6.6E-4</v>
      </c>
      <c r="N12" s="5">
        <v>8.5999999999999998E-4</v>
      </c>
      <c r="O12" s="5">
        <v>9.5E-4</v>
      </c>
      <c r="P12" s="5">
        <v>1.0399999999999999E-3</v>
      </c>
      <c r="Q12" s="5">
        <v>1.24E-3</v>
      </c>
      <c r="R12" s="5">
        <v>1.15E-3</v>
      </c>
      <c r="S12" s="5">
        <v>1.17E-3</v>
      </c>
      <c r="T12" s="5">
        <v>1.1900000000000001E-3</v>
      </c>
      <c r="U12" s="5">
        <v>1.2999999999999999E-3</v>
      </c>
      <c r="V12" s="5">
        <v>1.41E-3</v>
      </c>
      <c r="W12" s="5">
        <v>1.5200000000000001E-3</v>
      </c>
      <c r="X12" s="5">
        <v>1.4499999999999999E-3</v>
      </c>
      <c r="Y12" s="5">
        <v>1.5100000000000001E-3</v>
      </c>
      <c r="Z12" s="5">
        <v>1.67E-3</v>
      </c>
      <c r="AA12" s="5">
        <v>1.92E-3</v>
      </c>
      <c r="AB12" s="5">
        <v>2.3999999999999998E-3</v>
      </c>
      <c r="AC12" s="5">
        <v>2.8E-3</v>
      </c>
      <c r="AD12" s="5">
        <v>3.4299999999999999E-3</v>
      </c>
      <c r="AE12" s="5">
        <v>4.1900000000000001E-3</v>
      </c>
      <c r="AF12" s="5">
        <v>5.5100000000000001E-3</v>
      </c>
      <c r="AG12" s="5">
        <v>6.5900000000000004E-3</v>
      </c>
      <c r="AH12" s="5">
        <v>7.5799999999999999E-3</v>
      </c>
      <c r="AI12" s="5">
        <v>8.4200000000000004E-3</v>
      </c>
      <c r="AJ12" s="5">
        <v>9.2200000000000008E-3</v>
      </c>
      <c r="AK12" s="5">
        <v>9.6699999999999998E-3</v>
      </c>
      <c r="AM12" s="4" t="s">
        <v>47</v>
      </c>
      <c r="AN12" s="4" t="s">
        <v>48</v>
      </c>
      <c r="AO12" s="5">
        <f t="shared" ref="AO12:AO56" si="1">AVERAGE(C12:N12)</f>
        <v>1.0874999999999999E-3</v>
      </c>
      <c r="AP12" s="5">
        <f t="shared" ref="AP12:AP56" si="2">AVERAGE(O12:Z12)</f>
        <v>1.3000000000000002E-3</v>
      </c>
      <c r="AQ12" s="5">
        <f t="shared" ref="AQ12:AQ56" si="3">AVERAGE(AA12:AK12)</f>
        <v>5.6118181818181822E-3</v>
      </c>
      <c r="AR12" s="6">
        <f>(AO12-AVERAGE(AO11:AO56))/_xlfn.STDEV.P(AO11:AO56)</f>
        <v>-0.65062026474300738</v>
      </c>
      <c r="AS12" s="6">
        <f t="shared" ref="AS12:AT12" si="4">(AP12-AVERAGE(AP11:AP56))/_xlfn.STDEV.P(AP11:AP56)</f>
        <v>-0.57053726134848171</v>
      </c>
      <c r="AT12" s="6">
        <f t="shared" si="4"/>
        <v>-0.37210690021814524</v>
      </c>
    </row>
    <row r="13" spans="1:46" ht="13.5" thickBot="1">
      <c r="A13" s="4" t="s">
        <v>49</v>
      </c>
      <c r="B13" s="4" t="s">
        <v>50</v>
      </c>
      <c r="C13" s="5">
        <v>3.6249999999999998E-2</v>
      </c>
      <c r="D13" s="5">
        <v>3.5499999999999997E-2</v>
      </c>
      <c r="E13" s="5">
        <v>3.397E-2</v>
      </c>
      <c r="F13" s="5">
        <v>3.1910000000000001E-2</v>
      </c>
      <c r="G13" s="5">
        <v>2.9340000000000001E-2</v>
      </c>
      <c r="H13" s="5">
        <v>2.7230000000000001E-2</v>
      </c>
      <c r="I13" s="5">
        <v>2.545E-2</v>
      </c>
      <c r="J13" s="5">
        <v>2.3179999999999999E-2</v>
      </c>
      <c r="K13" s="5">
        <v>2.103E-2</v>
      </c>
      <c r="L13" s="5">
        <v>1.7819999999999999E-2</v>
      </c>
      <c r="M13" s="5">
        <v>1.472E-2</v>
      </c>
      <c r="N13" s="5">
        <v>1.1990000000000001E-2</v>
      </c>
      <c r="O13" s="5">
        <v>9.8099999999999993E-3</v>
      </c>
      <c r="P13" s="5">
        <v>7.9100000000000004E-3</v>
      </c>
      <c r="Q13" s="5">
        <v>6.5900000000000004E-3</v>
      </c>
      <c r="R13" s="5">
        <v>5.4900000000000001E-3</v>
      </c>
      <c r="S13" s="5">
        <v>4.8999999999999998E-3</v>
      </c>
      <c r="T13" s="5">
        <v>4.3800000000000002E-3</v>
      </c>
      <c r="U13" s="5">
        <v>4.5399999999999998E-3</v>
      </c>
      <c r="V13" s="5">
        <v>4.7000000000000002E-3</v>
      </c>
      <c r="W13" s="5">
        <v>5.0200000000000002E-3</v>
      </c>
      <c r="X13" s="5">
        <v>5.7299999999999999E-3</v>
      </c>
      <c r="Y13" s="5">
        <v>6.7400000000000003E-3</v>
      </c>
      <c r="Z13" s="5">
        <v>7.6800000000000002E-3</v>
      </c>
      <c r="AA13" s="5">
        <v>8.0700000000000008E-3</v>
      </c>
      <c r="AB13" s="5">
        <v>8.9599999999999992E-3</v>
      </c>
      <c r="AC13" s="5">
        <v>9.6600000000000002E-3</v>
      </c>
      <c r="AD13" s="5">
        <v>1.0330000000000001E-2</v>
      </c>
      <c r="AE13" s="5">
        <v>1.035E-2</v>
      </c>
      <c r="AF13" s="5">
        <v>1.086E-2</v>
      </c>
      <c r="AG13" s="5">
        <v>1.128E-2</v>
      </c>
      <c r="AH13" s="5">
        <v>1.1979999999999999E-2</v>
      </c>
      <c r="AI13" s="5">
        <v>1.2500000000000001E-2</v>
      </c>
      <c r="AJ13" s="5">
        <v>1.2800000000000001E-2</v>
      </c>
      <c r="AK13" s="5">
        <v>1.231E-2</v>
      </c>
      <c r="AM13" s="4" t="s">
        <v>49</v>
      </c>
      <c r="AN13" s="4" t="s">
        <v>50</v>
      </c>
      <c r="AO13" s="5">
        <f t="shared" si="1"/>
        <v>2.5699166666666672E-2</v>
      </c>
      <c r="AP13" s="5">
        <f t="shared" si="2"/>
        <v>6.1241666666666675E-3</v>
      </c>
      <c r="AQ13" s="5">
        <f t="shared" si="3"/>
        <v>1.0827272727272729E-2</v>
      </c>
      <c r="AR13" s="6">
        <f>(AO13-AVERAGE(AO11:AO56))/_xlfn.STDEV.P(AO11:AO56)</f>
        <v>0.15459455505375452</v>
      </c>
      <c r="AS13" s="6">
        <f t="shared" ref="AS13:AT13" si="5">(AP13-AVERAGE(AP11:AP56))/_xlfn.STDEV.P(AP11:AP56)</f>
        <v>-0.39981159386765208</v>
      </c>
      <c r="AT13" s="6">
        <f t="shared" si="5"/>
        <v>-8.5741777415116516E-2</v>
      </c>
    </row>
    <row r="14" spans="1:46" ht="13.5" thickBot="1">
      <c r="A14" s="4" t="s">
        <v>51</v>
      </c>
      <c r="B14" s="4" t="s">
        <v>52</v>
      </c>
      <c r="C14" s="5">
        <v>4.9669999999999999E-2</v>
      </c>
      <c r="D14" s="5">
        <v>5.185E-2</v>
      </c>
      <c r="E14" s="5">
        <v>5.4210000000000001E-2</v>
      </c>
      <c r="F14" s="5">
        <v>5.425E-2</v>
      </c>
      <c r="G14" s="5">
        <v>5.2670000000000002E-2</v>
      </c>
      <c r="H14" s="5">
        <v>5.0599999999999999E-2</v>
      </c>
      <c r="I14" s="5">
        <v>4.9090000000000002E-2</v>
      </c>
      <c r="J14" s="5">
        <v>4.9000000000000002E-2</v>
      </c>
      <c r="K14" s="5">
        <v>4.9630000000000001E-2</v>
      </c>
      <c r="L14" s="5">
        <v>5.0319999999999997E-2</v>
      </c>
      <c r="M14" s="5">
        <v>5.042E-2</v>
      </c>
      <c r="N14" s="5">
        <v>5.0459999999999998E-2</v>
      </c>
      <c r="O14" s="5">
        <v>5.1360000000000003E-2</v>
      </c>
      <c r="P14" s="5">
        <v>5.7570000000000003E-2</v>
      </c>
      <c r="Q14" s="5">
        <v>6.2590000000000007E-2</v>
      </c>
      <c r="R14" s="5">
        <v>6.6439999999999999E-2</v>
      </c>
      <c r="S14" s="5">
        <v>7.0510000000000003E-2</v>
      </c>
      <c r="T14" s="5">
        <v>7.3389999999999997E-2</v>
      </c>
      <c r="U14" s="5">
        <v>7.5719999999999996E-2</v>
      </c>
      <c r="V14" s="5">
        <v>7.6609999999999998E-2</v>
      </c>
      <c r="W14" s="5">
        <v>7.5810000000000002E-2</v>
      </c>
      <c r="X14" s="5">
        <v>7.2989999999999999E-2</v>
      </c>
      <c r="Y14" s="5">
        <v>7.1209999999999996E-2</v>
      </c>
      <c r="Z14" s="5">
        <v>6.9589999999999999E-2</v>
      </c>
      <c r="AA14" s="5">
        <v>6.7559999999999995E-2</v>
      </c>
      <c r="AB14" s="5">
        <v>6.0789999999999997E-2</v>
      </c>
      <c r="AC14" s="5">
        <v>5.5070000000000001E-2</v>
      </c>
      <c r="AD14" s="5">
        <v>5.0040000000000001E-2</v>
      </c>
      <c r="AE14" s="5">
        <v>4.4659999999999998E-2</v>
      </c>
      <c r="AF14" s="5">
        <v>4.197E-2</v>
      </c>
      <c r="AG14" s="5">
        <v>4.088E-2</v>
      </c>
      <c r="AH14" s="5">
        <v>4.0689999999999997E-2</v>
      </c>
      <c r="AI14" s="5">
        <v>4.2509999999999999E-2</v>
      </c>
      <c r="AJ14" s="5">
        <v>4.8129999999999999E-2</v>
      </c>
      <c r="AK14" s="5">
        <v>4.6789999999999998E-2</v>
      </c>
      <c r="AM14" s="4" t="s">
        <v>51</v>
      </c>
      <c r="AN14" s="4" t="s">
        <v>52</v>
      </c>
      <c r="AO14" s="5">
        <f t="shared" si="1"/>
        <v>5.1014166666666666E-2</v>
      </c>
      <c r="AP14" s="5">
        <f t="shared" si="2"/>
        <v>6.8649166666666678E-2</v>
      </c>
      <c r="AQ14" s="5">
        <f t="shared" si="3"/>
        <v>4.9008181818181826E-2</v>
      </c>
      <c r="AR14" s="6">
        <f>(AO14-AVERAGE(AO11:AO56))/_xlfn.STDEV.P(AO11:AO56)</f>
        <v>0.98282018638665969</v>
      </c>
      <c r="AS14" s="6">
        <f t="shared" ref="AS14:AT14" si="6">(AP14-AVERAGE(AP11:AP56))/_xlfn.STDEV.P(AP11:AP56)</f>
        <v>1.8129275374307838</v>
      </c>
      <c r="AT14" s="6">
        <f t="shared" si="6"/>
        <v>2.0106585699100363</v>
      </c>
    </row>
    <row r="15" spans="1:46" ht="13.5" thickBot="1">
      <c r="A15" s="4" t="s">
        <v>53</v>
      </c>
      <c r="B15" s="4" t="s">
        <v>54</v>
      </c>
      <c r="C15" s="5">
        <v>8.8599999999999998E-3</v>
      </c>
      <c r="D15" s="5">
        <v>7.5100000000000002E-3</v>
      </c>
      <c r="E15" s="5">
        <v>6.2700000000000004E-3</v>
      </c>
      <c r="F15" s="5">
        <v>5.4799999999999996E-3</v>
      </c>
      <c r="G15" s="5">
        <v>4.0699999999999998E-3</v>
      </c>
      <c r="H15" s="5">
        <v>2.49E-3</v>
      </c>
      <c r="I15" s="5">
        <v>1.6999999999999999E-3</v>
      </c>
      <c r="J15" s="5">
        <v>1.1000000000000001E-3</v>
      </c>
      <c r="K15" s="5">
        <v>6.4999999999999997E-4</v>
      </c>
      <c r="L15" s="5">
        <v>3.6000000000000002E-4</v>
      </c>
      <c r="M15" s="5">
        <v>1.2E-4</v>
      </c>
      <c r="N15" s="5">
        <v>6.0000000000000002E-5</v>
      </c>
      <c r="O15" s="5">
        <v>0</v>
      </c>
      <c r="P15" s="5">
        <v>0</v>
      </c>
      <c r="Q15" s="5">
        <v>0</v>
      </c>
      <c r="R15" s="5">
        <v>0</v>
      </c>
      <c r="S15" s="5">
        <v>0</v>
      </c>
      <c r="T15" s="5">
        <v>0</v>
      </c>
      <c r="U15" s="5">
        <v>0</v>
      </c>
      <c r="V15" s="5">
        <v>0</v>
      </c>
      <c r="W15" s="5">
        <v>0</v>
      </c>
      <c r="X15" s="5">
        <v>0</v>
      </c>
      <c r="Y15" s="5">
        <v>0</v>
      </c>
      <c r="Z15" s="5">
        <v>0</v>
      </c>
      <c r="AA15" s="5">
        <v>0</v>
      </c>
      <c r="AB15" s="5">
        <v>0</v>
      </c>
      <c r="AC15" s="5">
        <v>0</v>
      </c>
      <c r="AD15" s="5">
        <v>1.2E-4</v>
      </c>
      <c r="AE15" s="5">
        <v>2.4000000000000001E-4</v>
      </c>
      <c r="AF15" s="5">
        <v>3.6000000000000002E-4</v>
      </c>
      <c r="AG15" s="5">
        <v>4.6999999999999999E-4</v>
      </c>
      <c r="AH15" s="5">
        <v>5.9000000000000003E-4</v>
      </c>
      <c r="AI15" s="5">
        <v>7.1000000000000002E-4</v>
      </c>
      <c r="AJ15" s="5">
        <v>8.4000000000000003E-4</v>
      </c>
      <c r="AK15" s="5">
        <v>8.4000000000000003E-4</v>
      </c>
      <c r="AM15" s="4" t="s">
        <v>53</v>
      </c>
      <c r="AN15" s="4" t="s">
        <v>54</v>
      </c>
      <c r="AO15" s="5">
        <f t="shared" si="1"/>
        <v>3.2224999999999992E-3</v>
      </c>
      <c r="AP15" s="5">
        <f t="shared" si="2"/>
        <v>0</v>
      </c>
      <c r="AQ15" s="5">
        <f t="shared" si="3"/>
        <v>3.7909090909090911E-4</v>
      </c>
      <c r="AR15" s="6">
        <f>(AO15-AVERAGE(AO11:AO56))/_xlfn.STDEV.P(AO11:AO56)</f>
        <v>-0.58076991029324432</v>
      </c>
      <c r="AS15" s="6">
        <f t="shared" ref="AS15:AT15" si="7">(AP15-AVERAGE(AP11:AP56))/_xlfn.STDEV.P(AP11:AP56)</f>
        <v>-0.61654383265096813</v>
      </c>
      <c r="AT15" s="6">
        <f t="shared" si="7"/>
        <v>-0.65942041718768218</v>
      </c>
    </row>
    <row r="16" spans="1:46" ht="13.5" thickBot="1">
      <c r="A16" s="4" t="s">
        <v>55</v>
      </c>
      <c r="B16" s="4" t="s">
        <v>56</v>
      </c>
      <c r="C16" s="5">
        <v>9.1199999999999996E-3</v>
      </c>
      <c r="D16" s="5">
        <v>6.5799999999999999E-3</v>
      </c>
      <c r="E16" s="5">
        <v>4.5399999999999998E-3</v>
      </c>
      <c r="F16" s="5">
        <v>2.7499999999999998E-3</v>
      </c>
      <c r="G16" s="5">
        <v>1.4400000000000001E-3</v>
      </c>
      <c r="H16" s="5">
        <v>5.5000000000000003E-4</v>
      </c>
      <c r="I16" s="5">
        <v>3.6000000000000002E-4</v>
      </c>
      <c r="J16" s="5">
        <v>2.1000000000000001E-4</v>
      </c>
      <c r="K16" s="5">
        <v>1.6000000000000001E-4</v>
      </c>
      <c r="L16" s="5">
        <v>2.3000000000000001E-4</v>
      </c>
      <c r="M16" s="5">
        <v>2.4000000000000001E-4</v>
      </c>
      <c r="N16" s="5">
        <v>2.5999999999999998E-4</v>
      </c>
      <c r="O16" s="5">
        <v>2.5999999999999998E-4</v>
      </c>
      <c r="P16" s="5">
        <v>2.5999999999999998E-4</v>
      </c>
      <c r="Q16" s="5">
        <v>2.0000000000000001E-4</v>
      </c>
      <c r="R16" s="5">
        <v>6.0999999999999997E-4</v>
      </c>
      <c r="S16" s="5">
        <v>7.7999999999999999E-4</v>
      </c>
      <c r="T16" s="5">
        <v>9.5E-4</v>
      </c>
      <c r="U16" s="5">
        <v>1.2999999999999999E-3</v>
      </c>
      <c r="V16" s="5">
        <v>1.83E-3</v>
      </c>
      <c r="W16" s="5">
        <v>2.1700000000000001E-3</v>
      </c>
      <c r="X16" s="5">
        <v>2.5699999999999998E-3</v>
      </c>
      <c r="Y16" s="5">
        <v>3.0899999999999999E-3</v>
      </c>
      <c r="Z16" s="5">
        <v>3.4199999999999999E-3</v>
      </c>
      <c r="AA16" s="5">
        <v>3.8999999999999998E-3</v>
      </c>
      <c r="AB16" s="5">
        <v>5.3200000000000001E-3</v>
      </c>
      <c r="AC16" s="5">
        <v>6.94E-3</v>
      </c>
      <c r="AD16" s="5">
        <v>8.5599999999999999E-3</v>
      </c>
      <c r="AE16" s="5">
        <v>1.089E-2</v>
      </c>
      <c r="AF16" s="5">
        <v>1.3520000000000001E-2</v>
      </c>
      <c r="AG16" s="5">
        <v>1.5559999999999999E-2</v>
      </c>
      <c r="AH16" s="5">
        <v>1.7139999999999999E-2</v>
      </c>
      <c r="AI16" s="5">
        <v>1.8450000000000001E-2</v>
      </c>
      <c r="AJ16" s="5">
        <v>1.9550000000000001E-2</v>
      </c>
      <c r="AK16" s="5">
        <v>1.959E-2</v>
      </c>
      <c r="AM16" s="4" t="s">
        <v>55</v>
      </c>
      <c r="AN16" s="4" t="s">
        <v>56</v>
      </c>
      <c r="AO16" s="5">
        <f t="shared" si="1"/>
        <v>2.2033333333333328E-3</v>
      </c>
      <c r="AP16" s="5">
        <f t="shared" si="2"/>
        <v>1.4533333333333332E-3</v>
      </c>
      <c r="AQ16" s="5">
        <f t="shared" si="3"/>
        <v>1.2674545454545456E-2</v>
      </c>
      <c r="AR16" s="6">
        <f>(AO16-AVERAGE(AO11:AO56))/_xlfn.STDEV.P(AO11:AO56)</f>
        <v>-0.6141137758248838</v>
      </c>
      <c r="AS16" s="6">
        <f t="shared" ref="AS16:AT16" si="8">(AP16-AVERAGE(AP11:AP56))/_xlfn.STDEV.P(AP11:AP56)</f>
        <v>-0.56511084524613708</v>
      </c>
      <c r="AT16" s="6">
        <f t="shared" si="8"/>
        <v>1.5686482918813083E-2</v>
      </c>
    </row>
    <row r="17" spans="1:46" ht="13.5" thickBot="1">
      <c r="A17" s="4" t="s">
        <v>57</v>
      </c>
      <c r="B17" s="4" t="s">
        <v>58</v>
      </c>
      <c r="C17" s="5">
        <v>4.199E-2</v>
      </c>
      <c r="D17" s="5">
        <v>4.0660000000000002E-2</v>
      </c>
      <c r="E17" s="5">
        <v>4.1250000000000002E-2</v>
      </c>
      <c r="F17" s="5">
        <v>4.165E-2</v>
      </c>
      <c r="G17" s="5">
        <v>4.4350000000000001E-2</v>
      </c>
      <c r="H17" s="5">
        <v>4.5990000000000003E-2</v>
      </c>
      <c r="I17" s="5">
        <v>4.829E-2</v>
      </c>
      <c r="J17" s="5">
        <v>4.9599999999999998E-2</v>
      </c>
      <c r="K17" s="5">
        <v>5.1299999999999998E-2</v>
      </c>
      <c r="L17" s="5">
        <v>5.2760000000000001E-2</v>
      </c>
      <c r="M17" s="5">
        <v>5.6079999999999998E-2</v>
      </c>
      <c r="N17" s="5">
        <v>5.8029999999999998E-2</v>
      </c>
      <c r="O17" s="5">
        <v>6.2630000000000005E-2</v>
      </c>
      <c r="P17" s="5">
        <v>6.7030000000000006E-2</v>
      </c>
      <c r="Q17" s="5">
        <v>7.4160000000000004E-2</v>
      </c>
      <c r="R17" s="5">
        <v>7.9589999999999994E-2</v>
      </c>
      <c r="S17" s="5">
        <v>8.3930000000000005E-2</v>
      </c>
      <c r="T17" s="5">
        <v>8.4570000000000006E-2</v>
      </c>
      <c r="U17" s="5">
        <v>8.3879999999999996E-2</v>
      </c>
      <c r="V17" s="5">
        <v>8.3040000000000003E-2</v>
      </c>
      <c r="W17" s="5">
        <v>8.0339999999999995E-2</v>
      </c>
      <c r="X17" s="5">
        <v>7.6950000000000005E-2</v>
      </c>
      <c r="Y17" s="5">
        <v>7.1809999999999999E-2</v>
      </c>
      <c r="Z17" s="5">
        <v>6.701E-2</v>
      </c>
      <c r="AA17" s="5">
        <v>5.9839999999999997E-2</v>
      </c>
      <c r="AB17" s="5">
        <v>5.2290000000000003E-2</v>
      </c>
      <c r="AC17" s="5">
        <v>4.1090000000000002E-2</v>
      </c>
      <c r="AD17" s="5">
        <v>3.168E-2</v>
      </c>
      <c r="AE17" s="5">
        <v>2.1579999999999998E-2</v>
      </c>
      <c r="AF17" s="5">
        <v>1.474E-2</v>
      </c>
      <c r="AG17" s="5">
        <v>1.1390000000000001E-2</v>
      </c>
      <c r="AH17" s="5">
        <v>9.4800000000000006E-3</v>
      </c>
      <c r="AI17" s="5">
        <v>8.9700000000000005E-3</v>
      </c>
      <c r="AJ17" s="5">
        <v>9.1500000000000001E-3</v>
      </c>
      <c r="AK17" s="5">
        <v>8.7500000000000008E-3</v>
      </c>
      <c r="AM17" s="4" t="s">
        <v>57</v>
      </c>
      <c r="AN17" s="4" t="s">
        <v>58</v>
      </c>
      <c r="AO17" s="5">
        <f t="shared" si="1"/>
        <v>4.7662500000000003E-2</v>
      </c>
      <c r="AP17" s="5">
        <f t="shared" si="2"/>
        <v>7.6244999999999993E-2</v>
      </c>
      <c r="AQ17" s="5">
        <f t="shared" si="3"/>
        <v>2.4450909090909089E-2</v>
      </c>
      <c r="AR17" s="6">
        <f>(AO17-AVERAGE(AO11:AO56))/_xlfn.STDEV.P(AO11:AO56)</f>
        <v>0.87316439965873349</v>
      </c>
      <c r="AS17" s="6">
        <f t="shared" ref="AS17:AT17" si="9">(AP17-AVERAGE(AP11:AP56))/_xlfn.STDEV.P(AP11:AP56)</f>
        <v>2.0817415742398628</v>
      </c>
      <c r="AT17" s="6">
        <f t="shared" si="9"/>
        <v>0.6622916425476143</v>
      </c>
    </row>
    <row r="18" spans="1:46" ht="13.5" thickBot="1">
      <c r="A18" s="4" t="s">
        <v>59</v>
      </c>
      <c r="B18" s="4" t="s">
        <v>60</v>
      </c>
      <c r="C18" s="5">
        <v>2.7130000000000001E-2</v>
      </c>
      <c r="D18" s="5">
        <v>2.8410000000000001E-2</v>
      </c>
      <c r="E18" s="5">
        <v>2.911E-2</v>
      </c>
      <c r="F18" s="5">
        <v>2.9819999999999999E-2</v>
      </c>
      <c r="G18" s="5">
        <v>3.0380000000000001E-2</v>
      </c>
      <c r="H18" s="5">
        <v>3.177E-2</v>
      </c>
      <c r="I18" s="5">
        <v>3.082E-2</v>
      </c>
      <c r="J18" s="5">
        <v>2.9850000000000002E-2</v>
      </c>
      <c r="K18" s="5">
        <v>2.7820000000000001E-2</v>
      </c>
      <c r="L18" s="5">
        <v>2.8400000000000002E-2</v>
      </c>
      <c r="M18" s="5">
        <v>2.8309999999999998E-2</v>
      </c>
      <c r="N18" s="5">
        <v>2.8029999999999999E-2</v>
      </c>
      <c r="O18" s="5">
        <v>2.7709999999999999E-2</v>
      </c>
      <c r="P18" s="5">
        <v>2.708E-2</v>
      </c>
      <c r="Q18" s="5">
        <v>2.6720000000000001E-2</v>
      </c>
      <c r="R18" s="5">
        <v>2.6169999999999999E-2</v>
      </c>
      <c r="S18" s="5">
        <v>2.6020000000000001E-2</v>
      </c>
      <c r="T18" s="5">
        <v>2.4590000000000001E-2</v>
      </c>
      <c r="U18" s="5">
        <v>2.2290000000000001E-2</v>
      </c>
      <c r="V18" s="5">
        <v>2.0389999999999998E-2</v>
      </c>
      <c r="W18" s="5">
        <v>2.215E-2</v>
      </c>
      <c r="X18" s="5">
        <v>2.0379999999999999E-2</v>
      </c>
      <c r="Y18" s="5">
        <v>1.932E-2</v>
      </c>
      <c r="Z18" s="5">
        <v>1.8610000000000002E-2</v>
      </c>
      <c r="AA18" s="5">
        <v>1.797E-2</v>
      </c>
      <c r="AB18" s="5">
        <v>1.753E-2</v>
      </c>
      <c r="AC18" s="5">
        <v>1.6799999999999999E-2</v>
      </c>
      <c r="AD18" s="5">
        <v>1.5990000000000001E-2</v>
      </c>
      <c r="AE18" s="5">
        <v>1.5100000000000001E-2</v>
      </c>
      <c r="AF18" s="5">
        <v>1.452E-2</v>
      </c>
      <c r="AG18" s="5">
        <v>1.4160000000000001E-2</v>
      </c>
      <c r="AH18" s="5">
        <v>1.4080000000000001E-2</v>
      </c>
      <c r="AI18" s="5">
        <v>1.0869999999999999E-2</v>
      </c>
      <c r="AJ18" s="5">
        <v>7.9399999999999991E-3</v>
      </c>
      <c r="AK18" s="5">
        <v>3.3899999999999998E-3</v>
      </c>
      <c r="AM18" s="4" t="s">
        <v>59</v>
      </c>
      <c r="AN18" s="4" t="s">
        <v>60</v>
      </c>
      <c r="AO18" s="5">
        <f t="shared" si="1"/>
        <v>2.9154166666666665E-2</v>
      </c>
      <c r="AP18" s="5">
        <f t="shared" si="2"/>
        <v>2.3452500000000001E-2</v>
      </c>
      <c r="AQ18" s="5">
        <f t="shared" si="3"/>
        <v>1.3486363636363637E-2</v>
      </c>
      <c r="AR18" s="6">
        <f>(AO18-AVERAGE(AO11:AO56))/_xlfn.STDEV.P(AO11:AO56)</f>
        <v>0.26763107712585338</v>
      </c>
      <c r="AS18" s="6">
        <f t="shared" ref="AS18:AT18" si="10">(AP18-AVERAGE(AP11:AP56))/_xlfn.STDEV.P(AP11:AP56)</f>
        <v>0.21343240848100406</v>
      </c>
      <c r="AT18" s="6">
        <f t="shared" si="10"/>
        <v>6.0261008744698447E-2</v>
      </c>
    </row>
    <row r="19" spans="1:46" ht="13.5" thickBot="1">
      <c r="A19" s="4" t="s">
        <v>61</v>
      </c>
      <c r="B19" s="4" t="s">
        <v>62</v>
      </c>
      <c r="C19" s="5">
        <v>2.8160000000000001E-2</v>
      </c>
      <c r="D19" s="5">
        <v>2.9350000000000001E-2</v>
      </c>
      <c r="E19" s="5">
        <v>2.9590000000000002E-2</v>
      </c>
      <c r="F19" s="5">
        <v>2.9340000000000001E-2</v>
      </c>
      <c r="G19" s="5">
        <v>2.87E-2</v>
      </c>
      <c r="H19" s="5">
        <v>2.7969999999999998E-2</v>
      </c>
      <c r="I19" s="5">
        <v>2.716E-2</v>
      </c>
      <c r="J19" s="5">
        <v>2.6519999999999998E-2</v>
      </c>
      <c r="K19" s="5">
        <v>2.5020000000000001E-2</v>
      </c>
      <c r="L19" s="5">
        <v>2.1309999999999999E-2</v>
      </c>
      <c r="M19" s="5">
        <v>1.8149999999999999E-2</v>
      </c>
      <c r="N19" s="5">
        <v>1.528E-2</v>
      </c>
      <c r="O19" s="5">
        <v>1.306E-2</v>
      </c>
      <c r="P19" s="5">
        <v>1.128E-2</v>
      </c>
      <c r="Q19" s="5">
        <v>1.018E-2</v>
      </c>
      <c r="R19" s="5">
        <v>9.41E-3</v>
      </c>
      <c r="S19" s="5">
        <v>8.8400000000000006E-3</v>
      </c>
      <c r="T19" s="5">
        <v>8.1300000000000001E-3</v>
      </c>
      <c r="U19" s="5">
        <v>7.4200000000000004E-3</v>
      </c>
      <c r="V19" s="5">
        <v>7.1199999999999996E-3</v>
      </c>
      <c r="W19" s="5">
        <v>6.7999999999999996E-3</v>
      </c>
      <c r="X19" s="5">
        <v>6.0299999999999998E-3</v>
      </c>
      <c r="Y19" s="5">
        <v>5.1999999999999998E-3</v>
      </c>
      <c r="Z19" s="5">
        <v>4.3600000000000002E-3</v>
      </c>
      <c r="AA19" s="5">
        <v>3.63E-3</v>
      </c>
      <c r="AB19" s="5">
        <v>2.99E-3</v>
      </c>
      <c r="AC19" s="5">
        <v>2.6900000000000001E-3</v>
      </c>
      <c r="AD19" s="5">
        <v>2.5200000000000001E-3</v>
      </c>
      <c r="AE19" s="5">
        <v>2.0899999999999998E-3</v>
      </c>
      <c r="AF19" s="5">
        <v>1.66E-3</v>
      </c>
      <c r="AG19" s="5">
        <v>1.23E-3</v>
      </c>
      <c r="AH19" s="5">
        <v>5.9999999999999995E-4</v>
      </c>
      <c r="AI19" s="5">
        <v>2.7E-4</v>
      </c>
      <c r="AJ19" s="5">
        <v>9.0000000000000006E-5</v>
      </c>
      <c r="AK19" s="5">
        <v>0</v>
      </c>
      <c r="AM19" s="4" t="s">
        <v>61</v>
      </c>
      <c r="AN19" s="4" t="s">
        <v>62</v>
      </c>
      <c r="AO19" s="5">
        <f t="shared" si="1"/>
        <v>2.5545833333333334E-2</v>
      </c>
      <c r="AP19" s="5">
        <f t="shared" si="2"/>
        <v>8.1525E-3</v>
      </c>
      <c r="AQ19" s="5">
        <f t="shared" si="3"/>
        <v>1.6154545454545451E-3</v>
      </c>
      <c r="AR19" s="6">
        <f>(AO19-AVERAGE(AO11:AO56))/_xlfn.STDEV.P(AO11:AO56)</f>
        <v>0.14957798002691733</v>
      </c>
      <c r="AS19" s="6">
        <f t="shared" ref="AS19:AT19" si="11">(AP19-AVERAGE(AP11:AP56))/_xlfn.STDEV.P(AP11:AP56)</f>
        <v>-0.32802954607902896</v>
      </c>
      <c r="AT19" s="6">
        <f t="shared" si="11"/>
        <v>-0.5915353610586741</v>
      </c>
    </row>
    <row r="20" spans="1:46" ht="13.5" thickBot="1">
      <c r="A20" s="4" t="s">
        <v>63</v>
      </c>
      <c r="B20" s="4" t="s">
        <v>64</v>
      </c>
      <c r="C20" s="5">
        <v>1.8270000000000002E-2</v>
      </c>
      <c r="D20" s="5">
        <v>1.455E-2</v>
      </c>
      <c r="E20" s="5">
        <v>1.0630000000000001E-2</v>
      </c>
      <c r="F20" s="5">
        <v>8.0599999999999995E-3</v>
      </c>
      <c r="G20" s="5">
        <v>6.7200000000000003E-3</v>
      </c>
      <c r="H20" s="5">
        <v>6.0299999999999998E-3</v>
      </c>
      <c r="I20" s="5">
        <v>6.0200000000000002E-3</v>
      </c>
      <c r="J20" s="5">
        <v>5.7499999999999999E-3</v>
      </c>
      <c r="K20" s="5">
        <v>5.62E-3</v>
      </c>
      <c r="L20" s="5">
        <v>5.8500000000000002E-3</v>
      </c>
      <c r="M20" s="5">
        <v>6.4900000000000001E-3</v>
      </c>
      <c r="N20" s="5">
        <v>7.2700000000000004E-3</v>
      </c>
      <c r="O20" s="5">
        <v>8.26E-3</v>
      </c>
      <c r="P20" s="5">
        <v>9.8499999999999994E-3</v>
      </c>
      <c r="Q20" s="5">
        <v>1.191E-2</v>
      </c>
      <c r="R20" s="5">
        <v>1.3440000000000001E-2</v>
      </c>
      <c r="S20" s="5">
        <v>1.451E-2</v>
      </c>
      <c r="T20" s="5">
        <v>1.532E-2</v>
      </c>
      <c r="U20" s="5">
        <v>1.542E-2</v>
      </c>
      <c r="V20" s="5">
        <v>1.55E-2</v>
      </c>
      <c r="W20" s="5">
        <v>1.4930000000000001E-2</v>
      </c>
      <c r="X20" s="5">
        <v>1.41E-2</v>
      </c>
      <c r="Y20" s="5">
        <v>1.329E-2</v>
      </c>
      <c r="Z20" s="5">
        <v>1.24E-2</v>
      </c>
      <c r="AA20" s="5">
        <v>1.1050000000000001E-2</v>
      </c>
      <c r="AB20" s="5">
        <v>8.8800000000000007E-3</v>
      </c>
      <c r="AC20" s="5">
        <v>6.4999999999999997E-3</v>
      </c>
      <c r="AD20" s="5">
        <v>4.7099999999999998E-3</v>
      </c>
      <c r="AE20" s="5">
        <v>3.4199999999999999E-3</v>
      </c>
      <c r="AF20" s="5">
        <v>2.3999999999999998E-3</v>
      </c>
      <c r="AG20" s="5">
        <v>1.8699999999999999E-3</v>
      </c>
      <c r="AH20" s="5">
        <v>1.4400000000000001E-3</v>
      </c>
      <c r="AI20" s="5">
        <v>1.34E-3</v>
      </c>
      <c r="AJ20" s="5">
        <v>1.23E-3</v>
      </c>
      <c r="AK20" s="5">
        <v>9.7999999999999997E-4</v>
      </c>
      <c r="AM20" s="4" t="s">
        <v>63</v>
      </c>
      <c r="AN20" s="4" t="s">
        <v>64</v>
      </c>
      <c r="AO20" s="5">
        <f t="shared" si="1"/>
        <v>8.4383333333333324E-3</v>
      </c>
      <c r="AP20" s="5">
        <f t="shared" si="2"/>
        <v>1.3244166666666666E-2</v>
      </c>
      <c r="AQ20" s="5">
        <f t="shared" si="3"/>
        <v>3.9836363636363637E-3</v>
      </c>
      <c r="AR20" s="6">
        <f>(AO20-AVERAGE(AO11:AO56))/_xlfn.STDEV.P(AO11:AO56)</f>
        <v>-0.41012456739665287</v>
      </c>
      <c r="AS20" s="6">
        <f t="shared" ref="AS20:AT20" si="12">(AP20-AVERAGE(AP11:AP56))/_xlfn.STDEV.P(AP11:AP56)</f>
        <v>-0.147837141810957</v>
      </c>
      <c r="AT20" s="6">
        <f t="shared" si="12"/>
        <v>-0.46150552928215505</v>
      </c>
    </row>
    <row r="21" spans="1:46" ht="13.5" thickBot="1">
      <c r="A21" s="4" t="s">
        <v>65</v>
      </c>
      <c r="B21" s="4" t="s">
        <v>66</v>
      </c>
      <c r="C21" s="5">
        <v>8.4129999999999996E-2</v>
      </c>
      <c r="D21" s="5">
        <v>7.8960000000000002E-2</v>
      </c>
      <c r="E21" s="5">
        <v>7.6020000000000004E-2</v>
      </c>
      <c r="F21" s="5">
        <v>7.2179999999999994E-2</v>
      </c>
      <c r="G21" s="5">
        <v>6.7949999999999997E-2</v>
      </c>
      <c r="H21" s="5">
        <v>6.4869999999999997E-2</v>
      </c>
      <c r="I21" s="5">
        <v>6.4960000000000004E-2</v>
      </c>
      <c r="J21" s="5">
        <v>6.565E-2</v>
      </c>
      <c r="K21" s="5">
        <v>6.6239999999999993E-2</v>
      </c>
      <c r="L21" s="5">
        <v>6.2829999999999997E-2</v>
      </c>
      <c r="M21" s="5">
        <v>6.1929999999999999E-2</v>
      </c>
      <c r="N21" s="5">
        <v>6.139E-2</v>
      </c>
      <c r="O21" s="5">
        <v>5.969E-2</v>
      </c>
      <c r="P21" s="5">
        <v>5.7110000000000001E-2</v>
      </c>
      <c r="Q21" s="5">
        <v>5.3949999999999998E-2</v>
      </c>
      <c r="R21" s="5">
        <v>5.117E-2</v>
      </c>
      <c r="S21" s="5">
        <v>4.8030000000000003E-2</v>
      </c>
      <c r="T21" s="5">
        <v>4.471E-2</v>
      </c>
      <c r="U21" s="5">
        <v>4.1790000000000001E-2</v>
      </c>
      <c r="V21" s="5">
        <v>3.9870000000000003E-2</v>
      </c>
      <c r="W21" s="5">
        <v>3.7719999999999997E-2</v>
      </c>
      <c r="X21" s="5">
        <v>3.49E-2</v>
      </c>
      <c r="Y21" s="5">
        <v>3.0620000000000001E-2</v>
      </c>
      <c r="Z21" s="5">
        <v>2.7060000000000001E-2</v>
      </c>
      <c r="AA21" s="5">
        <v>2.35E-2</v>
      </c>
      <c r="AB21" s="5">
        <v>2.213E-2</v>
      </c>
      <c r="AC21" s="5">
        <v>2.2239999999999999E-2</v>
      </c>
      <c r="AD21" s="5">
        <v>2.3019999999999999E-2</v>
      </c>
      <c r="AE21" s="5">
        <v>2.2499999999999999E-2</v>
      </c>
      <c r="AF21" s="5">
        <v>2.3400000000000001E-2</v>
      </c>
      <c r="AG21" s="5">
        <v>2.4340000000000001E-2</v>
      </c>
      <c r="AH21" s="5">
        <v>2.4830000000000001E-2</v>
      </c>
      <c r="AI21" s="5">
        <v>2.681E-2</v>
      </c>
      <c r="AJ21" s="5">
        <v>3.0800000000000001E-2</v>
      </c>
      <c r="AK21" s="5">
        <v>3.3340000000000002E-2</v>
      </c>
      <c r="AM21" s="4" t="s">
        <v>65</v>
      </c>
      <c r="AN21" s="4" t="s">
        <v>66</v>
      </c>
      <c r="AO21" s="5">
        <f t="shared" si="1"/>
        <v>6.8925833333333339E-2</v>
      </c>
      <c r="AP21" s="5">
        <f t="shared" si="2"/>
        <v>4.3885E-2</v>
      </c>
      <c r="AQ21" s="5">
        <f t="shared" si="3"/>
        <v>2.5173636363636363E-2</v>
      </c>
      <c r="AR21" s="6">
        <f>(AO21-AVERAGE(AO11:AO56))/_xlfn.STDEV.P(AO11:AO56)</f>
        <v>1.5688324887064133</v>
      </c>
      <c r="AS21" s="6">
        <f t="shared" ref="AS21:AT21" si="13">(AP21-AVERAGE(AP11:AP56))/_xlfn.STDEV.P(AP11:AP56)</f>
        <v>0.93653184551027691</v>
      </c>
      <c r="AT21" s="6">
        <f t="shared" si="13"/>
        <v>0.70197445109361534</v>
      </c>
    </row>
    <row r="22" spans="1:46" ht="13.5" thickBot="1">
      <c r="A22" s="4" t="s">
        <v>67</v>
      </c>
      <c r="B22" s="4" t="s">
        <v>68</v>
      </c>
      <c r="C22" s="5">
        <v>2.9999999999999997E-4</v>
      </c>
      <c r="D22" s="5">
        <v>1.7000000000000001E-4</v>
      </c>
      <c r="E22" s="5">
        <v>1.1E-4</v>
      </c>
      <c r="F22" s="5">
        <v>6.0000000000000002E-5</v>
      </c>
      <c r="G22" s="5">
        <v>3.0000000000000001E-5</v>
      </c>
      <c r="H22" s="5">
        <v>0</v>
      </c>
      <c r="I22" s="5">
        <v>0</v>
      </c>
      <c r="J22" s="5">
        <v>0</v>
      </c>
      <c r="K22" s="5">
        <v>0</v>
      </c>
      <c r="L22" s="5">
        <v>0</v>
      </c>
      <c r="M22" s="5">
        <v>0</v>
      </c>
      <c r="N22" s="5">
        <v>0</v>
      </c>
      <c r="O22" s="5">
        <v>0</v>
      </c>
      <c r="P22" s="5">
        <v>0</v>
      </c>
      <c r="Q22" s="5">
        <v>0</v>
      </c>
      <c r="R22" s="5">
        <v>0</v>
      </c>
      <c r="S22" s="5">
        <v>0</v>
      </c>
      <c r="T22" s="5">
        <v>0</v>
      </c>
      <c r="U22" s="5">
        <v>0</v>
      </c>
      <c r="V22" s="5">
        <v>0</v>
      </c>
      <c r="W22" s="5">
        <v>0</v>
      </c>
      <c r="X22" s="5">
        <v>0</v>
      </c>
      <c r="Y22" s="5">
        <v>0</v>
      </c>
      <c r="Z22" s="5">
        <v>0</v>
      </c>
      <c r="AA22" s="5">
        <v>0</v>
      </c>
      <c r="AB22" s="5">
        <v>0</v>
      </c>
      <c r="AC22" s="5">
        <v>0</v>
      </c>
      <c r="AD22" s="5">
        <v>0</v>
      </c>
      <c r="AE22" s="5">
        <v>0</v>
      </c>
      <c r="AF22" s="5">
        <v>0</v>
      </c>
      <c r="AG22" s="5">
        <v>0</v>
      </c>
      <c r="AH22" s="5">
        <v>0</v>
      </c>
      <c r="AI22" s="5">
        <v>0</v>
      </c>
      <c r="AJ22" s="5">
        <v>0</v>
      </c>
      <c r="AK22" s="5">
        <v>0</v>
      </c>
      <c r="AM22" s="4" t="s">
        <v>67</v>
      </c>
      <c r="AN22" s="4" t="s">
        <v>68</v>
      </c>
      <c r="AO22" s="5">
        <f t="shared" si="1"/>
        <v>5.5833333333333333E-5</v>
      </c>
      <c r="AP22" s="5">
        <f t="shared" si="2"/>
        <v>0</v>
      </c>
      <c r="AQ22" s="5">
        <f t="shared" si="3"/>
        <v>0</v>
      </c>
      <c r="AR22" s="6">
        <f>(AO22-AVERAGE(AO11:AO56))/_xlfn.STDEV.P(AO11:AO56)</f>
        <v>-0.68437309019531278</v>
      </c>
      <c r="AS22" s="6">
        <f t="shared" ref="AS22:AT22" si="14">(AP22-AVERAGE(AP11:AP56))/_xlfn.STDEV.P(AP11:AP56)</f>
        <v>-0.61654383265096813</v>
      </c>
      <c r="AT22" s="6">
        <f t="shared" si="14"/>
        <v>-0.68023517336841477</v>
      </c>
    </row>
    <row r="23" spans="1:46" ht="13.5" thickBot="1">
      <c r="A23" s="4" t="s">
        <v>69</v>
      </c>
      <c r="B23" s="4" t="s">
        <v>70</v>
      </c>
      <c r="C23" s="5">
        <v>2.8330000000000001E-2</v>
      </c>
      <c r="D23" s="5">
        <v>2.4230000000000002E-2</v>
      </c>
      <c r="E23" s="5">
        <v>2.0899999999999998E-2</v>
      </c>
      <c r="F23" s="5">
        <v>1.8929999999999999E-2</v>
      </c>
      <c r="G23" s="5">
        <v>1.7520000000000001E-2</v>
      </c>
      <c r="H23" s="5">
        <v>1.6809999999999999E-2</v>
      </c>
      <c r="I23" s="5">
        <v>1.6990000000000002E-2</v>
      </c>
      <c r="J23" s="5">
        <v>1.703E-2</v>
      </c>
      <c r="K23" s="5">
        <v>1.737E-2</v>
      </c>
      <c r="L23" s="5">
        <v>1.8530000000000001E-2</v>
      </c>
      <c r="M23" s="5">
        <v>2.0990000000000002E-2</v>
      </c>
      <c r="N23" s="5">
        <v>2.3609999999999999E-2</v>
      </c>
      <c r="O23" s="5">
        <v>2.7220000000000001E-2</v>
      </c>
      <c r="P23" s="5">
        <v>3.092E-2</v>
      </c>
      <c r="Q23" s="5">
        <v>3.542E-2</v>
      </c>
      <c r="R23" s="5">
        <v>3.9149999999999997E-2</v>
      </c>
      <c r="S23" s="5">
        <v>4.2320000000000003E-2</v>
      </c>
      <c r="T23" s="5">
        <v>4.4810000000000003E-2</v>
      </c>
      <c r="U23" s="5">
        <v>4.7390000000000002E-2</v>
      </c>
      <c r="V23" s="5">
        <v>5.074E-2</v>
      </c>
      <c r="W23" s="5">
        <v>5.3449999999999998E-2</v>
      </c>
      <c r="X23" s="5">
        <v>5.6030000000000003E-2</v>
      </c>
      <c r="Y23" s="5">
        <v>5.6619999999999997E-2</v>
      </c>
      <c r="Z23" s="5">
        <v>5.6710000000000003E-2</v>
      </c>
      <c r="AA23" s="5">
        <v>5.731E-2</v>
      </c>
      <c r="AB23" s="5">
        <v>5.833E-2</v>
      </c>
      <c r="AC23" s="5">
        <v>5.9130000000000002E-2</v>
      </c>
      <c r="AD23" s="5">
        <v>5.9029999999999999E-2</v>
      </c>
      <c r="AE23" s="5">
        <v>6.0130000000000003E-2</v>
      </c>
      <c r="AF23" s="5">
        <v>6.3530000000000003E-2</v>
      </c>
      <c r="AG23" s="5">
        <v>6.8479999999999999E-2</v>
      </c>
      <c r="AH23" s="5">
        <v>7.51E-2</v>
      </c>
      <c r="AI23" s="5">
        <v>8.2150000000000001E-2</v>
      </c>
      <c r="AJ23" s="5">
        <v>8.6959999999999996E-2</v>
      </c>
      <c r="AK23" s="5">
        <v>8.5349999999999995E-2</v>
      </c>
      <c r="AM23" s="4" t="s">
        <v>69</v>
      </c>
      <c r="AN23" s="4" t="s">
        <v>70</v>
      </c>
      <c r="AO23" s="5">
        <f t="shared" si="1"/>
        <v>2.0103333333333331E-2</v>
      </c>
      <c r="AP23" s="5">
        <f t="shared" si="2"/>
        <v>4.5065000000000001E-2</v>
      </c>
      <c r="AQ23" s="5">
        <f t="shared" si="3"/>
        <v>6.8681818181818177E-2</v>
      </c>
      <c r="AR23" s="6">
        <f>(AO23-AVERAGE(AO11:AO56))/_xlfn.STDEV.P(AO11:AO56)</f>
        <v>-2.848316943108542E-2</v>
      </c>
      <c r="AS23" s="6">
        <f t="shared" ref="AS23:AT23" si="15">(AP23-AVERAGE(AP11:AP56))/_xlfn.STDEV.P(AP11:AP56)</f>
        <v>0.9782916563848415</v>
      </c>
      <c r="AT23" s="6">
        <f t="shared" si="15"/>
        <v>3.0908795255628756</v>
      </c>
    </row>
    <row r="24" spans="1:46" ht="13.5" thickBot="1">
      <c r="A24" s="4" t="s">
        <v>71</v>
      </c>
      <c r="B24" s="4" t="s">
        <v>72</v>
      </c>
      <c r="C24" s="5">
        <v>1.6549999999999999E-2</v>
      </c>
      <c r="D24" s="5">
        <v>1.3729999999999999E-2</v>
      </c>
      <c r="E24" s="5">
        <v>1.1129999999999999E-2</v>
      </c>
      <c r="F24" s="5">
        <v>8.7200000000000003E-3</v>
      </c>
      <c r="G24" s="5">
        <v>6.6499999999999997E-3</v>
      </c>
      <c r="H24" s="5">
        <v>3.9100000000000003E-3</v>
      </c>
      <c r="I24" s="5">
        <v>3.0599999999999998E-3</v>
      </c>
      <c r="J24" s="5">
        <v>2.3600000000000001E-3</v>
      </c>
      <c r="K24" s="5">
        <v>1.81E-3</v>
      </c>
      <c r="L24" s="5">
        <v>1.34E-3</v>
      </c>
      <c r="M24" s="5">
        <v>9.5E-4</v>
      </c>
      <c r="N24" s="5">
        <v>7.1000000000000002E-4</v>
      </c>
      <c r="O24" s="5">
        <v>5.6999999999999998E-4</v>
      </c>
      <c r="P24" s="5">
        <v>4.8999999999999998E-4</v>
      </c>
      <c r="Q24" s="5">
        <v>4.6000000000000001E-4</v>
      </c>
      <c r="R24" s="5">
        <v>4.2000000000000002E-4</v>
      </c>
      <c r="S24" s="5">
        <v>3.8000000000000002E-4</v>
      </c>
      <c r="T24" s="5">
        <v>2.5000000000000001E-4</v>
      </c>
      <c r="U24" s="5">
        <v>1.2999999999999999E-4</v>
      </c>
      <c r="V24" s="5">
        <v>4.0000000000000003E-5</v>
      </c>
      <c r="W24" s="5">
        <v>0</v>
      </c>
      <c r="X24" s="5">
        <v>0</v>
      </c>
      <c r="Y24" s="5">
        <v>6.9999999999999994E-5</v>
      </c>
      <c r="Z24" s="5">
        <v>3.8000000000000002E-4</v>
      </c>
      <c r="AA24" s="5">
        <v>5.5000000000000003E-4</v>
      </c>
      <c r="AB24" s="5">
        <v>6.0999999999999997E-4</v>
      </c>
      <c r="AC24" s="5">
        <v>6.0999999999999997E-4</v>
      </c>
      <c r="AD24" s="5">
        <v>6.0999999999999997E-4</v>
      </c>
      <c r="AE24" s="5">
        <v>6.0999999999999997E-4</v>
      </c>
      <c r="AF24" s="5">
        <v>6.0999999999999997E-4</v>
      </c>
      <c r="AG24" s="5">
        <v>6.0999999999999997E-4</v>
      </c>
      <c r="AH24" s="5">
        <v>6.0999999999999997E-4</v>
      </c>
      <c r="AI24" s="5">
        <v>6.0999999999999997E-4</v>
      </c>
      <c r="AJ24" s="5">
        <v>6.0999999999999997E-4</v>
      </c>
      <c r="AK24" s="5">
        <v>2.4000000000000001E-4</v>
      </c>
      <c r="AM24" s="4" t="s">
        <v>71</v>
      </c>
      <c r="AN24" s="4" t="s">
        <v>72</v>
      </c>
      <c r="AO24" s="5">
        <f t="shared" si="1"/>
        <v>5.9099999999999995E-3</v>
      </c>
      <c r="AP24" s="5">
        <f t="shared" si="2"/>
        <v>2.6583333333333336E-4</v>
      </c>
      <c r="AQ24" s="5">
        <f t="shared" si="3"/>
        <v>5.7090909090909089E-4</v>
      </c>
      <c r="AR24" s="6">
        <f>(AO24-AVERAGE(AO11:AO56))/_xlfn.STDEV.P(AO11:AO56)</f>
        <v>-0.49284352735004133</v>
      </c>
      <c r="AS24" s="6">
        <f t="shared" ref="AS24:AT24" si="16">(AP24-AVERAGE(AP11:AP56))/_xlfn.STDEV.P(AP11:AP56)</f>
        <v>-0.6071360786474469</v>
      </c>
      <c r="AT24" s="6">
        <f t="shared" si="16"/>
        <v>-0.64888825039119635</v>
      </c>
    </row>
    <row r="25" spans="1:46" ht="13.5" thickBot="1">
      <c r="A25" s="4" t="s">
        <v>73</v>
      </c>
      <c r="B25" s="4" t="s">
        <v>74</v>
      </c>
      <c r="C25" s="5">
        <v>8.5360000000000005E-2</v>
      </c>
      <c r="D25" s="5">
        <v>7.9699999999999993E-2</v>
      </c>
      <c r="E25" s="5">
        <v>7.4499999999999997E-2</v>
      </c>
      <c r="F25" s="5">
        <v>7.0730000000000001E-2</v>
      </c>
      <c r="G25" s="5">
        <v>6.8449999999999997E-2</v>
      </c>
      <c r="H25" s="5">
        <v>6.5439999999999998E-2</v>
      </c>
      <c r="I25" s="5">
        <v>6.2609999999999999E-2</v>
      </c>
      <c r="J25" s="5">
        <v>6.0100000000000001E-2</v>
      </c>
      <c r="K25" s="5">
        <v>5.7959999999999998E-2</v>
      </c>
      <c r="L25" s="5">
        <v>5.6829999999999999E-2</v>
      </c>
      <c r="M25" s="5">
        <v>5.6899999999999999E-2</v>
      </c>
      <c r="N25" s="5">
        <v>5.8069999999999997E-2</v>
      </c>
      <c r="O25" s="5">
        <v>5.8610000000000002E-2</v>
      </c>
      <c r="P25" s="5">
        <v>5.9479999999999998E-2</v>
      </c>
      <c r="Q25" s="5">
        <v>6.0359999999999997E-2</v>
      </c>
      <c r="R25" s="5">
        <v>6.0179999999999997E-2</v>
      </c>
      <c r="S25" s="5">
        <v>5.9540000000000003E-2</v>
      </c>
      <c r="T25" s="5">
        <v>5.9659999999999998E-2</v>
      </c>
      <c r="U25" s="5">
        <v>5.9319999999999998E-2</v>
      </c>
      <c r="V25" s="5">
        <v>5.8160000000000003E-2</v>
      </c>
      <c r="W25" s="5">
        <v>5.7360000000000001E-2</v>
      </c>
      <c r="X25" s="5">
        <v>5.6070000000000002E-2</v>
      </c>
      <c r="Y25" s="5">
        <v>5.4609999999999999E-2</v>
      </c>
      <c r="Z25" s="5">
        <v>5.2690000000000001E-2</v>
      </c>
      <c r="AA25" s="5">
        <v>5.0779999999999999E-2</v>
      </c>
      <c r="AB25" s="5">
        <v>4.7539999999999999E-2</v>
      </c>
      <c r="AC25" s="5">
        <v>4.4720000000000003E-2</v>
      </c>
      <c r="AD25" s="5">
        <v>4.197E-2</v>
      </c>
      <c r="AE25" s="5">
        <v>3.9940000000000003E-2</v>
      </c>
      <c r="AF25" s="5">
        <v>3.6700000000000003E-2</v>
      </c>
      <c r="AG25" s="5">
        <v>3.3790000000000001E-2</v>
      </c>
      <c r="AH25" s="5">
        <v>3.1530000000000002E-2</v>
      </c>
      <c r="AI25" s="5">
        <v>3.023E-2</v>
      </c>
      <c r="AJ25" s="5">
        <v>2.9010000000000001E-2</v>
      </c>
      <c r="AK25" s="5">
        <v>2.401E-2</v>
      </c>
      <c r="AM25" s="4" t="s">
        <v>73</v>
      </c>
      <c r="AN25" s="4" t="s">
        <v>74</v>
      </c>
      <c r="AO25" s="5">
        <f t="shared" si="1"/>
        <v>6.6387500000000002E-2</v>
      </c>
      <c r="AP25" s="5">
        <f t="shared" si="2"/>
        <v>5.800333333333333E-2</v>
      </c>
      <c r="AQ25" s="5">
        <f t="shared" si="3"/>
        <v>3.7292727272727262E-2</v>
      </c>
      <c r="AR25" s="6">
        <f>(AO25-AVERAGE(AO11:AO56))/_xlfn.STDEV.P(AO11:AO56)</f>
        <v>1.4857863608164918</v>
      </c>
      <c r="AS25" s="6">
        <f t="shared" ref="AS25:AT25" si="17">(AP25-AVERAGE(AP11:AP56))/_xlfn.STDEV.P(AP11:AP56)</f>
        <v>1.436175006412024</v>
      </c>
      <c r="AT25" s="6">
        <f t="shared" si="17"/>
        <v>1.3673977476052366</v>
      </c>
    </row>
    <row r="26" spans="1:46" ht="13.5" thickBot="1">
      <c r="A26" s="4" t="s">
        <v>75</v>
      </c>
      <c r="B26" s="4" t="s">
        <v>76</v>
      </c>
      <c r="C26" s="5">
        <v>3.8999999999999998E-3</v>
      </c>
      <c r="D26" s="5">
        <v>2.9399999999999999E-3</v>
      </c>
      <c r="E26" s="5">
        <v>2.2899999999999999E-3</v>
      </c>
      <c r="F26" s="5">
        <v>1.91E-3</v>
      </c>
      <c r="G26" s="5">
        <v>1.49E-3</v>
      </c>
      <c r="H26" s="5">
        <v>1.1000000000000001E-3</v>
      </c>
      <c r="I26" s="5">
        <v>9.5E-4</v>
      </c>
      <c r="J26" s="5">
        <v>8.8999999999999995E-4</v>
      </c>
      <c r="K26" s="5">
        <v>9.8999999999999999E-4</v>
      </c>
      <c r="L26" s="5">
        <v>1.2099999999999999E-3</v>
      </c>
      <c r="M26" s="5">
        <v>1.4599999999999999E-3</v>
      </c>
      <c r="N26" s="5">
        <v>1.8400000000000001E-3</v>
      </c>
      <c r="O26" s="5">
        <v>2.2599999999999999E-3</v>
      </c>
      <c r="P26" s="5">
        <v>2.7599999999999999E-3</v>
      </c>
      <c r="Q26" s="5">
        <v>3.14E-3</v>
      </c>
      <c r="R26" s="5">
        <v>3.3600000000000001E-3</v>
      </c>
      <c r="S26" s="5">
        <v>3.6700000000000001E-3</v>
      </c>
      <c r="T26" s="5">
        <v>3.9899999999999996E-3</v>
      </c>
      <c r="U26" s="5">
        <v>4.1599999999999996E-3</v>
      </c>
      <c r="V26" s="5">
        <v>4.2500000000000003E-3</v>
      </c>
      <c r="W26" s="5">
        <v>4.2300000000000003E-3</v>
      </c>
      <c r="X26" s="5">
        <v>4.0899999999999999E-3</v>
      </c>
      <c r="Y26" s="5">
        <v>3.8600000000000001E-3</v>
      </c>
      <c r="Z26" s="5">
        <v>3.48E-3</v>
      </c>
      <c r="AA26" s="5">
        <v>3.0699999999999998E-3</v>
      </c>
      <c r="AB26" s="5">
        <v>2.5000000000000001E-3</v>
      </c>
      <c r="AC26" s="5">
        <v>1.99E-3</v>
      </c>
      <c r="AD26" s="5">
        <v>1.5900000000000001E-3</v>
      </c>
      <c r="AE26" s="5">
        <v>1.14E-3</v>
      </c>
      <c r="AF26" s="5">
        <v>7.5000000000000002E-4</v>
      </c>
      <c r="AG26" s="5">
        <v>5.6999999999999998E-4</v>
      </c>
      <c r="AH26" s="5">
        <v>4.8999999999999998E-4</v>
      </c>
      <c r="AI26" s="5">
        <v>3.8000000000000002E-4</v>
      </c>
      <c r="AJ26" s="5">
        <v>3.1E-4</v>
      </c>
      <c r="AK26" s="5">
        <v>2.2000000000000001E-4</v>
      </c>
      <c r="AM26" s="4" t="s">
        <v>75</v>
      </c>
      <c r="AN26" s="4" t="s">
        <v>76</v>
      </c>
      <c r="AO26" s="5">
        <f t="shared" si="1"/>
        <v>1.7474999999999999E-3</v>
      </c>
      <c r="AP26" s="5">
        <f t="shared" si="2"/>
        <v>3.6041666666666665E-3</v>
      </c>
      <c r="AQ26" s="5">
        <f t="shared" si="3"/>
        <v>1.1827272727272726E-3</v>
      </c>
      <c r="AR26" s="6">
        <f>(AO26-AVERAGE(AO11:AO56))/_xlfn.STDEV.P(AO11:AO56)</f>
        <v>-0.6290271809318394</v>
      </c>
      <c r="AS26" s="6">
        <f t="shared" ref="AS26:AT26" si="18">(AP26-AVERAGE(AP11:AP56))/_xlfn.STDEV.P(AP11:AP56)</f>
        <v>-0.48899356285401041</v>
      </c>
      <c r="AT26" s="6">
        <f t="shared" si="18"/>
        <v>-0.61529513070382691</v>
      </c>
    </row>
    <row r="27" spans="1:46" ht="13.5" thickBot="1">
      <c r="A27" s="4" t="s">
        <v>77</v>
      </c>
      <c r="B27" s="4" t="s">
        <v>78</v>
      </c>
      <c r="C27" s="5">
        <v>3.0470000000000001E-2</v>
      </c>
      <c r="D27" s="5">
        <v>2.8379999999999999E-2</v>
      </c>
      <c r="E27" s="5">
        <v>2.6429999999999999E-2</v>
      </c>
      <c r="F27" s="5">
        <v>2.3769999999999999E-2</v>
      </c>
      <c r="G27" s="5">
        <v>2.188E-2</v>
      </c>
      <c r="H27" s="5">
        <v>1.9709999999999998E-2</v>
      </c>
      <c r="I27" s="5">
        <v>1.8319999999999999E-2</v>
      </c>
      <c r="J27" s="5">
        <v>1.702E-2</v>
      </c>
      <c r="K27" s="5">
        <v>1.6310000000000002E-2</v>
      </c>
      <c r="L27" s="5">
        <v>1.538E-2</v>
      </c>
      <c r="M27" s="5">
        <v>1.4789999999999999E-2</v>
      </c>
      <c r="N27" s="5">
        <v>1.4290000000000001E-2</v>
      </c>
      <c r="O27" s="5">
        <v>1.4019999999999999E-2</v>
      </c>
      <c r="P27" s="5">
        <v>1.414E-2</v>
      </c>
      <c r="Q27" s="5">
        <v>1.452E-2</v>
      </c>
      <c r="R27" s="5">
        <v>1.469E-2</v>
      </c>
      <c r="S27" s="5">
        <v>1.4760000000000001E-2</v>
      </c>
      <c r="T27" s="5">
        <v>1.4789999999999999E-2</v>
      </c>
      <c r="U27" s="5">
        <v>1.4789999999999999E-2</v>
      </c>
      <c r="V27" s="5">
        <v>1.5219999999999999E-2</v>
      </c>
      <c r="W27" s="5">
        <v>1.5740000000000001E-2</v>
      </c>
      <c r="X27" s="5">
        <v>1.6140000000000002E-2</v>
      </c>
      <c r="Y27" s="5">
        <v>1.6549999999999999E-2</v>
      </c>
      <c r="Z27" s="5">
        <v>1.6490000000000001E-2</v>
      </c>
      <c r="AA27" s="5">
        <v>1.6570000000000001E-2</v>
      </c>
      <c r="AB27" s="5">
        <v>1.6459999999999999E-2</v>
      </c>
      <c r="AC27" s="5">
        <v>1.583E-2</v>
      </c>
      <c r="AD27" s="5">
        <v>1.525E-2</v>
      </c>
      <c r="AE27" s="5">
        <v>1.498E-2</v>
      </c>
      <c r="AF27" s="5">
        <v>1.4880000000000001E-2</v>
      </c>
      <c r="AG27" s="5">
        <v>1.4970000000000001E-2</v>
      </c>
      <c r="AH27" s="5">
        <v>1.4590000000000001E-2</v>
      </c>
      <c r="AI27" s="5">
        <v>1.413E-2</v>
      </c>
      <c r="AJ27" s="5">
        <v>1.3950000000000001E-2</v>
      </c>
      <c r="AK27" s="5">
        <v>1.218E-2</v>
      </c>
      <c r="AM27" s="4" t="s">
        <v>77</v>
      </c>
      <c r="AN27" s="4" t="s">
        <v>78</v>
      </c>
      <c r="AO27" s="5">
        <f t="shared" si="1"/>
        <v>2.0562500000000001E-2</v>
      </c>
      <c r="AP27" s="5">
        <f t="shared" si="2"/>
        <v>1.5154166666666668E-2</v>
      </c>
      <c r="AQ27" s="5">
        <f t="shared" si="3"/>
        <v>1.4889999999999999E-2</v>
      </c>
      <c r="AR27" s="6">
        <f>(AO27-AVERAGE(AO11:AO56))/_xlfn.STDEV.P(AO11:AO56)</f>
        <v>-1.3460708345285354E-2</v>
      </c>
      <c r="AS27" s="6">
        <f t="shared" ref="AS27:AT27" si="19">(AP27-AVERAGE(AP11:AP56))/_xlfn.STDEV.P(AP11:AP56)</f>
        <v>-8.0242871666534502E-2</v>
      </c>
      <c r="AT27" s="6">
        <f t="shared" si="19"/>
        <v>0.13733051364410157</v>
      </c>
    </row>
    <row r="28" spans="1:46" ht="13.5" thickBot="1">
      <c r="A28" s="4" t="s">
        <v>79</v>
      </c>
      <c r="B28" s="4" t="s">
        <v>80</v>
      </c>
      <c r="C28" s="5">
        <v>4.62E-3</v>
      </c>
      <c r="D28" s="5">
        <v>3.6700000000000001E-3</v>
      </c>
      <c r="E28" s="5">
        <v>2.82E-3</v>
      </c>
      <c r="F28" s="5">
        <v>2.2599999999999999E-3</v>
      </c>
      <c r="G28" s="5">
        <v>1.5900000000000001E-3</v>
      </c>
      <c r="H28" s="5">
        <v>1.31E-3</v>
      </c>
      <c r="I28" s="5">
        <v>1.6000000000000001E-3</v>
      </c>
      <c r="J28" s="5">
        <v>1.65E-3</v>
      </c>
      <c r="K28" s="5">
        <v>2.2100000000000002E-3</v>
      </c>
      <c r="L28" s="5">
        <v>2.7399999999999998E-3</v>
      </c>
      <c r="M28" s="5">
        <v>3.5899999999999999E-3</v>
      </c>
      <c r="N28" s="5">
        <v>4.0299999999999997E-3</v>
      </c>
      <c r="O28" s="5">
        <v>4.5599999999999998E-3</v>
      </c>
      <c r="P28" s="5">
        <v>5.3699999999999998E-3</v>
      </c>
      <c r="Q28" s="5">
        <v>6.0600000000000003E-3</v>
      </c>
      <c r="R28" s="5">
        <v>6.3400000000000001E-3</v>
      </c>
      <c r="S28" s="5">
        <v>6.5199999999999998E-3</v>
      </c>
      <c r="T28" s="5">
        <v>6.3299999999999997E-3</v>
      </c>
      <c r="U28" s="5">
        <v>5.7800000000000004E-3</v>
      </c>
      <c r="V28" s="5">
        <v>5.5199999999999997E-3</v>
      </c>
      <c r="W28" s="5">
        <v>5.1599999999999997E-3</v>
      </c>
      <c r="X28" s="5">
        <v>4.6600000000000001E-3</v>
      </c>
      <c r="Y28" s="5">
        <v>3.9100000000000003E-3</v>
      </c>
      <c r="Z28" s="5">
        <v>3.5699999999999998E-3</v>
      </c>
      <c r="AA28" s="5">
        <v>3.5200000000000001E-3</v>
      </c>
      <c r="AB28" s="5">
        <v>3.46E-3</v>
      </c>
      <c r="AC28" s="5">
        <v>3.5599999999999998E-3</v>
      </c>
      <c r="AD28" s="5">
        <v>4.4099999999999999E-3</v>
      </c>
      <c r="AE28" s="5">
        <v>4.9699999999999996E-3</v>
      </c>
      <c r="AF28" s="5">
        <v>5.9899999999999997E-3</v>
      </c>
      <c r="AG28" s="5">
        <v>6.7600000000000004E-3</v>
      </c>
      <c r="AH28" s="5">
        <v>7.2100000000000003E-3</v>
      </c>
      <c r="AI28" s="5">
        <v>7.3499999999999998E-3</v>
      </c>
      <c r="AJ28" s="5">
        <v>7.6099999999999996E-3</v>
      </c>
      <c r="AK28" s="5">
        <v>8.5400000000000007E-3</v>
      </c>
      <c r="AM28" s="4" t="s">
        <v>79</v>
      </c>
      <c r="AN28" s="4" t="s">
        <v>80</v>
      </c>
      <c r="AO28" s="5">
        <f t="shared" si="1"/>
        <v>2.6741666666666667E-3</v>
      </c>
      <c r="AP28" s="5">
        <f t="shared" si="2"/>
        <v>5.3150000000000003E-3</v>
      </c>
      <c r="AQ28" s="5">
        <f t="shared" si="3"/>
        <v>5.7618181818181822E-3</v>
      </c>
      <c r="AR28" s="6">
        <f>(AO28-AVERAGE(AO11:AO56))/_xlfn.STDEV.P(AO11:AO56)</f>
        <v>-0.59870961881312879</v>
      </c>
      <c r="AS28" s="6">
        <f t="shared" ref="AS28:AT28" si="20">(AP28-AVERAGE(AP11:AP56))/_xlfn.STDEV.P(AP11:AP56)</f>
        <v>-0.42844773536426384</v>
      </c>
      <c r="AT28" s="6">
        <f t="shared" si="20"/>
        <v>-0.36387084561425825</v>
      </c>
    </row>
    <row r="29" spans="1:46" ht="13.5" thickBot="1">
      <c r="A29" s="4" t="s">
        <v>81</v>
      </c>
      <c r="B29" s="4" t="s">
        <v>82</v>
      </c>
      <c r="C29" s="5">
        <v>2.47E-2</v>
      </c>
      <c r="D29" s="5">
        <v>2.1649999999999999E-2</v>
      </c>
      <c r="E29" s="5">
        <v>1.9640000000000001E-2</v>
      </c>
      <c r="F29" s="5">
        <v>1.8290000000000001E-2</v>
      </c>
      <c r="G29" s="5">
        <v>1.7059999999999999E-2</v>
      </c>
      <c r="H29" s="5">
        <v>1.6109999999999999E-2</v>
      </c>
      <c r="I29" s="5">
        <v>1.545E-2</v>
      </c>
      <c r="J29" s="5">
        <v>1.4970000000000001E-2</v>
      </c>
      <c r="K29" s="5">
        <v>1.49E-2</v>
      </c>
      <c r="L29" s="5">
        <v>1.5689999999999999E-2</v>
      </c>
      <c r="M29" s="5">
        <v>1.6160000000000001E-2</v>
      </c>
      <c r="N29" s="5">
        <v>1.686E-2</v>
      </c>
      <c r="O29" s="5">
        <v>1.7649999999999999E-2</v>
      </c>
      <c r="P29" s="5">
        <v>1.8169999999999999E-2</v>
      </c>
      <c r="Q29" s="5">
        <v>1.864E-2</v>
      </c>
      <c r="R29" s="5">
        <v>1.865E-2</v>
      </c>
      <c r="S29" s="5">
        <v>1.8710000000000001E-2</v>
      </c>
      <c r="T29" s="5">
        <v>2.0080000000000001E-2</v>
      </c>
      <c r="U29" s="5">
        <v>2.188E-2</v>
      </c>
      <c r="V29" s="5">
        <v>2.3769999999999999E-2</v>
      </c>
      <c r="W29" s="5">
        <v>2.564E-2</v>
      </c>
      <c r="X29" s="5">
        <v>2.7109999999999999E-2</v>
      </c>
      <c r="Y29" s="5">
        <v>2.8230000000000002E-2</v>
      </c>
      <c r="Z29" s="5">
        <v>2.8879999999999999E-2</v>
      </c>
      <c r="AA29" s="5">
        <v>2.9069999999999999E-2</v>
      </c>
      <c r="AB29" s="5">
        <v>2.947E-2</v>
      </c>
      <c r="AC29" s="5">
        <v>2.9520000000000001E-2</v>
      </c>
      <c r="AD29" s="5">
        <v>3.0099999999999998E-2</v>
      </c>
      <c r="AE29" s="5">
        <v>3.0499999999999999E-2</v>
      </c>
      <c r="AF29" s="5">
        <v>3.1419999999999997E-2</v>
      </c>
      <c r="AG29" s="5">
        <v>3.1379999999999998E-2</v>
      </c>
      <c r="AH29" s="5">
        <v>3.15E-2</v>
      </c>
      <c r="AI29" s="5">
        <v>3.218E-2</v>
      </c>
      <c r="AJ29" s="5">
        <v>3.397E-2</v>
      </c>
      <c r="AK29" s="5">
        <v>3.3270000000000001E-2</v>
      </c>
      <c r="AM29" s="4" t="s">
        <v>81</v>
      </c>
      <c r="AN29" s="4" t="s">
        <v>82</v>
      </c>
      <c r="AO29" s="5">
        <f t="shared" si="1"/>
        <v>1.7623333333333338E-2</v>
      </c>
      <c r="AP29" s="5">
        <f t="shared" si="2"/>
        <v>2.2284166666666671E-2</v>
      </c>
      <c r="AQ29" s="5">
        <f t="shared" si="3"/>
        <v>3.1125454545454546E-2</v>
      </c>
      <c r="AR29" s="6">
        <f>(AO29-AVERAGE(AO11:AO56))/_xlfn.STDEV.P(AO11:AO56)</f>
        <v>-0.10962081769123154</v>
      </c>
      <c r="AS29" s="6">
        <f t="shared" ref="AS29:AT29" si="21">(AP29-AVERAGE(AP11:AP56))/_xlfn.STDEV.P(AP11:AP56)</f>
        <v>0.1720854770924875</v>
      </c>
      <c r="AT29" s="6">
        <f t="shared" si="21"/>
        <v>1.0287711146793619</v>
      </c>
    </row>
    <row r="30" spans="1:46" ht="13.5" thickBot="1">
      <c r="A30" s="4" t="s">
        <v>83</v>
      </c>
      <c r="B30" s="4" t="s">
        <v>84</v>
      </c>
      <c r="C30" s="5">
        <v>2.14E-3</v>
      </c>
      <c r="D30" s="5">
        <v>1.2700000000000001E-3</v>
      </c>
      <c r="E30" s="5">
        <v>8.8999999999999995E-4</v>
      </c>
      <c r="F30" s="5">
        <v>5.9000000000000003E-4</v>
      </c>
      <c r="G30" s="5">
        <v>2.9E-4</v>
      </c>
      <c r="H30" s="5">
        <v>0</v>
      </c>
      <c r="I30" s="5">
        <v>0</v>
      </c>
      <c r="J30" s="5">
        <v>0</v>
      </c>
      <c r="K30" s="5">
        <v>0</v>
      </c>
      <c r="L30" s="5">
        <v>0</v>
      </c>
      <c r="M30" s="5">
        <v>0</v>
      </c>
      <c r="N30" s="5">
        <v>0</v>
      </c>
      <c r="O30" s="5">
        <v>0</v>
      </c>
      <c r="P30" s="5">
        <v>0</v>
      </c>
      <c r="Q30" s="5">
        <v>0</v>
      </c>
      <c r="R30" s="5">
        <v>0</v>
      </c>
      <c r="S30" s="5">
        <v>0</v>
      </c>
      <c r="T30" s="5">
        <v>0</v>
      </c>
      <c r="U30" s="5">
        <v>0</v>
      </c>
      <c r="V30" s="5">
        <v>0</v>
      </c>
      <c r="W30" s="5">
        <v>0</v>
      </c>
      <c r="X30" s="5">
        <v>0</v>
      </c>
      <c r="Y30" s="5">
        <v>0</v>
      </c>
      <c r="Z30" s="5">
        <v>0</v>
      </c>
      <c r="AA30" s="5">
        <v>0</v>
      </c>
      <c r="AB30" s="5">
        <v>0</v>
      </c>
      <c r="AC30" s="5">
        <v>0</v>
      </c>
      <c r="AD30" s="5">
        <v>0</v>
      </c>
      <c r="AE30" s="5">
        <v>0</v>
      </c>
      <c r="AF30" s="5">
        <v>0</v>
      </c>
      <c r="AG30" s="5">
        <v>0</v>
      </c>
      <c r="AH30" s="5">
        <v>0</v>
      </c>
      <c r="AI30" s="5">
        <v>0</v>
      </c>
      <c r="AJ30" s="5">
        <v>0</v>
      </c>
      <c r="AK30" s="5">
        <v>0</v>
      </c>
      <c r="AM30" s="4" t="s">
        <v>83</v>
      </c>
      <c r="AN30" s="4" t="s">
        <v>84</v>
      </c>
      <c r="AO30" s="5">
        <f t="shared" si="1"/>
        <v>4.3166666666666673E-4</v>
      </c>
      <c r="AP30" s="5">
        <f t="shared" si="2"/>
        <v>0</v>
      </c>
      <c r="AQ30" s="5">
        <f t="shared" si="3"/>
        <v>0</v>
      </c>
      <c r="AR30" s="6">
        <f>(AO30-AVERAGE(AO11:AO56))/_xlfn.STDEV.P(AO11:AO56)</f>
        <v>-0.67207702858062002</v>
      </c>
      <c r="AS30" s="6">
        <f t="shared" ref="AS30:AT30" si="22">(AP30-AVERAGE(AP11:AP56))/_xlfn.STDEV.P(AP11:AP56)</f>
        <v>-0.61654383265096813</v>
      </c>
      <c r="AT30" s="6">
        <f t="shared" si="22"/>
        <v>-0.68023517336841477</v>
      </c>
    </row>
    <row r="31" spans="1:46" ht="13.5" thickBot="1">
      <c r="A31" s="4" t="s">
        <v>85</v>
      </c>
      <c r="B31" s="4" t="s">
        <v>86</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c r="V31" s="5">
        <v>0</v>
      </c>
      <c r="W31" s="5">
        <v>0</v>
      </c>
      <c r="X31" s="5">
        <v>0</v>
      </c>
      <c r="Y31" s="5">
        <v>0</v>
      </c>
      <c r="Z31" s="5">
        <v>0</v>
      </c>
      <c r="AA31" s="5">
        <v>0</v>
      </c>
      <c r="AB31" s="5">
        <v>0</v>
      </c>
      <c r="AC31" s="5">
        <v>0</v>
      </c>
      <c r="AD31" s="5">
        <v>0</v>
      </c>
      <c r="AE31" s="5">
        <v>0</v>
      </c>
      <c r="AF31" s="5">
        <v>0</v>
      </c>
      <c r="AG31" s="5">
        <v>0</v>
      </c>
      <c r="AH31" s="5">
        <v>0</v>
      </c>
      <c r="AI31" s="5">
        <v>0</v>
      </c>
      <c r="AJ31" s="5">
        <v>0</v>
      </c>
      <c r="AK31" s="5">
        <v>0</v>
      </c>
      <c r="AM31" s="4" t="s">
        <v>85</v>
      </c>
      <c r="AN31" s="4" t="s">
        <v>86</v>
      </c>
      <c r="AO31" s="5">
        <f t="shared" si="1"/>
        <v>0</v>
      </c>
      <c r="AP31" s="5">
        <f t="shared" si="2"/>
        <v>0</v>
      </c>
      <c r="AQ31" s="5">
        <f t="shared" si="3"/>
        <v>0</v>
      </c>
      <c r="AR31" s="6">
        <f>(AO31-AVERAGE(AO11:AO56))/_xlfn.STDEV.P(AO11:AO56)</f>
        <v>-0.68619977784095465</v>
      </c>
      <c r="AS31" s="6">
        <f t="shared" ref="AS31:AT31" si="23">(AP31-AVERAGE(AP11:AP56))/_xlfn.STDEV.P(AP11:AP56)</f>
        <v>-0.61654383265096813</v>
      </c>
      <c r="AT31" s="6">
        <f t="shared" si="23"/>
        <v>-0.68023517336841477</v>
      </c>
    </row>
    <row r="32" spans="1:46" ht="13.5" thickBot="1">
      <c r="A32" s="4" t="s">
        <v>87</v>
      </c>
      <c r="B32" s="4" t="s">
        <v>88</v>
      </c>
      <c r="C32" s="5">
        <v>3.3E-4</v>
      </c>
      <c r="D32" s="5">
        <v>1.7000000000000001E-4</v>
      </c>
      <c r="E32" s="5">
        <v>1.1E-4</v>
      </c>
      <c r="F32" s="5">
        <v>5.0000000000000002E-5</v>
      </c>
      <c r="G32" s="5">
        <v>0</v>
      </c>
      <c r="H32" s="5">
        <v>0</v>
      </c>
      <c r="I32" s="5">
        <v>0</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M32" s="4" t="s">
        <v>87</v>
      </c>
      <c r="AN32" s="4" t="s">
        <v>88</v>
      </c>
      <c r="AO32" s="5">
        <f t="shared" si="1"/>
        <v>5.5000000000000002E-5</v>
      </c>
      <c r="AP32" s="5">
        <f t="shared" si="2"/>
        <v>0</v>
      </c>
      <c r="AQ32" s="5">
        <f t="shared" si="3"/>
        <v>0</v>
      </c>
      <c r="AR32" s="6">
        <f>(AO32-AVERAGE(AO11:AO56))/_xlfn.STDEV.P(AO11:AO56)</f>
        <v>-0.68440035419002399</v>
      </c>
      <c r="AS32" s="6">
        <f t="shared" ref="AS32:AT32" si="24">(AP32-AVERAGE(AP11:AP56))/_xlfn.STDEV.P(AP11:AP56)</f>
        <v>-0.61654383265096813</v>
      </c>
      <c r="AT32" s="6">
        <f t="shared" si="24"/>
        <v>-0.68023517336841477</v>
      </c>
    </row>
    <row r="33" spans="1:46" ht="13.5" thickBot="1">
      <c r="A33" s="4" t="s">
        <v>89</v>
      </c>
      <c r="B33" s="4" t="s">
        <v>90</v>
      </c>
      <c r="C33" s="5">
        <v>5.7999999999999996E-3</v>
      </c>
      <c r="D33" s="5">
        <v>5.9300000000000004E-3</v>
      </c>
      <c r="E33" s="5">
        <v>5.9300000000000004E-3</v>
      </c>
      <c r="F33" s="5">
        <v>5.9800000000000001E-3</v>
      </c>
      <c r="G33" s="5">
        <v>6.1199999999999996E-3</v>
      </c>
      <c r="H33" s="5">
        <v>6.5399999999999998E-3</v>
      </c>
      <c r="I33" s="5">
        <v>6.7799999999999996E-3</v>
      </c>
      <c r="J33" s="5">
        <v>6.8700000000000002E-3</v>
      </c>
      <c r="K33" s="5">
        <v>7.2500000000000004E-3</v>
      </c>
      <c r="L33" s="5">
        <v>7.9500000000000005E-3</v>
      </c>
      <c r="M33" s="5">
        <v>8.4499999999999992E-3</v>
      </c>
      <c r="N33" s="5">
        <v>8.6700000000000006E-3</v>
      </c>
      <c r="O33" s="5">
        <v>8.7200000000000003E-3</v>
      </c>
      <c r="P33" s="5">
        <v>8.9599999999999992E-3</v>
      </c>
      <c r="Q33" s="5">
        <v>9.7199999999999995E-3</v>
      </c>
      <c r="R33" s="5">
        <v>1.04E-2</v>
      </c>
      <c r="S33" s="5">
        <v>1.0699999999999999E-2</v>
      </c>
      <c r="T33" s="5">
        <v>1.073E-2</v>
      </c>
      <c r="U33" s="5">
        <v>1.0619999999999999E-2</v>
      </c>
      <c r="V33" s="5">
        <v>1.061E-2</v>
      </c>
      <c r="W33" s="5">
        <v>1.074E-2</v>
      </c>
      <c r="X33" s="5">
        <v>1.0410000000000001E-2</v>
      </c>
      <c r="Y33" s="5">
        <v>1.039E-2</v>
      </c>
      <c r="Z33" s="5">
        <v>1.052E-2</v>
      </c>
      <c r="AA33" s="5">
        <v>1.0330000000000001E-2</v>
      </c>
      <c r="AB33" s="5">
        <v>9.7800000000000005E-3</v>
      </c>
      <c r="AC33" s="5">
        <v>8.6999999999999994E-3</v>
      </c>
      <c r="AD33" s="5">
        <v>7.5599999999999999E-3</v>
      </c>
      <c r="AE33" s="5">
        <v>6.7299999999999999E-3</v>
      </c>
      <c r="AF33" s="5">
        <v>6.0800000000000003E-3</v>
      </c>
      <c r="AG33" s="5">
        <v>5.5599999999999998E-3</v>
      </c>
      <c r="AH33" s="5">
        <v>5.1799999999999997E-3</v>
      </c>
      <c r="AI33" s="5">
        <v>4.5599999999999998E-3</v>
      </c>
      <c r="AJ33" s="5">
        <v>4.15E-3</v>
      </c>
      <c r="AK33" s="5">
        <v>2.5400000000000002E-3</v>
      </c>
      <c r="AM33" s="4" t="s">
        <v>89</v>
      </c>
      <c r="AN33" s="4" t="s">
        <v>90</v>
      </c>
      <c r="AO33" s="5">
        <f t="shared" si="1"/>
        <v>6.8558333333333327E-3</v>
      </c>
      <c r="AP33" s="5">
        <f t="shared" si="2"/>
        <v>1.021E-2</v>
      </c>
      <c r="AQ33" s="5">
        <f t="shared" si="3"/>
        <v>6.4700000000000001E-3</v>
      </c>
      <c r="AR33" s="6">
        <f>(AO33-AVERAGE(AO11:AO56))/_xlfn.STDEV.P(AO11:AO56)</f>
        <v>-0.46189889335297613</v>
      </c>
      <c r="AS33" s="6">
        <f t="shared" ref="AS33:AT33" si="25">(AP33-AVERAGE(AP11:AP56))/_xlfn.STDEV.P(AP11:AP56)</f>
        <v>-0.25521529957528594</v>
      </c>
      <c r="AT33" s="6">
        <f t="shared" si="25"/>
        <v>-0.32498668478742204</v>
      </c>
    </row>
    <row r="34" spans="1:46" ht="13.5" thickBot="1">
      <c r="A34" s="4" t="s">
        <v>91</v>
      </c>
      <c r="B34" s="4" t="s">
        <v>92</v>
      </c>
      <c r="C34" s="5">
        <v>4.2860000000000002E-2</v>
      </c>
      <c r="D34" s="5">
        <v>3.4450000000000001E-2</v>
      </c>
      <c r="E34" s="5">
        <v>2.7380000000000002E-2</v>
      </c>
      <c r="F34" s="5">
        <v>2.1329999999999998E-2</v>
      </c>
      <c r="G34" s="5">
        <v>1.66E-2</v>
      </c>
      <c r="H34" s="5">
        <v>1.328E-2</v>
      </c>
      <c r="I34" s="5">
        <v>1.123E-2</v>
      </c>
      <c r="J34" s="5">
        <v>9.3600000000000003E-3</v>
      </c>
      <c r="K34" s="5">
        <v>8.5400000000000007E-3</v>
      </c>
      <c r="L34" s="5">
        <v>8.9499999999999996E-3</v>
      </c>
      <c r="M34" s="5">
        <v>9.7199999999999995E-3</v>
      </c>
      <c r="N34" s="5">
        <v>1.0630000000000001E-2</v>
      </c>
      <c r="O34" s="5">
        <v>1.1390000000000001E-2</v>
      </c>
      <c r="P34" s="5">
        <v>1.192E-2</v>
      </c>
      <c r="Q34" s="5">
        <v>1.227E-2</v>
      </c>
      <c r="R34" s="5">
        <v>1.1950000000000001E-2</v>
      </c>
      <c r="S34" s="5">
        <v>1.099E-2</v>
      </c>
      <c r="T34" s="5">
        <v>1.0370000000000001E-2</v>
      </c>
      <c r="U34" s="5">
        <v>1.009E-2</v>
      </c>
      <c r="V34" s="5">
        <v>1.0410000000000001E-2</v>
      </c>
      <c r="W34" s="5">
        <v>1.124E-2</v>
      </c>
      <c r="X34" s="5">
        <v>1.1050000000000001E-2</v>
      </c>
      <c r="Y34" s="5">
        <v>1.1010000000000001E-2</v>
      </c>
      <c r="Z34" s="5">
        <v>1.1429999999999999E-2</v>
      </c>
      <c r="AA34" s="5">
        <v>1.184E-2</v>
      </c>
      <c r="AB34" s="5">
        <v>1.282E-2</v>
      </c>
      <c r="AC34" s="5">
        <v>1.6379999999999999E-2</v>
      </c>
      <c r="AD34" s="5">
        <v>1.9890000000000001E-2</v>
      </c>
      <c r="AE34" s="5">
        <v>2.283E-2</v>
      </c>
      <c r="AF34" s="5">
        <v>2.5669999999999998E-2</v>
      </c>
      <c r="AG34" s="5">
        <v>2.911E-2</v>
      </c>
      <c r="AH34" s="5">
        <v>3.2320000000000002E-2</v>
      </c>
      <c r="AI34" s="5">
        <v>3.422E-2</v>
      </c>
      <c r="AJ34" s="5">
        <v>3.6560000000000002E-2</v>
      </c>
      <c r="AK34" s="5">
        <v>3.6609999999999997E-2</v>
      </c>
      <c r="AM34" s="4" t="s">
        <v>91</v>
      </c>
      <c r="AN34" s="4" t="s">
        <v>92</v>
      </c>
      <c r="AO34" s="5">
        <f t="shared" si="1"/>
        <v>1.7860833333333333E-2</v>
      </c>
      <c r="AP34" s="5">
        <f t="shared" si="2"/>
        <v>1.1176666666666668E-2</v>
      </c>
      <c r="AQ34" s="5">
        <f t="shared" si="3"/>
        <v>2.5295454545454545E-2</v>
      </c>
      <c r="AR34" s="6">
        <f>(AO34-AVERAGE(AO11:AO56))/_xlfn.STDEV.P(AO11:AO56)</f>
        <v>-0.10185057919857657</v>
      </c>
      <c r="AS34" s="6">
        <f t="shared" ref="AS34:AT34" si="26">(AP34-AVERAGE(AP11:AP56))/_xlfn.STDEV.P(AP11:AP56)</f>
        <v>-0.22100528501702674</v>
      </c>
      <c r="AT34" s="6">
        <f t="shared" si="26"/>
        <v>0.70866312574162049</v>
      </c>
    </row>
    <row r="35" spans="1:46" ht="13.5" thickBot="1">
      <c r="A35" s="4" t="s">
        <v>93</v>
      </c>
      <c r="B35" s="4" t="s">
        <v>94</v>
      </c>
      <c r="C35" s="5">
        <v>1.6999999999999999E-3</v>
      </c>
      <c r="D35" s="5">
        <v>1.81E-3</v>
      </c>
      <c r="E35" s="5">
        <v>1.91E-3</v>
      </c>
      <c r="F35" s="5">
        <v>1.99E-3</v>
      </c>
      <c r="G35" s="5">
        <v>2.1099999999999999E-3</v>
      </c>
      <c r="H35" s="5">
        <v>2.0600000000000002E-3</v>
      </c>
      <c r="I35" s="5">
        <v>1.91E-3</v>
      </c>
      <c r="J35" s="5">
        <v>1.8E-3</v>
      </c>
      <c r="K35" s="5">
        <v>1.64E-3</v>
      </c>
      <c r="L35" s="5">
        <v>1.5100000000000001E-3</v>
      </c>
      <c r="M35" s="5">
        <v>1.34E-3</v>
      </c>
      <c r="N35" s="5">
        <v>1.34E-3</v>
      </c>
      <c r="O35" s="5">
        <v>1.39E-3</v>
      </c>
      <c r="P35" s="5">
        <v>1.5900000000000001E-3</v>
      </c>
      <c r="Q35" s="5">
        <v>1.6900000000000001E-3</v>
      </c>
      <c r="R35" s="5">
        <v>1.7099999999999999E-3</v>
      </c>
      <c r="S35" s="5">
        <v>1.8400000000000001E-3</v>
      </c>
      <c r="T35" s="5">
        <v>2.0200000000000001E-3</v>
      </c>
      <c r="U35" s="5">
        <v>2.0100000000000001E-3</v>
      </c>
      <c r="V35" s="5">
        <v>2.0100000000000001E-3</v>
      </c>
      <c r="W35" s="5">
        <v>2.0500000000000002E-3</v>
      </c>
      <c r="X35" s="5">
        <v>2.0600000000000002E-3</v>
      </c>
      <c r="Y35" s="5">
        <v>2.0899999999999998E-3</v>
      </c>
      <c r="Z35" s="5">
        <v>1.9400000000000001E-3</v>
      </c>
      <c r="AA35" s="5">
        <v>1.8500000000000001E-3</v>
      </c>
      <c r="AB35" s="5">
        <v>1.64E-3</v>
      </c>
      <c r="AC35" s="5">
        <v>1.5100000000000001E-3</v>
      </c>
      <c r="AD35" s="5">
        <v>1.42E-3</v>
      </c>
      <c r="AE35" s="5">
        <v>1.15E-3</v>
      </c>
      <c r="AF35" s="5">
        <v>8.8999999999999995E-4</v>
      </c>
      <c r="AG35" s="5">
        <v>8.3000000000000001E-4</v>
      </c>
      <c r="AH35" s="5">
        <v>7.5000000000000002E-4</v>
      </c>
      <c r="AI35" s="5">
        <v>5.9999999999999995E-4</v>
      </c>
      <c r="AJ35" s="5">
        <v>4.8999999999999998E-4</v>
      </c>
      <c r="AK35" s="5">
        <v>2.7999999999999998E-4</v>
      </c>
      <c r="AM35" s="4" t="s">
        <v>93</v>
      </c>
      <c r="AN35" s="4" t="s">
        <v>94</v>
      </c>
      <c r="AO35" s="5">
        <f t="shared" si="1"/>
        <v>1.7600000000000003E-3</v>
      </c>
      <c r="AP35" s="5">
        <f t="shared" si="2"/>
        <v>1.8666666666666666E-3</v>
      </c>
      <c r="AQ35" s="5">
        <f t="shared" si="3"/>
        <v>1.0372727272727274E-3</v>
      </c>
      <c r="AR35" s="6">
        <f>(AO35-AVERAGE(AO11:AO56))/_xlfn.STDEV.P(AO11:AO56)</f>
        <v>-0.62861822101117326</v>
      </c>
      <c r="AS35" s="6">
        <f t="shared" ref="AS35:AT35" si="27">(AP35-AVERAGE(AP11:AP56))/_xlfn.STDEV.P(AP11:AP56)</f>
        <v>-0.55048311488329527</v>
      </c>
      <c r="AT35" s="6">
        <f t="shared" si="27"/>
        <v>-0.62328160789547493</v>
      </c>
    </row>
    <row r="36" spans="1:46" ht="13.5" thickBot="1">
      <c r="A36" s="4" t="s">
        <v>95</v>
      </c>
      <c r="B36" s="4" t="s">
        <v>96</v>
      </c>
      <c r="C36" s="5">
        <v>3.2799999999999999E-3</v>
      </c>
      <c r="D36" s="5">
        <v>3.5799999999999998E-3</v>
      </c>
      <c r="E36" s="5">
        <v>4.0699999999999998E-3</v>
      </c>
      <c r="F36" s="5">
        <v>4.3E-3</v>
      </c>
      <c r="G36" s="5">
        <v>4.3899999999999998E-3</v>
      </c>
      <c r="H36" s="5">
        <v>4.4099999999999999E-3</v>
      </c>
      <c r="I36" s="5">
        <v>3.98E-3</v>
      </c>
      <c r="J36" s="5">
        <v>3.5500000000000002E-3</v>
      </c>
      <c r="K36" s="5">
        <v>3.13E-3</v>
      </c>
      <c r="L36" s="5">
        <v>2.7899999999999999E-3</v>
      </c>
      <c r="M36" s="5">
        <v>2.31E-3</v>
      </c>
      <c r="N36" s="5">
        <v>1.98E-3</v>
      </c>
      <c r="O36" s="5">
        <v>1.65E-3</v>
      </c>
      <c r="P36" s="5">
        <v>1.3500000000000001E-3</v>
      </c>
      <c r="Q36" s="5">
        <v>8.5999999999999998E-4</v>
      </c>
      <c r="R36" s="5">
        <v>6.8999999999999997E-4</v>
      </c>
      <c r="S36" s="5">
        <v>7.6000000000000004E-4</v>
      </c>
      <c r="T36" s="5">
        <v>8.7000000000000001E-4</v>
      </c>
      <c r="U36" s="5">
        <v>1.01E-3</v>
      </c>
      <c r="V36" s="5">
        <v>1.0499999999999999E-3</v>
      </c>
      <c r="W36" s="5">
        <v>1.0200000000000001E-3</v>
      </c>
      <c r="X36" s="5">
        <v>1.1000000000000001E-3</v>
      </c>
      <c r="Y36" s="5">
        <v>1.1199999999999999E-3</v>
      </c>
      <c r="Z36" s="5">
        <v>1.1199999999999999E-3</v>
      </c>
      <c r="AA36" s="5">
        <v>1.1199999999999999E-3</v>
      </c>
      <c r="AB36" s="5">
        <v>1.1199999999999999E-3</v>
      </c>
      <c r="AC36" s="5">
        <v>1.1199999999999999E-3</v>
      </c>
      <c r="AD36" s="5">
        <v>1.06E-3</v>
      </c>
      <c r="AE36" s="5">
        <v>8.8999999999999995E-4</v>
      </c>
      <c r="AF36" s="5">
        <v>6.4000000000000005E-4</v>
      </c>
      <c r="AG36" s="5">
        <v>4.6000000000000001E-4</v>
      </c>
      <c r="AH36" s="5">
        <v>2.5999999999999998E-4</v>
      </c>
      <c r="AI36" s="5">
        <v>2.0000000000000001E-4</v>
      </c>
      <c r="AJ36" s="5">
        <v>6.9999999999999994E-5</v>
      </c>
      <c r="AK36" s="5">
        <v>0</v>
      </c>
      <c r="AM36" s="4" t="s">
        <v>95</v>
      </c>
      <c r="AN36" s="4" t="s">
        <v>96</v>
      </c>
      <c r="AO36" s="5">
        <f t="shared" si="1"/>
        <v>3.4808333333333336E-3</v>
      </c>
      <c r="AP36" s="5">
        <f t="shared" si="2"/>
        <v>1.0499999999999999E-3</v>
      </c>
      <c r="AQ36" s="5">
        <f t="shared" si="3"/>
        <v>6.3090909090909083E-4</v>
      </c>
      <c r="AR36" s="6">
        <f>(AO36-AVERAGE(AO11:AO56))/_xlfn.STDEV.P(AO11:AO56)</f>
        <v>-0.57231807193281237</v>
      </c>
      <c r="AS36" s="6">
        <f t="shared" ref="AS36:AT36" si="28">(AP36-AVERAGE(AP11:AP56))/_xlfn.STDEV.P(AP11:AP56)</f>
        <v>-0.57938467890665213</v>
      </c>
      <c r="AT36" s="6">
        <f t="shared" si="28"/>
        <v>-0.64559382854964154</v>
      </c>
    </row>
    <row r="37" spans="1:46" ht="13.5" thickBot="1">
      <c r="A37" s="4" t="s">
        <v>97</v>
      </c>
      <c r="B37" s="4" t="s">
        <v>98</v>
      </c>
      <c r="C37" s="5">
        <v>0.16571</v>
      </c>
      <c r="D37" s="5">
        <v>0.15792999999999999</v>
      </c>
      <c r="E37" s="5">
        <v>0.14896999999999999</v>
      </c>
      <c r="F37" s="5">
        <v>0.13991999999999999</v>
      </c>
      <c r="G37" s="5">
        <v>0.13013</v>
      </c>
      <c r="H37" s="5">
        <v>0.11952</v>
      </c>
      <c r="I37" s="5">
        <v>0.10935</v>
      </c>
      <c r="J37" s="5">
        <v>9.7119999999999998E-2</v>
      </c>
      <c r="K37" s="5">
        <v>8.6239999999999997E-2</v>
      </c>
      <c r="L37" s="5">
        <v>7.6170000000000002E-2</v>
      </c>
      <c r="M37" s="5">
        <v>6.7379999999999995E-2</v>
      </c>
      <c r="N37" s="5">
        <v>6.0010000000000001E-2</v>
      </c>
      <c r="O37" s="5">
        <v>5.3460000000000001E-2</v>
      </c>
      <c r="P37" s="5">
        <v>4.8180000000000001E-2</v>
      </c>
      <c r="Q37" s="5">
        <v>4.4150000000000002E-2</v>
      </c>
      <c r="R37" s="5">
        <v>4.0849999999999997E-2</v>
      </c>
      <c r="S37" s="5">
        <v>3.807E-2</v>
      </c>
      <c r="T37" s="5">
        <v>3.6069999999999998E-2</v>
      </c>
      <c r="U37" s="5">
        <v>3.5619999999999999E-2</v>
      </c>
      <c r="V37" s="5">
        <v>3.6069999999999998E-2</v>
      </c>
      <c r="W37" s="5">
        <v>3.6630000000000003E-2</v>
      </c>
      <c r="X37" s="5">
        <v>3.7929999999999998E-2</v>
      </c>
      <c r="Y37" s="5">
        <v>3.9989999999999998E-2</v>
      </c>
      <c r="Z37" s="5">
        <v>4.2680000000000003E-2</v>
      </c>
      <c r="AA37" s="5">
        <v>4.6870000000000002E-2</v>
      </c>
      <c r="AB37" s="5">
        <v>5.0560000000000001E-2</v>
      </c>
      <c r="AC37" s="5">
        <v>5.3629999999999997E-2</v>
      </c>
      <c r="AD37" s="5">
        <v>5.57E-2</v>
      </c>
      <c r="AE37" s="5">
        <v>5.7020000000000001E-2</v>
      </c>
      <c r="AF37" s="5">
        <v>5.7369999999999997E-2</v>
      </c>
      <c r="AG37" s="5">
        <v>5.7619999999999998E-2</v>
      </c>
      <c r="AH37" s="5">
        <v>5.9810000000000002E-2</v>
      </c>
      <c r="AI37" s="5">
        <v>6.25E-2</v>
      </c>
      <c r="AJ37" s="5">
        <v>6.522E-2</v>
      </c>
      <c r="AK37" s="5">
        <v>6.3979999999999995E-2</v>
      </c>
      <c r="AM37" s="4" t="s">
        <v>97</v>
      </c>
      <c r="AN37" s="4" t="s">
        <v>98</v>
      </c>
      <c r="AO37" s="5">
        <f t="shared" si="1"/>
        <v>0.11320416666666668</v>
      </c>
      <c r="AP37" s="5">
        <f t="shared" si="2"/>
        <v>4.0808333333333328E-2</v>
      </c>
      <c r="AQ37" s="5">
        <f t="shared" si="3"/>
        <v>5.7298181818181824E-2</v>
      </c>
      <c r="AR37" s="6">
        <f>(AO37-AVERAGE(AO11:AO56))/_xlfn.STDEV.P(AO11:AO56)</f>
        <v>3.017477583684443</v>
      </c>
      <c r="AS37" s="6">
        <f t="shared" ref="AS37:AT37" si="29">(AP37-AVERAGE(AP11:AP56))/_xlfn.STDEV.P(AP11:AP56)</f>
        <v>0.82764962676105869</v>
      </c>
      <c r="AT37" s="6">
        <f t="shared" si="29"/>
        <v>2.4658378543515247</v>
      </c>
    </row>
    <row r="38" spans="1:46" ht="13.5" thickBot="1">
      <c r="A38" s="4" t="s">
        <v>99</v>
      </c>
      <c r="B38" s="4" t="s">
        <v>100</v>
      </c>
      <c r="C38" s="5">
        <v>1.2869999999999999E-2</v>
      </c>
      <c r="D38" s="5">
        <v>1.061E-2</v>
      </c>
      <c r="E38" s="5">
        <v>8.4899999999999993E-3</v>
      </c>
      <c r="F38" s="5">
        <v>6.1700000000000001E-3</v>
      </c>
      <c r="G38" s="5">
        <v>4.0499999999999998E-3</v>
      </c>
      <c r="H38" s="5">
        <v>2.2799999999999999E-3</v>
      </c>
      <c r="I38" s="5">
        <v>1.3600000000000001E-3</v>
      </c>
      <c r="J38" s="5">
        <v>8.0999999999999996E-4</v>
      </c>
      <c r="K38" s="5">
        <v>4.4999999999999999E-4</v>
      </c>
      <c r="L38" s="5">
        <v>2.0000000000000001E-4</v>
      </c>
      <c r="M38" s="5">
        <v>5.0000000000000002E-5</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M38" s="4" t="s">
        <v>99</v>
      </c>
      <c r="AN38" s="4" t="s">
        <v>100</v>
      </c>
      <c r="AO38" s="5">
        <f t="shared" si="1"/>
        <v>3.9449999999999997E-3</v>
      </c>
      <c r="AP38" s="5">
        <f t="shared" si="2"/>
        <v>0</v>
      </c>
      <c r="AQ38" s="5">
        <f t="shared" si="3"/>
        <v>0</v>
      </c>
      <c r="AR38" s="6">
        <f>(AO38-AVERAGE(AO11:AO56))/_xlfn.STDEV.P(AO11:AO56)</f>
        <v>-0.55713202687874597</v>
      </c>
      <c r="AS38" s="6">
        <f t="shared" ref="AS38:AT38" si="30">(AP38-AVERAGE(AP11:AP56))/_xlfn.STDEV.P(AP11:AP56)</f>
        <v>-0.61654383265096813</v>
      </c>
      <c r="AT38" s="6">
        <f t="shared" si="30"/>
        <v>-0.68023517336841477</v>
      </c>
    </row>
    <row r="39" spans="1:46" ht="13.5" thickBot="1">
      <c r="A39" s="4" t="s">
        <v>101</v>
      </c>
      <c r="B39" s="4" t="s">
        <v>102</v>
      </c>
      <c r="C39" s="5">
        <v>4.1680000000000002E-2</v>
      </c>
      <c r="D39" s="5">
        <v>4.197E-2</v>
      </c>
      <c r="E39" s="5">
        <v>4.1669999999999999E-2</v>
      </c>
      <c r="F39" s="5">
        <v>4.036E-2</v>
      </c>
      <c r="G39" s="5">
        <v>3.9280000000000002E-2</v>
      </c>
      <c r="H39" s="5">
        <v>3.8210000000000001E-2</v>
      </c>
      <c r="I39" s="5">
        <v>3.6790000000000003E-2</v>
      </c>
      <c r="J39" s="5">
        <v>3.5040000000000002E-2</v>
      </c>
      <c r="K39" s="5">
        <v>3.2629999999999999E-2</v>
      </c>
      <c r="L39" s="5">
        <v>2.9940000000000001E-2</v>
      </c>
      <c r="M39" s="5">
        <v>2.6880000000000001E-2</v>
      </c>
      <c r="N39" s="5">
        <v>2.4910000000000002E-2</v>
      </c>
      <c r="O39" s="5">
        <v>2.298E-2</v>
      </c>
      <c r="P39" s="5">
        <v>2.1229999999999999E-2</v>
      </c>
      <c r="Q39" s="5">
        <v>1.9560000000000001E-2</v>
      </c>
      <c r="R39" s="5">
        <v>1.788E-2</v>
      </c>
      <c r="S39" s="5">
        <v>1.5720000000000001E-2</v>
      </c>
      <c r="T39" s="5">
        <v>1.431E-2</v>
      </c>
      <c r="U39" s="5">
        <v>1.4030000000000001E-2</v>
      </c>
      <c r="V39" s="5">
        <v>1.452E-2</v>
      </c>
      <c r="W39" s="5">
        <v>1.5350000000000001E-2</v>
      </c>
      <c r="X39" s="5">
        <v>1.5789999999999998E-2</v>
      </c>
      <c r="Y39" s="5">
        <v>1.6150000000000001E-2</v>
      </c>
      <c r="Z39" s="5">
        <v>1.6049999999999998E-2</v>
      </c>
      <c r="AA39" s="5">
        <v>1.555E-2</v>
      </c>
      <c r="AB39" s="5">
        <v>1.4449999999999999E-2</v>
      </c>
      <c r="AC39" s="5">
        <v>1.308E-2</v>
      </c>
      <c r="AD39" s="5">
        <v>1.172E-2</v>
      </c>
      <c r="AE39" s="5">
        <v>1.0370000000000001E-2</v>
      </c>
      <c r="AF39" s="5">
        <v>8.7899999999999992E-3</v>
      </c>
      <c r="AG39" s="5">
        <v>7.0600000000000003E-3</v>
      </c>
      <c r="AH39" s="5">
        <v>5.3400000000000001E-3</v>
      </c>
      <c r="AI39" s="5">
        <v>3.8700000000000002E-3</v>
      </c>
      <c r="AJ39" s="5">
        <v>2.65E-3</v>
      </c>
      <c r="AK39" s="5">
        <v>2.2399999999999998E-3</v>
      </c>
      <c r="AM39" s="4" t="s">
        <v>101</v>
      </c>
      <c r="AN39" s="4" t="s">
        <v>102</v>
      </c>
      <c r="AO39" s="5">
        <f t="shared" si="1"/>
        <v>3.5779999999999999E-2</v>
      </c>
      <c r="AP39" s="5">
        <f t="shared" si="2"/>
        <v>1.6964166666666666E-2</v>
      </c>
      <c r="AQ39" s="5">
        <f t="shared" si="3"/>
        <v>8.6472727272727274E-3</v>
      </c>
      <c r="AR39" s="6">
        <f>(AO39-AVERAGE(AO11:AO56))/_xlfn.STDEV.P(AO11:AO56)</f>
        <v>0.48440709907357643</v>
      </c>
      <c r="AS39" s="6">
        <f t="shared" ref="AS39:AT39" si="31">(AP39-AVERAGE(AP11:AP56))/_xlfn.STDEV.P(AP11:AP56)</f>
        <v>-1.6187568545380369E-2</v>
      </c>
      <c r="AT39" s="6">
        <f t="shared" si="31"/>
        <v>-0.20543910432494103</v>
      </c>
    </row>
    <row r="40" spans="1:46" ht="13.5" thickBot="1">
      <c r="A40" s="4" t="s">
        <v>103</v>
      </c>
      <c r="B40" s="4" t="s">
        <v>104</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c r="V40" s="5">
        <v>0</v>
      </c>
      <c r="W40" s="5">
        <v>0</v>
      </c>
      <c r="X40" s="5">
        <v>0</v>
      </c>
      <c r="Y40" s="5">
        <v>0</v>
      </c>
      <c r="Z40" s="5">
        <v>0</v>
      </c>
      <c r="AA40" s="5">
        <v>0</v>
      </c>
      <c r="AB40" s="5">
        <v>0</v>
      </c>
      <c r="AC40" s="5">
        <v>0</v>
      </c>
      <c r="AD40" s="5">
        <v>0</v>
      </c>
      <c r="AE40" s="5">
        <v>0</v>
      </c>
      <c r="AF40" s="5">
        <v>0</v>
      </c>
      <c r="AG40" s="5">
        <v>0</v>
      </c>
      <c r="AH40" s="5">
        <v>0</v>
      </c>
      <c r="AI40" s="5">
        <v>0</v>
      </c>
      <c r="AJ40" s="5">
        <v>0</v>
      </c>
      <c r="AK40" s="5">
        <v>0</v>
      </c>
      <c r="AM40" s="4" t="s">
        <v>103</v>
      </c>
      <c r="AN40" s="4" t="s">
        <v>104</v>
      </c>
      <c r="AO40" s="5">
        <f t="shared" si="1"/>
        <v>0</v>
      </c>
      <c r="AP40" s="5">
        <f t="shared" si="2"/>
        <v>0</v>
      </c>
      <c r="AQ40" s="5">
        <f t="shared" si="3"/>
        <v>0</v>
      </c>
      <c r="AR40" s="6">
        <f>(AO40-AVERAGE(AO11:AO56))/_xlfn.STDEV.P(AO11:AO56)</f>
        <v>-0.68619977784095465</v>
      </c>
      <c r="AS40" s="6">
        <f t="shared" ref="AS40:AT40" si="32">(AP40-AVERAGE(AP11:AP56))/_xlfn.STDEV.P(AP11:AP56)</f>
        <v>-0.61654383265096813</v>
      </c>
      <c r="AT40" s="6">
        <f t="shared" si="32"/>
        <v>-0.68023517336841477</v>
      </c>
    </row>
    <row r="41" spans="1:46" ht="13.5" thickBot="1">
      <c r="A41" s="4" t="s">
        <v>105</v>
      </c>
      <c r="B41" s="4" t="s">
        <v>106</v>
      </c>
      <c r="C41" s="5">
        <v>3.7599999999999999E-3</v>
      </c>
      <c r="D41" s="5">
        <v>3.0699999999999998E-3</v>
      </c>
      <c r="E41" s="5">
        <v>2.3800000000000002E-3</v>
      </c>
      <c r="F41" s="5">
        <v>1.82E-3</v>
      </c>
      <c r="G41" s="5">
        <v>1.3500000000000001E-3</v>
      </c>
      <c r="H41" s="5">
        <v>8.4000000000000003E-4</v>
      </c>
      <c r="I41" s="5">
        <v>4.8999999999999998E-4</v>
      </c>
      <c r="J41" s="5">
        <v>2.7999999999999998E-4</v>
      </c>
      <c r="K41" s="5">
        <v>2.1000000000000001E-4</v>
      </c>
      <c r="L41" s="5">
        <v>1.6000000000000001E-4</v>
      </c>
      <c r="M41" s="5">
        <v>7.5000000000000002E-4</v>
      </c>
      <c r="N41" s="5">
        <v>1.4499999999999999E-3</v>
      </c>
      <c r="O41" s="5">
        <v>2.2499999999999998E-3</v>
      </c>
      <c r="P41" s="5">
        <v>2.99E-3</v>
      </c>
      <c r="Q41" s="5">
        <v>4.13E-3</v>
      </c>
      <c r="R41" s="5">
        <v>5.8199999999999997E-3</v>
      </c>
      <c r="S41" s="5">
        <v>7.4799999999999997E-3</v>
      </c>
      <c r="T41" s="5">
        <v>9.1699999999999993E-3</v>
      </c>
      <c r="U41" s="5">
        <v>1.081E-2</v>
      </c>
      <c r="V41" s="5">
        <v>1.206E-2</v>
      </c>
      <c r="W41" s="5">
        <v>1.2869999999999999E-2</v>
      </c>
      <c r="X41" s="5">
        <v>1.3559999999999999E-2</v>
      </c>
      <c r="Y41" s="5">
        <v>1.345E-2</v>
      </c>
      <c r="Z41" s="5">
        <v>1.3089999999999999E-2</v>
      </c>
      <c r="AA41" s="5">
        <v>1.242E-2</v>
      </c>
      <c r="AB41" s="5">
        <v>1.17E-2</v>
      </c>
      <c r="AC41" s="5">
        <v>1.056E-2</v>
      </c>
      <c r="AD41" s="5">
        <v>8.8699999999999994E-3</v>
      </c>
      <c r="AE41" s="5">
        <v>7.1799999999999998E-3</v>
      </c>
      <c r="AF41" s="5">
        <v>5.45E-3</v>
      </c>
      <c r="AG41" s="5">
        <v>3.7799999999999999E-3</v>
      </c>
      <c r="AH41" s="5">
        <v>2.5100000000000001E-3</v>
      </c>
      <c r="AI41" s="5">
        <v>1.66E-3</v>
      </c>
      <c r="AJ41" s="5">
        <v>9.7999999999999997E-4</v>
      </c>
      <c r="AK41" s="5">
        <v>1.4999999999999999E-4</v>
      </c>
      <c r="AM41" s="4" t="s">
        <v>105</v>
      </c>
      <c r="AN41" s="4" t="s">
        <v>106</v>
      </c>
      <c r="AO41" s="5">
        <f t="shared" si="1"/>
        <v>1.3800000000000002E-3</v>
      </c>
      <c r="AP41" s="5">
        <f t="shared" si="2"/>
        <v>8.9733333333333349E-3</v>
      </c>
      <c r="AQ41" s="5">
        <f t="shared" si="3"/>
        <v>5.9327272727272727E-3</v>
      </c>
      <c r="AR41" s="6">
        <f>(AO41-AVERAGE(AO11:AO56))/_xlfn.STDEV.P(AO11:AO56)</f>
        <v>-0.64105060259942159</v>
      </c>
      <c r="AS41" s="6">
        <f t="shared" ref="AS41:AT41" si="33">(AP41-AVERAGE(AP11:AP56))/_xlfn.STDEV.P(AP11:AP56)</f>
        <v>-0.29898052509636919</v>
      </c>
      <c r="AT41" s="6">
        <f t="shared" si="33"/>
        <v>-0.35448673491407184</v>
      </c>
    </row>
    <row r="42" spans="1:46" ht="13.5" thickBot="1">
      <c r="A42" s="4" t="s">
        <v>107</v>
      </c>
      <c r="B42" s="4" t="s">
        <v>108</v>
      </c>
      <c r="C42" s="5">
        <v>4.9669999999999999E-2</v>
      </c>
      <c r="D42" s="5">
        <v>4.6780000000000002E-2</v>
      </c>
      <c r="E42" s="5">
        <v>4.2450000000000002E-2</v>
      </c>
      <c r="F42" s="5">
        <v>4.079E-2</v>
      </c>
      <c r="G42" s="5">
        <v>4.0460000000000003E-2</v>
      </c>
      <c r="H42" s="5">
        <v>3.9699999999999999E-2</v>
      </c>
      <c r="I42" s="5">
        <v>3.9289999999999999E-2</v>
      </c>
      <c r="J42" s="5">
        <v>3.8129999999999997E-2</v>
      </c>
      <c r="K42" s="5">
        <v>3.8690000000000002E-2</v>
      </c>
      <c r="L42" s="5">
        <v>3.9640000000000002E-2</v>
      </c>
      <c r="M42" s="5">
        <v>4.0620000000000003E-2</v>
      </c>
      <c r="N42" s="5">
        <v>4.1919999999999999E-2</v>
      </c>
      <c r="O42" s="5">
        <v>4.333E-2</v>
      </c>
      <c r="P42" s="5">
        <v>4.444E-2</v>
      </c>
      <c r="Q42" s="5">
        <v>4.6699999999999998E-2</v>
      </c>
      <c r="R42" s="5">
        <v>4.6420000000000003E-2</v>
      </c>
      <c r="S42" s="5">
        <v>4.5960000000000001E-2</v>
      </c>
      <c r="T42" s="5">
        <v>4.5370000000000001E-2</v>
      </c>
      <c r="U42" s="5">
        <v>4.5409999999999999E-2</v>
      </c>
      <c r="V42" s="5">
        <v>4.9459999999999997E-2</v>
      </c>
      <c r="W42" s="5">
        <v>5.0979999999999998E-2</v>
      </c>
      <c r="X42" s="5">
        <v>5.1429999999999997E-2</v>
      </c>
      <c r="Y42" s="5">
        <v>5.049E-2</v>
      </c>
      <c r="Z42" s="5">
        <v>4.863E-2</v>
      </c>
      <c r="AA42" s="5">
        <v>4.6149999999999997E-2</v>
      </c>
      <c r="AB42" s="5">
        <v>4.3470000000000002E-2</v>
      </c>
      <c r="AC42" s="5">
        <v>3.9699999999999999E-2</v>
      </c>
      <c r="AD42" s="5">
        <v>3.5830000000000001E-2</v>
      </c>
      <c r="AE42" s="5">
        <v>3.2160000000000001E-2</v>
      </c>
      <c r="AF42" s="5">
        <v>2.913E-2</v>
      </c>
      <c r="AG42" s="5">
        <v>2.7390000000000001E-2</v>
      </c>
      <c r="AH42" s="5">
        <v>2.2700000000000001E-2</v>
      </c>
      <c r="AI42" s="5">
        <v>2.0240000000000001E-2</v>
      </c>
      <c r="AJ42" s="5">
        <v>1.958E-2</v>
      </c>
      <c r="AK42" s="5">
        <v>1.9199999999999998E-2</v>
      </c>
      <c r="AM42" s="4" t="s">
        <v>107</v>
      </c>
      <c r="AN42" s="4" t="s">
        <v>108</v>
      </c>
      <c r="AO42" s="5">
        <f t="shared" si="1"/>
        <v>4.1511666666666669E-2</v>
      </c>
      <c r="AP42" s="5">
        <f t="shared" si="2"/>
        <v>4.7385000000000004E-2</v>
      </c>
      <c r="AQ42" s="5">
        <f t="shared" si="3"/>
        <v>3.0504545454545451E-2</v>
      </c>
      <c r="AR42" s="6">
        <f>(AO42-AVERAGE(AO11:AO56))/_xlfn.STDEV.P(AO11:AO56)</f>
        <v>0.67192885469632069</v>
      </c>
      <c r="AS42" s="6">
        <f t="shared" ref="AS42:AT42" si="34">(AP42-AVERAGE(AP11:AP56))/_xlfn.STDEV.P(AP11:AP56)</f>
        <v>1.0603956913246635</v>
      </c>
      <c r="AT42" s="6">
        <f t="shared" si="34"/>
        <v>0.99467884016751429</v>
      </c>
    </row>
    <row r="43" spans="1:46" ht="13.5" thickBot="1">
      <c r="A43" s="4" t="s">
        <v>109</v>
      </c>
      <c r="B43" s="4" t="s">
        <v>110</v>
      </c>
      <c r="C43" s="5">
        <v>4.5690000000000001E-2</v>
      </c>
      <c r="D43" s="5">
        <v>4.2849999999999999E-2</v>
      </c>
      <c r="E43" s="5">
        <v>3.925E-2</v>
      </c>
      <c r="F43" s="5">
        <v>3.4819999999999997E-2</v>
      </c>
      <c r="G43" s="5">
        <v>2.9680000000000002E-2</v>
      </c>
      <c r="H43" s="5">
        <v>2.4479999999999998E-2</v>
      </c>
      <c r="I43" s="5">
        <v>1.9640000000000001E-2</v>
      </c>
      <c r="J43" s="5">
        <v>1.5440000000000001E-2</v>
      </c>
      <c r="K43" s="5">
        <v>1.2200000000000001E-2</v>
      </c>
      <c r="L43" s="5">
        <v>9.8399999999999998E-3</v>
      </c>
      <c r="M43" s="5">
        <v>8.0599999999999995E-3</v>
      </c>
      <c r="N43" s="5">
        <v>6.3800000000000003E-3</v>
      </c>
      <c r="O43" s="5">
        <v>4.79E-3</v>
      </c>
      <c r="P43" s="5">
        <v>4.0299999999999997E-3</v>
      </c>
      <c r="Q43" s="5">
        <v>4.1599999999999996E-3</v>
      </c>
      <c r="R43" s="5">
        <v>4.5599999999999998E-3</v>
      </c>
      <c r="S43" s="5">
        <v>5.0699999999999999E-3</v>
      </c>
      <c r="T43" s="5">
        <v>5.5300000000000002E-3</v>
      </c>
      <c r="U43" s="5">
        <v>5.9800000000000001E-3</v>
      </c>
      <c r="V43" s="5">
        <v>6.4000000000000003E-3</v>
      </c>
      <c r="W43" s="5">
        <v>6.4799999999999996E-3</v>
      </c>
      <c r="X43" s="5">
        <v>6.5599999999999999E-3</v>
      </c>
      <c r="Y43" s="5">
        <v>6.4599999999999996E-3</v>
      </c>
      <c r="Z43" s="5">
        <v>6.3099999999999996E-3</v>
      </c>
      <c r="AA43" s="5">
        <v>6.1599999999999997E-3</v>
      </c>
      <c r="AB43" s="5">
        <v>5.5599999999999998E-3</v>
      </c>
      <c r="AC43" s="5">
        <v>4.47E-3</v>
      </c>
      <c r="AD43" s="5">
        <v>3.8700000000000002E-3</v>
      </c>
      <c r="AE43" s="5">
        <v>3.46E-3</v>
      </c>
      <c r="AF43" s="5">
        <v>3.5799999999999998E-3</v>
      </c>
      <c r="AG43" s="5">
        <v>3.7100000000000002E-3</v>
      </c>
      <c r="AH43" s="5">
        <v>3.7499999999999999E-3</v>
      </c>
      <c r="AI43" s="5">
        <v>3.98E-3</v>
      </c>
      <c r="AJ43" s="5">
        <v>4.0499999999999998E-3</v>
      </c>
      <c r="AK43" s="5">
        <v>4.0600000000000002E-3</v>
      </c>
      <c r="AM43" s="4" t="s">
        <v>109</v>
      </c>
      <c r="AN43" s="4" t="s">
        <v>110</v>
      </c>
      <c r="AO43" s="5">
        <f t="shared" si="1"/>
        <v>2.4027500000000004E-2</v>
      </c>
      <c r="AP43" s="5">
        <f t="shared" si="2"/>
        <v>5.5275000000000003E-3</v>
      </c>
      <c r="AQ43" s="5">
        <f t="shared" si="3"/>
        <v>4.2409090909090912E-3</v>
      </c>
      <c r="AR43" s="6">
        <f>(AO43-AVERAGE(AO11:AO56))/_xlfn.STDEV.P(AO11:AO56)</f>
        <v>9.9902981663346657E-2</v>
      </c>
      <c r="AS43" s="6">
        <f t="shared" ref="AS43:AT43" si="35">(AP43-AVERAGE(AP11:AP56))/_xlfn.STDEV.P(AP11:AP56)</f>
        <v>-0.42092743043981889</v>
      </c>
      <c r="AT43" s="6">
        <f t="shared" si="35"/>
        <v>-0.44737944774942762</v>
      </c>
    </row>
    <row r="44" spans="1:46" ht="13.5" thickBot="1">
      <c r="A44" s="4" t="s">
        <v>111</v>
      </c>
      <c r="B44" s="4" t="s">
        <v>112</v>
      </c>
      <c r="C44" s="5">
        <v>6.4400000000000004E-3</v>
      </c>
      <c r="D44" s="5">
        <v>5.2700000000000004E-3</v>
      </c>
      <c r="E44" s="5">
        <v>4.28E-3</v>
      </c>
      <c r="F44" s="5">
        <v>3.3600000000000001E-3</v>
      </c>
      <c r="G44" s="5">
        <v>2.5699999999999998E-3</v>
      </c>
      <c r="H44" s="5">
        <v>1.9499999999999999E-3</v>
      </c>
      <c r="I44" s="5">
        <v>1.73E-3</v>
      </c>
      <c r="J44" s="5">
        <v>1.34E-3</v>
      </c>
      <c r="K44" s="5">
        <v>9.7000000000000005E-4</v>
      </c>
      <c r="L44" s="5">
        <v>6.2E-4</v>
      </c>
      <c r="M44" s="5">
        <v>3.4000000000000002E-4</v>
      </c>
      <c r="N44" s="5">
        <v>1.6000000000000001E-4</v>
      </c>
      <c r="O44" s="5">
        <v>6.9999999999999994E-5</v>
      </c>
      <c r="P44" s="5">
        <v>2.0000000000000002E-5</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M44" s="4" t="s">
        <v>111</v>
      </c>
      <c r="AN44" s="4" t="s">
        <v>112</v>
      </c>
      <c r="AO44" s="5">
        <f t="shared" si="1"/>
        <v>2.4191666666666663E-3</v>
      </c>
      <c r="AP44" s="5">
        <f t="shared" si="2"/>
        <v>7.4999999999999993E-6</v>
      </c>
      <c r="AQ44" s="5">
        <f t="shared" si="3"/>
        <v>0</v>
      </c>
      <c r="AR44" s="6">
        <f>(AO44-AVERAGE(AO11:AO56))/_xlfn.STDEV.P(AO11:AO56)</f>
        <v>-0.60705240119471637</v>
      </c>
      <c r="AS44" s="6">
        <f t="shared" ref="AS44:AT44" si="36">(AP44-AVERAGE(AP11:AP56))/_xlfn.STDEV.P(AP11:AP56)</f>
        <v>-0.61627841012422302</v>
      </c>
      <c r="AT44" s="6">
        <f t="shared" si="36"/>
        <v>-0.68023517336841477</v>
      </c>
    </row>
    <row r="45" spans="1:46" ht="13.5" thickBot="1">
      <c r="A45" s="4" t="s">
        <v>113</v>
      </c>
      <c r="B45" s="4" t="s">
        <v>114</v>
      </c>
      <c r="C45" s="5">
        <v>3.63E-3</v>
      </c>
      <c r="D45" s="5">
        <v>3.6600000000000001E-3</v>
      </c>
      <c r="E45" s="5">
        <v>3.79E-3</v>
      </c>
      <c r="F45" s="5">
        <v>3.8300000000000001E-3</v>
      </c>
      <c r="G45" s="5">
        <v>3.65E-3</v>
      </c>
      <c r="H45" s="5">
        <v>3.32E-3</v>
      </c>
      <c r="I45" s="5">
        <v>2.64E-3</v>
      </c>
      <c r="J45" s="5">
        <v>1.9599999999999999E-3</v>
      </c>
      <c r="K45" s="5">
        <v>1.4499999999999999E-3</v>
      </c>
      <c r="L45" s="5">
        <v>9.6000000000000002E-4</v>
      </c>
      <c r="M45" s="5">
        <v>7.5000000000000002E-4</v>
      </c>
      <c r="N45" s="5">
        <v>5.9000000000000003E-4</v>
      </c>
      <c r="O45" s="5">
        <v>5.0000000000000001E-4</v>
      </c>
      <c r="P45" s="5">
        <v>3.8000000000000002E-4</v>
      </c>
      <c r="Q45" s="5">
        <v>2.5999999999999998E-4</v>
      </c>
      <c r="R45" s="5">
        <v>1.6000000000000001E-4</v>
      </c>
      <c r="S45" s="5">
        <v>6.0000000000000002E-5</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M45" s="4" t="s">
        <v>113</v>
      </c>
      <c r="AN45" s="4" t="s">
        <v>114</v>
      </c>
      <c r="AO45" s="5">
        <f t="shared" si="1"/>
        <v>2.5191666666666665E-3</v>
      </c>
      <c r="AP45" s="5">
        <f t="shared" si="2"/>
        <v>1.1333333333333333E-4</v>
      </c>
      <c r="AQ45" s="5">
        <f t="shared" si="3"/>
        <v>0</v>
      </c>
      <c r="AR45" s="6">
        <f>(AO45-AVERAGE(AO11:AO56))/_xlfn.STDEV.P(AO11:AO56)</f>
        <v>-0.60378072182938791</v>
      </c>
      <c r="AS45" s="6">
        <f t="shared" ref="AS45:AT45" si="37">(AP45-AVERAGE(AP11:AP56))/_xlfn.STDEV.P(AP11:AP56)</f>
        <v>-0.61253300335793082</v>
      </c>
      <c r="AT45" s="6">
        <f t="shared" si="37"/>
        <v>-0.68023517336841477</v>
      </c>
    </row>
    <row r="46" spans="1:46" ht="13.5" thickBot="1">
      <c r="A46" s="4" t="s">
        <v>115</v>
      </c>
      <c r="B46" s="4" t="s">
        <v>116</v>
      </c>
      <c r="C46" s="5">
        <v>8.4999999999999995E-4</v>
      </c>
      <c r="D46" s="5">
        <v>7.7999999999999999E-4</v>
      </c>
      <c r="E46" s="5">
        <v>7.7999999999999999E-4</v>
      </c>
      <c r="F46" s="5">
        <v>7.7999999999999999E-4</v>
      </c>
      <c r="G46" s="5">
        <v>5.5000000000000003E-4</v>
      </c>
      <c r="H46" s="5">
        <v>3.3E-4</v>
      </c>
      <c r="I46" s="5">
        <v>1.9000000000000001E-4</v>
      </c>
      <c r="J46" s="5">
        <v>1E-4</v>
      </c>
      <c r="K46" s="5">
        <v>5.0000000000000002E-5</v>
      </c>
      <c r="L46" s="5">
        <v>3.0000000000000001E-5</v>
      </c>
      <c r="M46" s="5">
        <v>3.0000000000000001E-5</v>
      </c>
      <c r="N46" s="5">
        <v>9.0000000000000006E-5</v>
      </c>
      <c r="O46" s="5">
        <v>1.2E-4</v>
      </c>
      <c r="P46" s="5">
        <v>1.4999999999999999E-4</v>
      </c>
      <c r="Q46" s="5">
        <v>1.8000000000000001E-4</v>
      </c>
      <c r="R46" s="5">
        <v>2.1000000000000001E-4</v>
      </c>
      <c r="S46" s="5">
        <v>3.1E-4</v>
      </c>
      <c r="T46" s="5">
        <v>3.8999999999999999E-4</v>
      </c>
      <c r="U46" s="5">
        <v>5.4000000000000001E-4</v>
      </c>
      <c r="V46" s="5">
        <v>6.3000000000000003E-4</v>
      </c>
      <c r="W46" s="5">
        <v>6.9999999999999999E-4</v>
      </c>
      <c r="X46" s="5">
        <v>7.6999999999999996E-4</v>
      </c>
      <c r="Y46" s="5">
        <v>7.7999999999999999E-4</v>
      </c>
      <c r="Z46" s="5">
        <v>7.2000000000000005E-4</v>
      </c>
      <c r="AA46" s="5">
        <v>6.8999999999999997E-4</v>
      </c>
      <c r="AB46" s="5">
        <v>6.6E-4</v>
      </c>
      <c r="AC46" s="5">
        <v>6.3000000000000003E-4</v>
      </c>
      <c r="AD46" s="5">
        <v>5.9000000000000003E-4</v>
      </c>
      <c r="AE46" s="5">
        <v>4.8999999999999998E-4</v>
      </c>
      <c r="AF46" s="5">
        <v>4.2000000000000002E-4</v>
      </c>
      <c r="AG46" s="5">
        <v>2.5999999999999998E-4</v>
      </c>
      <c r="AH46" s="5">
        <v>1.8000000000000001E-4</v>
      </c>
      <c r="AI46" s="5">
        <v>1.1E-4</v>
      </c>
      <c r="AJ46" s="5">
        <v>4.0000000000000003E-5</v>
      </c>
      <c r="AK46" s="5">
        <v>0</v>
      </c>
      <c r="AM46" s="4" t="s">
        <v>115</v>
      </c>
      <c r="AN46" s="4" t="s">
        <v>116</v>
      </c>
      <c r="AO46" s="5">
        <f t="shared" si="1"/>
        <v>3.7999999999999991E-4</v>
      </c>
      <c r="AP46" s="5">
        <f t="shared" si="2"/>
        <v>4.5833333333333338E-4</v>
      </c>
      <c r="AQ46" s="5">
        <f t="shared" si="3"/>
        <v>3.6999999999999999E-4</v>
      </c>
      <c r="AR46" s="6">
        <f>(AO46-AVERAGE(AO11:AO56))/_xlfn.STDEV.P(AO11:AO56)</f>
        <v>-0.67376739625270643</v>
      </c>
      <c r="AS46" s="6">
        <f t="shared" ref="AS46:AT46" si="38">(AP46-AVERAGE(AP11:AP56))/_xlfn.STDEV.P(AP11:AP56)</f>
        <v>-0.60032356712765556</v>
      </c>
      <c r="AT46" s="6">
        <f t="shared" si="38"/>
        <v>-0.65991957201216012</v>
      </c>
    </row>
    <row r="47" spans="1:46" ht="13.5" thickBot="1">
      <c r="A47" s="4" t="s">
        <v>117</v>
      </c>
      <c r="B47" s="4" t="s">
        <v>118</v>
      </c>
      <c r="C47" s="5">
        <v>2.9870000000000001E-2</v>
      </c>
      <c r="D47" s="5">
        <v>2.4889999999999999E-2</v>
      </c>
      <c r="E47" s="5">
        <v>1.9810000000000001E-2</v>
      </c>
      <c r="F47" s="5">
        <v>1.5429999999999999E-2</v>
      </c>
      <c r="G47" s="5">
        <v>1.2239999999999999E-2</v>
      </c>
      <c r="H47" s="5">
        <v>9.9000000000000008E-3</v>
      </c>
      <c r="I47" s="5">
        <v>9.3299999999999998E-3</v>
      </c>
      <c r="J47" s="5">
        <v>9.3399999999999993E-3</v>
      </c>
      <c r="K47" s="5">
        <v>9.7199999999999995E-3</v>
      </c>
      <c r="L47" s="5">
        <v>1.0370000000000001E-2</v>
      </c>
      <c r="M47" s="5">
        <v>1.1509999999999999E-2</v>
      </c>
      <c r="N47" s="5">
        <v>1.261E-2</v>
      </c>
      <c r="O47" s="5">
        <v>1.358E-2</v>
      </c>
      <c r="P47" s="5">
        <v>1.4E-2</v>
      </c>
      <c r="Q47" s="5">
        <v>1.439E-2</v>
      </c>
      <c r="R47" s="5">
        <v>1.4880000000000001E-2</v>
      </c>
      <c r="S47" s="5">
        <v>1.5699999999999999E-2</v>
      </c>
      <c r="T47" s="5">
        <v>1.6959999999999999E-2</v>
      </c>
      <c r="U47" s="5">
        <v>1.8280000000000001E-2</v>
      </c>
      <c r="V47" s="5">
        <v>1.924E-2</v>
      </c>
      <c r="W47" s="5">
        <v>1.9470000000000001E-2</v>
      </c>
      <c r="X47" s="5">
        <v>1.9560000000000001E-2</v>
      </c>
      <c r="Y47" s="5">
        <v>1.9550000000000001E-2</v>
      </c>
      <c r="Z47" s="5">
        <v>1.9480000000000001E-2</v>
      </c>
      <c r="AA47" s="5">
        <v>1.9050000000000001E-2</v>
      </c>
      <c r="AB47" s="5">
        <v>1.8589999999999999E-2</v>
      </c>
      <c r="AC47" s="5">
        <v>1.8120000000000001E-2</v>
      </c>
      <c r="AD47" s="5">
        <v>1.7579999999999998E-2</v>
      </c>
      <c r="AE47" s="5">
        <v>1.6320000000000001E-2</v>
      </c>
      <c r="AF47" s="5">
        <v>1.438E-2</v>
      </c>
      <c r="AG47" s="5">
        <v>1.217E-2</v>
      </c>
      <c r="AH47" s="5">
        <v>1.004E-2</v>
      </c>
      <c r="AI47" s="5">
        <v>8.6199999999999992E-3</v>
      </c>
      <c r="AJ47" s="5">
        <v>7.3699999999999998E-3</v>
      </c>
      <c r="AK47" s="5">
        <v>5.1399999999999996E-3</v>
      </c>
      <c r="AM47" s="4" t="s">
        <v>117</v>
      </c>
      <c r="AN47" s="4" t="s">
        <v>118</v>
      </c>
      <c r="AO47" s="5">
        <f t="shared" si="1"/>
        <v>1.4585000000000001E-2</v>
      </c>
      <c r="AP47" s="5">
        <f t="shared" si="2"/>
        <v>1.7090833333333336E-2</v>
      </c>
      <c r="AQ47" s="5">
        <f t="shared" si="3"/>
        <v>1.3398181818181816E-2</v>
      </c>
      <c r="AR47" s="6">
        <f>(AO47-AVERAGE(AO11:AO56))/_xlfn.STDEV.P(AO11:AO56)</f>
        <v>-0.20902534240779541</v>
      </c>
      <c r="AS47" s="6">
        <f t="shared" ref="AS47:AT47" si="39">(AP47-AVERAGE(AP11:AP56))/_xlfn.STDEV.P(AP11:AP56)</f>
        <v>-1.1704876982573852E-2</v>
      </c>
      <c r="AT47" s="6">
        <f t="shared" si="39"/>
        <v>5.5419206947261712E-2</v>
      </c>
    </row>
    <row r="48" spans="1:46" ht="13.5" thickBot="1">
      <c r="A48" s="4" t="s">
        <v>119</v>
      </c>
      <c r="B48" s="4" t="s">
        <v>120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c r="V48" s="5">
        <v>0</v>
      </c>
      <c r="W48" s="5">
        <v>0</v>
      </c>
      <c r="X48" s="5">
        <v>0</v>
      </c>
      <c r="Y48" s="5">
        <v>0</v>
      </c>
      <c r="Z48" s="5">
        <v>0</v>
      </c>
      <c r="AA48" s="5">
        <v>0</v>
      </c>
      <c r="AB48" s="5">
        <v>0</v>
      </c>
      <c r="AC48" s="5">
        <v>0</v>
      </c>
      <c r="AD48" s="5">
        <v>0</v>
      </c>
      <c r="AE48" s="5">
        <v>0</v>
      </c>
      <c r="AF48" s="5">
        <v>0</v>
      </c>
      <c r="AG48" s="5">
        <v>0</v>
      </c>
      <c r="AH48" s="5">
        <v>0</v>
      </c>
      <c r="AI48" s="5">
        <v>0</v>
      </c>
      <c r="AJ48" s="5">
        <v>0</v>
      </c>
      <c r="AK48" s="5">
        <v>0</v>
      </c>
      <c r="AM48" s="4" t="s">
        <v>119</v>
      </c>
      <c r="AN48" s="4" t="s">
        <v>120</v>
      </c>
      <c r="AO48" s="5">
        <f t="shared" si="1"/>
        <v>0</v>
      </c>
      <c r="AP48" s="5">
        <f t="shared" si="2"/>
        <v>0</v>
      </c>
      <c r="AQ48" s="5">
        <f t="shared" si="3"/>
        <v>0</v>
      </c>
      <c r="AR48" s="6">
        <f>(AO48-AVERAGE(AO11:AO56))/_xlfn.STDEV.P(AO11:AO56)</f>
        <v>-0.68619977784095465</v>
      </c>
      <c r="AS48" s="6">
        <f t="shared" ref="AS48:AT48" si="40">(AP48-AVERAGE(AP11:AP56))/_xlfn.STDEV.P(AP11:AP56)</f>
        <v>-0.61654383265096813</v>
      </c>
      <c r="AT48" s="6">
        <f t="shared" si="40"/>
        <v>-0.68023517336841477</v>
      </c>
    </row>
    <row r="49" spans="1:46" ht="13.5" thickBot="1">
      <c r="A49" s="4" t="s">
        <v>121</v>
      </c>
      <c r="B49" s="4" t="s">
        <v>122</v>
      </c>
      <c r="C49" s="5">
        <v>7.7400000000000004E-3</v>
      </c>
      <c r="D49" s="5">
        <v>7.3000000000000001E-3</v>
      </c>
      <c r="E49" s="5">
        <v>6.6699999999999997E-3</v>
      </c>
      <c r="F49" s="5">
        <v>5.2399999999999999E-3</v>
      </c>
      <c r="G49" s="5">
        <v>4.0499999999999998E-3</v>
      </c>
      <c r="H49" s="5">
        <v>2.7699999999999999E-3</v>
      </c>
      <c r="I49" s="5">
        <v>2.8999999999999998E-3</v>
      </c>
      <c r="J49" s="5">
        <v>3.81E-3</v>
      </c>
      <c r="K49" s="5">
        <v>4.6699999999999997E-3</v>
      </c>
      <c r="L49" s="5">
        <v>6.7499999999999999E-3</v>
      </c>
      <c r="M49" s="5">
        <v>1.1310000000000001E-2</v>
      </c>
      <c r="N49" s="5">
        <v>1.495E-2</v>
      </c>
      <c r="O49" s="5">
        <v>1.797E-2</v>
      </c>
      <c r="P49" s="5">
        <v>2.0420000000000001E-2</v>
      </c>
      <c r="Q49" s="5">
        <v>2.256E-2</v>
      </c>
      <c r="R49" s="5">
        <v>2.393E-2</v>
      </c>
      <c r="S49" s="5">
        <v>2.4320000000000001E-2</v>
      </c>
      <c r="T49" s="5">
        <v>2.5569999999999999E-2</v>
      </c>
      <c r="U49" s="5">
        <v>2.6200000000000001E-2</v>
      </c>
      <c r="V49" s="5">
        <v>2.579E-2</v>
      </c>
      <c r="W49" s="5">
        <v>2.495E-2</v>
      </c>
      <c r="X49" s="5">
        <v>2.3210000000000001E-2</v>
      </c>
      <c r="Y49" s="5">
        <v>1.891E-2</v>
      </c>
      <c r="Z49" s="5">
        <v>1.542E-2</v>
      </c>
      <c r="AA49" s="5">
        <v>1.251E-2</v>
      </c>
      <c r="AB49" s="5">
        <v>1.0160000000000001E-2</v>
      </c>
      <c r="AC49" s="5">
        <v>8.0300000000000007E-3</v>
      </c>
      <c r="AD49" s="5">
        <v>6.6600000000000001E-3</v>
      </c>
      <c r="AE49" s="5">
        <v>6.2700000000000004E-3</v>
      </c>
      <c r="AF49" s="5">
        <v>4.6699999999999997E-3</v>
      </c>
      <c r="AG49" s="5">
        <v>3.13E-3</v>
      </c>
      <c r="AH49" s="5">
        <v>2.0400000000000001E-3</v>
      </c>
      <c r="AI49" s="5">
        <v>1.47E-3</v>
      </c>
      <c r="AJ49" s="5">
        <v>8.8999999999999995E-4</v>
      </c>
      <c r="AK49" s="5">
        <v>2.1000000000000001E-4</v>
      </c>
      <c r="AM49" s="4" t="s">
        <v>121</v>
      </c>
      <c r="AN49" s="4" t="s">
        <v>122</v>
      </c>
      <c r="AO49" s="5">
        <f t="shared" si="1"/>
        <v>6.5133333333333336E-3</v>
      </c>
      <c r="AP49" s="5">
        <f t="shared" si="2"/>
        <v>2.2437500000000003E-2</v>
      </c>
      <c r="AQ49" s="5">
        <f t="shared" si="3"/>
        <v>5.0945454545454549E-3</v>
      </c>
      <c r="AR49" s="6">
        <f>(AO49-AVERAGE(AO11:AO56))/_xlfn.STDEV.P(AO11:AO56)</f>
        <v>-0.47310439517922614</v>
      </c>
      <c r="AS49" s="6">
        <f t="shared" ref="AS49:AT49" si="41">(AP49-AVERAGE(AP11:AP56))/_xlfn.STDEV.P(AP11:AP56)</f>
        <v>0.17751189319483199</v>
      </c>
      <c r="AT49" s="6">
        <f t="shared" si="41"/>
        <v>-0.40050880973094344</v>
      </c>
    </row>
    <row r="50" spans="1:46" ht="13.5" thickBot="1">
      <c r="A50" s="4" t="s">
        <v>123</v>
      </c>
      <c r="B50" s="4" t="s">
        <v>124</v>
      </c>
      <c r="C50" s="5">
        <v>1.64E-3</v>
      </c>
      <c r="D50" s="5">
        <v>1.64E-3</v>
      </c>
      <c r="E50" s="5">
        <v>1.64E-3</v>
      </c>
      <c r="F50" s="5">
        <v>1.64E-3</v>
      </c>
      <c r="G50" s="5">
        <v>1.31E-3</v>
      </c>
      <c r="H50" s="5">
        <v>1.08E-3</v>
      </c>
      <c r="I50" s="5">
        <v>1.1999999999999999E-3</v>
      </c>
      <c r="J50" s="5">
        <v>1.34E-3</v>
      </c>
      <c r="K50" s="5">
        <v>1.3699999999999999E-3</v>
      </c>
      <c r="L50" s="5">
        <v>1.4E-3</v>
      </c>
      <c r="M50" s="5">
        <v>1.58E-3</v>
      </c>
      <c r="N50" s="5">
        <v>1.6800000000000001E-3</v>
      </c>
      <c r="O50" s="5">
        <v>1.74E-3</v>
      </c>
      <c r="P50" s="5">
        <v>1.7799999999999999E-3</v>
      </c>
      <c r="Q50" s="5">
        <v>1.7799999999999999E-3</v>
      </c>
      <c r="R50" s="5">
        <v>1.7799999999999999E-3</v>
      </c>
      <c r="S50" s="5">
        <v>1.7799999999999999E-3</v>
      </c>
      <c r="T50" s="5">
        <v>1.58E-3</v>
      </c>
      <c r="U50" s="5">
        <v>1.14E-3</v>
      </c>
      <c r="V50" s="5">
        <v>7.7999999999999999E-4</v>
      </c>
      <c r="W50" s="5">
        <v>5.5000000000000003E-4</v>
      </c>
      <c r="X50" s="5">
        <v>3.6999999999999999E-4</v>
      </c>
      <c r="Y50" s="5">
        <v>2.0000000000000001E-4</v>
      </c>
      <c r="Z50" s="5">
        <v>1E-4</v>
      </c>
      <c r="AA50" s="5">
        <v>3.0000000000000001E-5</v>
      </c>
      <c r="AB50" s="5">
        <v>0</v>
      </c>
      <c r="AC50" s="5">
        <v>0</v>
      </c>
      <c r="AD50" s="5">
        <v>0</v>
      </c>
      <c r="AE50" s="5">
        <v>0</v>
      </c>
      <c r="AF50" s="5">
        <v>0</v>
      </c>
      <c r="AG50" s="5">
        <v>0</v>
      </c>
      <c r="AH50" s="5">
        <v>0</v>
      </c>
      <c r="AI50" s="5">
        <v>0</v>
      </c>
      <c r="AJ50" s="5">
        <v>0</v>
      </c>
      <c r="AK50" s="5">
        <v>0</v>
      </c>
      <c r="AM50" s="4" t="s">
        <v>123</v>
      </c>
      <c r="AN50" s="4" t="s">
        <v>124</v>
      </c>
      <c r="AO50" s="5">
        <f t="shared" si="1"/>
        <v>1.4600000000000001E-3</v>
      </c>
      <c r="AP50" s="5">
        <f t="shared" si="2"/>
        <v>1.1316666666666667E-3</v>
      </c>
      <c r="AQ50" s="5">
        <f t="shared" si="3"/>
        <v>2.7272727272727272E-6</v>
      </c>
      <c r="AR50" s="6">
        <f>(AO50-AVERAGE(AO11:AO56))/_xlfn.STDEV.P(AO11:AO56)</f>
        <v>-0.63843325910715876</v>
      </c>
      <c r="AS50" s="6">
        <f t="shared" ref="AS50:AT50" si="42">(AP50-AVERAGE(AP11:AP56))/_xlfn.STDEV.P(AP11:AP56)</f>
        <v>-0.57649452250431643</v>
      </c>
      <c r="AT50" s="6">
        <f t="shared" si="42"/>
        <v>-0.68008542692107132</v>
      </c>
    </row>
    <row r="51" spans="1:46" ht="13.5" thickBot="1">
      <c r="A51" s="4" t="s">
        <v>125</v>
      </c>
      <c r="B51" s="4" t="s">
        <v>126</v>
      </c>
      <c r="C51" s="5">
        <v>4.725E-2</v>
      </c>
      <c r="D51" s="5">
        <v>4.539E-2</v>
      </c>
      <c r="E51" s="5">
        <v>4.3869999999999999E-2</v>
      </c>
      <c r="F51" s="5">
        <v>4.3189999999999999E-2</v>
      </c>
      <c r="G51" s="5">
        <v>4.3029999999999999E-2</v>
      </c>
      <c r="H51" s="5">
        <v>4.3430000000000003E-2</v>
      </c>
      <c r="I51" s="5">
        <v>4.4350000000000001E-2</v>
      </c>
      <c r="J51" s="5">
        <v>4.5220000000000003E-2</v>
      </c>
      <c r="K51" s="5">
        <v>4.5789999999999997E-2</v>
      </c>
      <c r="L51" s="5">
        <v>4.5870000000000001E-2</v>
      </c>
      <c r="M51" s="5">
        <v>4.5710000000000001E-2</v>
      </c>
      <c r="N51" s="5">
        <v>4.5190000000000001E-2</v>
      </c>
      <c r="O51" s="5">
        <v>4.4450000000000003E-2</v>
      </c>
      <c r="P51" s="5">
        <v>4.3490000000000001E-2</v>
      </c>
      <c r="Q51" s="5">
        <v>4.2659999999999997E-2</v>
      </c>
      <c r="R51" s="5">
        <v>4.1759999999999999E-2</v>
      </c>
      <c r="S51" s="5">
        <v>4.0919999999999998E-2</v>
      </c>
      <c r="T51" s="5">
        <v>3.9949999999999999E-2</v>
      </c>
      <c r="U51" s="5">
        <v>3.9320000000000001E-2</v>
      </c>
      <c r="V51" s="5">
        <v>3.8640000000000001E-2</v>
      </c>
      <c r="W51" s="5">
        <v>3.7420000000000002E-2</v>
      </c>
      <c r="X51" s="5">
        <v>3.6049999999999999E-2</v>
      </c>
      <c r="Y51" s="5">
        <v>3.4459999999999998E-2</v>
      </c>
      <c r="Z51" s="5">
        <v>3.2730000000000002E-2</v>
      </c>
      <c r="AA51" s="5">
        <v>3.0669999999999999E-2</v>
      </c>
      <c r="AB51" s="5">
        <v>2.8070000000000001E-2</v>
      </c>
      <c r="AC51" s="5">
        <v>2.504E-2</v>
      </c>
      <c r="AD51" s="5">
        <v>2.172E-2</v>
      </c>
      <c r="AE51" s="5">
        <v>1.8589999999999999E-2</v>
      </c>
      <c r="AF51" s="5">
        <v>1.5730000000000001E-2</v>
      </c>
      <c r="AG51" s="5">
        <v>1.285E-2</v>
      </c>
      <c r="AH51" s="5">
        <v>1.025E-2</v>
      </c>
      <c r="AI51" s="5">
        <v>8.4600000000000005E-3</v>
      </c>
      <c r="AJ51" s="5">
        <v>7.0600000000000003E-3</v>
      </c>
      <c r="AK51" s="5">
        <v>5.0600000000000003E-3</v>
      </c>
      <c r="AM51" s="4" t="s">
        <v>125</v>
      </c>
      <c r="AN51" s="4" t="s">
        <v>126</v>
      </c>
      <c r="AO51" s="5">
        <f t="shared" si="1"/>
        <v>4.4857499999999995E-2</v>
      </c>
      <c r="AP51" s="5">
        <f t="shared" si="2"/>
        <v>3.9320833333333333E-2</v>
      </c>
      <c r="AQ51" s="5">
        <f t="shared" si="3"/>
        <v>1.6681818181818183E-2</v>
      </c>
      <c r="AR51" s="6">
        <f>(AO51-AVERAGE(AO11:AO56))/_xlfn.STDEV.P(AO11:AO56)</f>
        <v>0.78139379346126925</v>
      </c>
      <c r="AS51" s="6">
        <f t="shared" ref="AS51:AT51" si="43">(AP51-AVERAGE(AP11:AP56))/_xlfn.STDEV.P(AP11:AP56)</f>
        <v>0.77500749228994459</v>
      </c>
      <c r="AT51" s="6">
        <f t="shared" si="43"/>
        <v>0.23571392954871553</v>
      </c>
    </row>
    <row r="52" spans="1:46" ht="13.5" thickBot="1">
      <c r="A52" s="4" t="s">
        <v>127</v>
      </c>
      <c r="B52" s="4" t="s">
        <v>128</v>
      </c>
      <c r="C52" s="5">
        <v>0.16879</v>
      </c>
      <c r="D52" s="5">
        <v>0.16944999999999999</v>
      </c>
      <c r="E52" s="5">
        <v>0.16739000000000001</v>
      </c>
      <c r="F52" s="5">
        <v>0.16339999999999999</v>
      </c>
      <c r="G52" s="5">
        <v>0.15898000000000001</v>
      </c>
      <c r="H52" s="5">
        <v>0.15461</v>
      </c>
      <c r="I52" s="5">
        <v>0.15024000000000001</v>
      </c>
      <c r="J52" s="5">
        <v>0.14613999999999999</v>
      </c>
      <c r="K52" s="5">
        <v>0.14415</v>
      </c>
      <c r="L52" s="5">
        <v>0.14360999999999999</v>
      </c>
      <c r="M52" s="5">
        <v>0.14479</v>
      </c>
      <c r="N52" s="5">
        <v>0.14674000000000001</v>
      </c>
      <c r="O52" s="5">
        <v>0.14810999999999999</v>
      </c>
      <c r="P52" s="5">
        <v>0.15042</v>
      </c>
      <c r="Q52" s="5">
        <v>0.15354999999999999</v>
      </c>
      <c r="R52" s="5">
        <v>0.15576000000000001</v>
      </c>
      <c r="S52" s="5">
        <v>0.15797</v>
      </c>
      <c r="T52" s="5">
        <v>0.15939999999999999</v>
      </c>
      <c r="U52" s="5">
        <v>0.16037000000000001</v>
      </c>
      <c r="V52" s="5">
        <v>0.161</v>
      </c>
      <c r="W52" s="5">
        <v>0.15942000000000001</v>
      </c>
      <c r="X52" s="5">
        <v>0.15697</v>
      </c>
      <c r="Y52" s="5">
        <v>0.15189</v>
      </c>
      <c r="Z52" s="5">
        <v>0.14535000000000001</v>
      </c>
      <c r="AA52" s="5">
        <v>0.13724</v>
      </c>
      <c r="AB52" s="5">
        <v>0.12628</v>
      </c>
      <c r="AC52" s="5">
        <v>0.11244</v>
      </c>
      <c r="AD52" s="5">
        <v>9.8379999999999995E-2</v>
      </c>
      <c r="AE52" s="5">
        <v>8.3919999999999995E-2</v>
      </c>
      <c r="AF52" s="5">
        <v>7.0040000000000005E-2</v>
      </c>
      <c r="AG52" s="5">
        <v>5.6849999999999998E-2</v>
      </c>
      <c r="AH52" s="5">
        <v>4.3720000000000002E-2</v>
      </c>
      <c r="AI52" s="5">
        <v>3.3079999999999998E-2</v>
      </c>
      <c r="AJ52" s="5">
        <v>2.366E-2</v>
      </c>
      <c r="AK52" s="5">
        <v>1.031E-2</v>
      </c>
      <c r="AM52" s="4" t="s">
        <v>127</v>
      </c>
      <c r="AN52" s="4" t="s">
        <v>128</v>
      </c>
      <c r="AO52" s="5">
        <f t="shared" si="1"/>
        <v>0.15485750000000001</v>
      </c>
      <c r="AP52" s="5">
        <f t="shared" si="2"/>
        <v>0.1550175</v>
      </c>
      <c r="AQ52" s="5">
        <f t="shared" si="3"/>
        <v>7.2356363636363635E-2</v>
      </c>
      <c r="AR52" s="6">
        <f>(AO52-AVERAGE(AO11:AO56))/_xlfn.STDEV.P(AO11:AO56)</f>
        <v>4.3802410953226012</v>
      </c>
      <c r="AS52" s="6">
        <f t="shared" ref="AS52:AT52" si="44">(AP52-AVERAGE(AP11:AP56))/_xlfn.STDEV.P(AP11:AP56)</f>
        <v>4.8694743726437979</v>
      </c>
      <c r="AT52" s="6">
        <f t="shared" si="44"/>
        <v>3.2926379056168837</v>
      </c>
    </row>
    <row r="53" spans="1:46" ht="13.5" thickBot="1">
      <c r="A53" s="4" t="s">
        <v>129</v>
      </c>
      <c r="B53" s="4" t="s">
        <v>130</v>
      </c>
      <c r="C53" s="5">
        <v>2.7560000000000001E-2</v>
      </c>
      <c r="D53" s="5">
        <v>2.7699999999999999E-2</v>
      </c>
      <c r="E53" s="5">
        <v>2.7279999999999999E-2</v>
      </c>
      <c r="F53" s="5">
        <v>2.6919999999999999E-2</v>
      </c>
      <c r="G53" s="5">
        <v>2.6540000000000001E-2</v>
      </c>
      <c r="H53" s="5">
        <v>2.5850000000000001E-2</v>
      </c>
      <c r="I53" s="5">
        <v>2.5180000000000001E-2</v>
      </c>
      <c r="J53" s="5">
        <v>2.3959999999999999E-2</v>
      </c>
      <c r="K53" s="5">
        <v>2.2769999999999999E-2</v>
      </c>
      <c r="L53" s="5">
        <v>2.1559999999999999E-2</v>
      </c>
      <c r="M53" s="5">
        <v>2.0639999999999999E-2</v>
      </c>
      <c r="N53" s="5">
        <v>1.983E-2</v>
      </c>
      <c r="O53" s="5">
        <v>1.8679999999999999E-2</v>
      </c>
      <c r="P53" s="5">
        <v>1.6930000000000001E-2</v>
      </c>
      <c r="Q53" s="5">
        <v>1.5720000000000001E-2</v>
      </c>
      <c r="R53" s="5">
        <v>1.4880000000000001E-2</v>
      </c>
      <c r="S53" s="5">
        <v>1.443E-2</v>
      </c>
      <c r="T53" s="5">
        <v>1.389E-2</v>
      </c>
      <c r="U53" s="5">
        <v>1.367E-2</v>
      </c>
      <c r="V53" s="5">
        <v>1.3180000000000001E-2</v>
      </c>
      <c r="W53" s="5">
        <v>1.2409999999999999E-2</v>
      </c>
      <c r="X53" s="5">
        <v>1.153E-2</v>
      </c>
      <c r="Y53" s="5">
        <v>1.0580000000000001E-2</v>
      </c>
      <c r="Z53" s="5">
        <v>9.8300000000000002E-3</v>
      </c>
      <c r="AA53" s="5">
        <v>9.3699999999999999E-3</v>
      </c>
      <c r="AB53" s="5">
        <v>8.3800000000000003E-3</v>
      </c>
      <c r="AC53" s="5">
        <v>8.0099999999999998E-3</v>
      </c>
      <c r="AD53" s="5">
        <v>7.4099999999999999E-3</v>
      </c>
      <c r="AE53" s="5">
        <v>6.6299999999999996E-3</v>
      </c>
      <c r="AF53" s="5">
        <v>5.9500000000000004E-3</v>
      </c>
      <c r="AG53" s="5">
        <v>6.9499999999999996E-3</v>
      </c>
      <c r="AH53" s="5">
        <v>8.5500000000000003E-3</v>
      </c>
      <c r="AI53" s="5">
        <v>9.8099999999999993E-3</v>
      </c>
      <c r="AJ53" s="5">
        <v>1.0710000000000001E-2</v>
      </c>
      <c r="AK53" s="5">
        <v>1.1010000000000001E-2</v>
      </c>
      <c r="AM53" s="4" t="s">
        <v>129</v>
      </c>
      <c r="AN53" s="4" t="s">
        <v>130</v>
      </c>
      <c r="AO53" s="5">
        <f t="shared" si="1"/>
        <v>2.464916666666667E-2</v>
      </c>
      <c r="AP53" s="5">
        <f t="shared" si="2"/>
        <v>1.3810833333333335E-2</v>
      </c>
      <c r="AQ53" s="5">
        <f t="shared" si="3"/>
        <v>8.434545454545455E-3</v>
      </c>
      <c r="AR53" s="6">
        <f>(AO53-AVERAGE(AO11:AO56))/_xlfn.STDEV.P(AO11:AO56)</f>
        <v>0.12024192171780537</v>
      </c>
      <c r="AS53" s="6">
        <f t="shared" ref="AS53:AT53" si="45">(AP53-AVERAGE(AP11:AP56))/_xlfn.STDEV.P(AP11:AP56)</f>
        <v>-0.12778299534577053</v>
      </c>
      <c r="AT53" s="6">
        <f t="shared" si="45"/>
        <v>-0.2171193272177262</v>
      </c>
    </row>
    <row r="54" spans="1:46" ht="13.5" thickBot="1">
      <c r="A54" s="4" t="s">
        <v>131</v>
      </c>
      <c r="B54" s="4" t="s">
        <v>132</v>
      </c>
      <c r="C54" s="5">
        <v>5.4980000000000001E-2</v>
      </c>
      <c r="D54" s="5">
        <v>5.3469999999999997E-2</v>
      </c>
      <c r="E54" s="5">
        <v>5.2330000000000002E-2</v>
      </c>
      <c r="F54" s="5">
        <v>5.1069999999999997E-2</v>
      </c>
      <c r="G54" s="5">
        <v>4.9599999999999998E-2</v>
      </c>
      <c r="H54" s="5">
        <v>4.7669999999999997E-2</v>
      </c>
      <c r="I54" s="5">
        <v>4.3090000000000003E-2</v>
      </c>
      <c r="J54" s="5">
        <v>3.7690000000000001E-2</v>
      </c>
      <c r="K54" s="5">
        <v>3.2890000000000003E-2</v>
      </c>
      <c r="L54" s="5">
        <v>2.81E-2</v>
      </c>
      <c r="M54" s="5">
        <v>2.3480000000000001E-2</v>
      </c>
      <c r="N54" s="5">
        <v>1.9390000000000001E-2</v>
      </c>
      <c r="O54" s="5">
        <v>1.5869999999999999E-2</v>
      </c>
      <c r="P54" s="5">
        <v>1.2E-2</v>
      </c>
      <c r="Q54" s="5">
        <v>8.6499999999999997E-3</v>
      </c>
      <c r="R54" s="5">
        <v>6.0499999999999998E-3</v>
      </c>
      <c r="S54" s="5">
        <v>4.0499999999999998E-3</v>
      </c>
      <c r="T54" s="5">
        <v>2.5200000000000001E-3</v>
      </c>
      <c r="U54" s="5">
        <v>1.5499999999999999E-3</v>
      </c>
      <c r="V54" s="5">
        <v>9.3999999999999997E-4</v>
      </c>
      <c r="W54" s="5">
        <v>5.2999999999999998E-4</v>
      </c>
      <c r="X54" s="5">
        <v>2.5000000000000001E-4</v>
      </c>
      <c r="Y54" s="5">
        <v>1.3999999999999999E-4</v>
      </c>
      <c r="Z54" s="5">
        <v>1.2E-4</v>
      </c>
      <c r="AA54" s="5">
        <v>1.2E-4</v>
      </c>
      <c r="AB54" s="5">
        <v>1E-4</v>
      </c>
      <c r="AC54" s="5">
        <v>6.9999999999999994E-5</v>
      </c>
      <c r="AD54" s="5">
        <v>6.9999999999999994E-5</v>
      </c>
      <c r="AE54" s="5">
        <v>6.9999999999999994E-5</v>
      </c>
      <c r="AF54" s="5">
        <v>6.9999999999999994E-5</v>
      </c>
      <c r="AG54" s="5">
        <v>6.9999999999999994E-5</v>
      </c>
      <c r="AH54" s="5">
        <v>6.9999999999999994E-5</v>
      </c>
      <c r="AI54" s="5">
        <v>6.9999999999999994E-5</v>
      </c>
      <c r="AJ54" s="5">
        <v>6.9999999999999994E-5</v>
      </c>
      <c r="AK54" s="5">
        <v>3.0000000000000001E-5</v>
      </c>
      <c r="AM54" s="4" t="s">
        <v>131</v>
      </c>
      <c r="AN54" s="4" t="s">
        <v>132</v>
      </c>
      <c r="AO54" s="5">
        <f t="shared" si="1"/>
        <v>4.1146666666666672E-2</v>
      </c>
      <c r="AP54" s="5">
        <f t="shared" si="2"/>
        <v>4.3891666666666671E-3</v>
      </c>
      <c r="AQ54" s="5">
        <f t="shared" si="3"/>
        <v>7.3636363636363613E-5</v>
      </c>
      <c r="AR54" s="6">
        <f>(AO54-AVERAGE(AO11:AO56))/_xlfn.STDEV.P(AO11:AO56)</f>
        <v>0.65998722501287188</v>
      </c>
      <c r="AS54" s="6">
        <f t="shared" ref="AS54:AT54" si="46">(AP54-AVERAGE(AP11:AP56))/_xlfn.STDEV.P(AP11:AP56)</f>
        <v>-0.46121267172135516</v>
      </c>
      <c r="AT54" s="6">
        <f t="shared" si="46"/>
        <v>-0.67619201929014283</v>
      </c>
    </row>
    <row r="55" spans="1:46" ht="13.5" thickBot="1">
      <c r="A55" s="4" t="s">
        <v>133</v>
      </c>
      <c r="B55" s="4" t="s">
        <v>134</v>
      </c>
      <c r="C55" s="5">
        <v>1.814E-2</v>
      </c>
      <c r="D55" s="5">
        <v>1.8530000000000001E-2</v>
      </c>
      <c r="E55" s="5">
        <v>1.9E-2</v>
      </c>
      <c r="F55" s="5">
        <v>1.932E-2</v>
      </c>
      <c r="G55" s="5">
        <v>1.9730000000000001E-2</v>
      </c>
      <c r="H55" s="5">
        <v>2.0320000000000001E-2</v>
      </c>
      <c r="I55" s="5">
        <v>2.043E-2</v>
      </c>
      <c r="J55" s="5">
        <v>2.0420000000000001E-2</v>
      </c>
      <c r="K55" s="5">
        <v>2.0310000000000002E-2</v>
      </c>
      <c r="L55" s="5">
        <v>1.9550000000000001E-2</v>
      </c>
      <c r="M55" s="5">
        <v>1.8710000000000001E-2</v>
      </c>
      <c r="N55" s="5">
        <v>1.7270000000000001E-2</v>
      </c>
      <c r="O55" s="5">
        <v>1.5879999999999998E-2</v>
      </c>
      <c r="P55" s="5">
        <v>1.4409999999999999E-2</v>
      </c>
      <c r="Q55" s="5">
        <v>1.291E-2</v>
      </c>
      <c r="R55" s="5">
        <v>1.179E-2</v>
      </c>
      <c r="S55" s="5">
        <v>1.074E-2</v>
      </c>
      <c r="T55" s="5">
        <v>9.7800000000000005E-3</v>
      </c>
      <c r="U55" s="5">
        <v>9.3699999999999999E-3</v>
      </c>
      <c r="V55" s="5">
        <v>9.0600000000000003E-3</v>
      </c>
      <c r="W55" s="5">
        <v>8.8900000000000003E-3</v>
      </c>
      <c r="X55" s="5">
        <v>8.8800000000000007E-3</v>
      </c>
      <c r="Y55" s="5">
        <v>8.6400000000000001E-3</v>
      </c>
      <c r="Z55" s="5">
        <v>8.26E-3</v>
      </c>
      <c r="AA55" s="5">
        <v>7.77E-3</v>
      </c>
      <c r="AB55" s="5">
        <v>7.1900000000000002E-3</v>
      </c>
      <c r="AC55" s="5">
        <v>6.6899999999999998E-3</v>
      </c>
      <c r="AD55" s="5">
        <v>6.2300000000000003E-3</v>
      </c>
      <c r="AE55" s="5">
        <v>5.7999999999999996E-3</v>
      </c>
      <c r="AF55" s="5">
        <v>5.1700000000000001E-3</v>
      </c>
      <c r="AG55" s="5">
        <v>4.3400000000000001E-3</v>
      </c>
      <c r="AH55" s="5">
        <v>3.4199999999999999E-3</v>
      </c>
      <c r="AI55" s="5">
        <v>2.7299999999999998E-3</v>
      </c>
      <c r="AJ55" s="5">
        <v>2.0799999999999998E-3</v>
      </c>
      <c r="AK55" s="5">
        <v>1.1999999999999999E-3</v>
      </c>
      <c r="AM55" s="4" t="s">
        <v>133</v>
      </c>
      <c r="AN55" s="4" t="s">
        <v>134</v>
      </c>
      <c r="AO55" s="5">
        <f t="shared" si="1"/>
        <v>1.9310833333333336E-2</v>
      </c>
      <c r="AP55" s="5">
        <f t="shared" si="2"/>
        <v>1.0717499999999998E-2</v>
      </c>
      <c r="AQ55" s="5">
        <f t="shared" si="3"/>
        <v>4.783636363636364E-3</v>
      </c>
      <c r="AR55" s="6">
        <f>(AO55-AVERAGE(AO11:AO56))/_xlfn.STDEV.P(AO11:AO56)</f>
        <v>-5.4411228401313468E-2</v>
      </c>
      <c r="AS55" s="6">
        <f t="shared" ref="AS55:AT55" si="47">(AP55-AVERAGE(AP11:AP56))/_xlfn.STDEV.P(AP11:AP56)</f>
        <v>-0.23725504193219998</v>
      </c>
      <c r="AT55" s="6">
        <f t="shared" si="47"/>
        <v>-0.41757990472809103</v>
      </c>
    </row>
    <row r="56" spans="1:46" ht="13.5" thickBot="1">
      <c r="A56" s="4" t="s">
        <v>135</v>
      </c>
      <c r="B56" s="4" t="s">
        <v>136</v>
      </c>
      <c r="C56" s="5">
        <v>2.7E-4</v>
      </c>
      <c r="D56" s="5">
        <v>8.0000000000000007E-5</v>
      </c>
      <c r="E56" s="5">
        <v>0</v>
      </c>
      <c r="F56" s="5">
        <v>0</v>
      </c>
      <c r="G56" s="5">
        <v>0</v>
      </c>
      <c r="H56" s="5">
        <v>0</v>
      </c>
      <c r="I56" s="5">
        <v>0</v>
      </c>
      <c r="J56" s="5">
        <v>0</v>
      </c>
      <c r="K56" s="5">
        <v>0</v>
      </c>
      <c r="L56" s="5">
        <v>0</v>
      </c>
      <c r="M56" s="5">
        <v>0</v>
      </c>
      <c r="N56" s="5">
        <v>0</v>
      </c>
      <c r="O56" s="5">
        <v>0</v>
      </c>
      <c r="P56" s="5">
        <v>0</v>
      </c>
      <c r="Q56" s="5">
        <v>0</v>
      </c>
      <c r="R56" s="5">
        <v>0</v>
      </c>
      <c r="S56" s="5">
        <v>0</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M56" s="4" t="s">
        <v>135</v>
      </c>
      <c r="AN56" s="4" t="s">
        <v>136</v>
      </c>
      <c r="AO56" s="5">
        <f t="shared" si="1"/>
        <v>2.9166666666666666E-5</v>
      </c>
      <c r="AP56" s="5">
        <f t="shared" si="2"/>
        <v>0</v>
      </c>
      <c r="AQ56" s="5">
        <f t="shared" si="3"/>
        <v>0</v>
      </c>
      <c r="AR56" s="6">
        <f>(AO56-AVERAGE(AO11:AO56))/_xlfn.STDEV.P(AO11:AO56)</f>
        <v>-0.68524553802606714</v>
      </c>
      <c r="AS56" s="6">
        <f t="shared" ref="AS56:AT56" si="48">(AP56-AVERAGE(AP11:AP56))/_xlfn.STDEV.P(AP11:AP56)</f>
        <v>-0.61654383265096813</v>
      </c>
      <c r="AT56" s="6">
        <f t="shared" si="48"/>
        <v>-0.68023517336841477</v>
      </c>
    </row>
    <row r="57" spans="1:46" ht="13.5" thickBot="1">
      <c r="A57" s="268" t="s">
        <v>175</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M57"/>
      <c r="AN57"/>
    </row>
    <row r="58" spans="1:46" ht="13.5" thickBot="1">
      <c r="A58" s="267"/>
      <c r="B58" s="267"/>
      <c r="C58" s="4" t="s">
        <v>10</v>
      </c>
      <c r="D58" s="4" t="s">
        <v>11</v>
      </c>
      <c r="E58" s="4" t="s">
        <v>12</v>
      </c>
      <c r="F58" s="4" t="s">
        <v>13</v>
      </c>
      <c r="G58" s="4" t="s">
        <v>14</v>
      </c>
      <c r="H58" s="4" t="s">
        <v>15</v>
      </c>
      <c r="I58" s="4" t="s">
        <v>16</v>
      </c>
      <c r="J58" s="4" t="s">
        <v>17</v>
      </c>
      <c r="K58" s="4" t="s">
        <v>18</v>
      </c>
      <c r="L58" s="4" t="s">
        <v>19</v>
      </c>
      <c r="M58" s="4" t="s">
        <v>20</v>
      </c>
      <c r="N58" s="4" t="s">
        <v>21</v>
      </c>
      <c r="O58" s="4" t="s">
        <v>22</v>
      </c>
      <c r="P58" s="4" t="s">
        <v>23</v>
      </c>
      <c r="Q58" s="4" t="s">
        <v>24</v>
      </c>
      <c r="R58" s="4" t="s">
        <v>25</v>
      </c>
      <c r="S58" s="4" t="s">
        <v>26</v>
      </c>
      <c r="T58" s="4" t="s">
        <v>27</v>
      </c>
      <c r="U58" s="4" t="s">
        <v>28</v>
      </c>
      <c r="V58" s="4" t="s">
        <v>29</v>
      </c>
      <c r="W58" s="4" t="s">
        <v>30</v>
      </c>
      <c r="X58" s="4" t="s">
        <v>31</v>
      </c>
      <c r="Y58" s="4" t="s">
        <v>32</v>
      </c>
      <c r="Z58" s="4" t="s">
        <v>33</v>
      </c>
      <c r="AA58" s="4" t="s">
        <v>34</v>
      </c>
      <c r="AB58" s="4" t="s">
        <v>35</v>
      </c>
      <c r="AC58" s="4" t="s">
        <v>36</v>
      </c>
      <c r="AD58" s="4" t="s">
        <v>37</v>
      </c>
      <c r="AE58" s="4" t="s">
        <v>38</v>
      </c>
      <c r="AF58" s="4" t="s">
        <v>39</v>
      </c>
      <c r="AG58" s="4" t="s">
        <v>40</v>
      </c>
      <c r="AH58" s="4" t="s">
        <v>41</v>
      </c>
      <c r="AI58" s="4" t="s">
        <v>42</v>
      </c>
      <c r="AJ58" s="4" t="s">
        <v>43</v>
      </c>
      <c r="AK58" s="4" t="s">
        <v>44</v>
      </c>
      <c r="AM58" s="267"/>
      <c r="AN58" s="267"/>
      <c r="AO58" s="4">
        <v>2016</v>
      </c>
      <c r="AP58" s="4">
        <v>2017</v>
      </c>
      <c r="AQ58" s="4">
        <v>2018</v>
      </c>
      <c r="AR58" s="4">
        <v>2016</v>
      </c>
      <c r="AS58" s="4">
        <v>2017</v>
      </c>
      <c r="AT58" s="4">
        <v>2018</v>
      </c>
    </row>
    <row r="59" spans="1:46" ht="13.5" thickBot="1">
      <c r="A59" s="4" t="s">
        <v>45</v>
      </c>
      <c r="B59" s="4" t="s">
        <v>46</v>
      </c>
      <c r="C59" s="5">
        <v>5.5199999999999997E-3</v>
      </c>
      <c r="D59" s="5">
        <v>5.3800000000000002E-3</v>
      </c>
      <c r="E59" s="5">
        <v>5.0800000000000003E-3</v>
      </c>
      <c r="F59" s="5">
        <v>4.79E-3</v>
      </c>
      <c r="G59" s="5">
        <v>4.5300000000000002E-3</v>
      </c>
      <c r="H59" s="5">
        <v>4.1399999999999996E-3</v>
      </c>
      <c r="I59" s="5">
        <v>3.7299999999999998E-3</v>
      </c>
      <c r="J59" s="5">
        <v>3.1800000000000001E-3</v>
      </c>
      <c r="K59" s="5">
        <v>2.7699999999999999E-3</v>
      </c>
      <c r="L59" s="5">
        <v>2.3400000000000001E-3</v>
      </c>
      <c r="M59" s="5">
        <v>2E-3</v>
      </c>
      <c r="N59" s="5">
        <v>1.6999999999999999E-3</v>
      </c>
      <c r="O59" s="5">
        <v>1.4499999999999999E-3</v>
      </c>
      <c r="P59" s="5">
        <v>1.24E-3</v>
      </c>
      <c r="Q59" s="5">
        <v>1E-3</v>
      </c>
      <c r="R59" s="5">
        <v>8.3000000000000001E-4</v>
      </c>
      <c r="S59" s="5">
        <v>7.2000000000000005E-4</v>
      </c>
      <c r="T59" s="5">
        <v>6.2E-4</v>
      </c>
      <c r="U59" s="5">
        <v>5.8E-4</v>
      </c>
      <c r="V59" s="5">
        <v>5.5000000000000003E-4</v>
      </c>
      <c r="W59" s="5">
        <v>5.1000000000000004E-4</v>
      </c>
      <c r="X59" s="5">
        <v>5.0000000000000001E-4</v>
      </c>
      <c r="Y59" s="5">
        <v>4.4000000000000002E-4</v>
      </c>
      <c r="Z59" s="5">
        <v>4.2000000000000002E-4</v>
      </c>
      <c r="AA59" s="5">
        <v>5.1999999999999995E-4</v>
      </c>
      <c r="AB59" s="5">
        <v>7.2999999999999996E-4</v>
      </c>
      <c r="AC59" s="5">
        <v>1.1000000000000001E-3</v>
      </c>
      <c r="AD59" s="5">
        <v>1.5900000000000001E-3</v>
      </c>
      <c r="AE59" s="5">
        <v>2.0300000000000001E-3</v>
      </c>
      <c r="AF59" s="5">
        <v>2.2799999999999999E-3</v>
      </c>
      <c r="AG59" s="5">
        <v>2.4399999999999999E-3</v>
      </c>
      <c r="AH59" s="5">
        <v>2.5300000000000001E-3</v>
      </c>
      <c r="AI59" s="5">
        <v>2.5899999999999999E-3</v>
      </c>
      <c r="AJ59" s="5">
        <v>2.6700000000000001E-3</v>
      </c>
      <c r="AK59" s="5">
        <v>2.6199999999999999E-3</v>
      </c>
      <c r="AM59" s="4" t="s">
        <v>45</v>
      </c>
      <c r="AN59" s="4" t="s">
        <v>46</v>
      </c>
      <c r="AO59" s="5">
        <f>AVERAGE(C59:N59)</f>
        <v>3.7633333333333338E-3</v>
      </c>
      <c r="AP59" s="5">
        <f>AVERAGE(O59:Z59)</f>
        <v>7.3833333333333335E-4</v>
      </c>
      <c r="AQ59" s="5">
        <f>AVERAGE(AA59:AK59)</f>
        <v>1.918181818181818E-3</v>
      </c>
      <c r="AR59" s="6">
        <f>(AO59-AVERAGE(AO59:AO104))/_xlfn.STDEV.P(AO59:AO104)</f>
        <v>-0.56307557772575934</v>
      </c>
      <c r="AS59" s="6">
        <f t="shared" ref="AS59:AT59" si="49">(AP59-AVERAGE(AP59:AP104))/_xlfn.STDEV.P(AP59:AP104)</f>
        <v>-0.59041445946250459</v>
      </c>
      <c r="AT59" s="6">
        <f t="shared" si="49"/>
        <v>-0.57491350540355679</v>
      </c>
    </row>
    <row r="60" spans="1:46" ht="13.5" thickBot="1">
      <c r="A60" s="4" t="s">
        <v>47</v>
      </c>
      <c r="B60" s="4" t="s">
        <v>48</v>
      </c>
      <c r="C60" s="5">
        <v>2.3900000000000002E-3</v>
      </c>
      <c r="D60" s="5">
        <v>1.98E-3</v>
      </c>
      <c r="E60" s="5">
        <v>1.5E-3</v>
      </c>
      <c r="F60" s="5">
        <v>1.23E-3</v>
      </c>
      <c r="G60" s="5">
        <v>1.0399999999999999E-3</v>
      </c>
      <c r="H60" s="5">
        <v>8.4999999999999995E-4</v>
      </c>
      <c r="I60" s="5">
        <v>7.1000000000000002E-4</v>
      </c>
      <c r="J60" s="5">
        <v>6.4000000000000005E-4</v>
      </c>
      <c r="K60" s="5">
        <v>5.6999999999999998E-4</v>
      </c>
      <c r="L60" s="5">
        <v>6.2E-4</v>
      </c>
      <c r="M60" s="5">
        <v>6.6E-4</v>
      </c>
      <c r="N60" s="5">
        <v>8.5999999999999998E-4</v>
      </c>
      <c r="O60" s="5">
        <v>9.5E-4</v>
      </c>
      <c r="P60" s="5">
        <v>1.0399999999999999E-3</v>
      </c>
      <c r="Q60" s="5">
        <v>1.24E-3</v>
      </c>
      <c r="R60" s="5">
        <v>1.15E-3</v>
      </c>
      <c r="S60" s="5">
        <v>1.17E-3</v>
      </c>
      <c r="T60" s="5">
        <v>1.1900000000000001E-3</v>
      </c>
      <c r="U60" s="5">
        <v>1.2999999999999999E-3</v>
      </c>
      <c r="V60" s="5">
        <v>1.41E-3</v>
      </c>
      <c r="W60" s="5">
        <v>1.5200000000000001E-3</v>
      </c>
      <c r="X60" s="5">
        <v>1.4499999999999999E-3</v>
      </c>
      <c r="Y60" s="5">
        <v>1.5100000000000001E-3</v>
      </c>
      <c r="Z60" s="5">
        <v>1.67E-3</v>
      </c>
      <c r="AA60" s="5">
        <v>1.92E-3</v>
      </c>
      <c r="AB60" s="5">
        <v>2.3999999999999998E-3</v>
      </c>
      <c r="AC60" s="5">
        <v>2.8E-3</v>
      </c>
      <c r="AD60" s="5">
        <v>3.4299999999999999E-3</v>
      </c>
      <c r="AE60" s="5">
        <v>4.1900000000000001E-3</v>
      </c>
      <c r="AF60" s="5">
        <v>5.5100000000000001E-3</v>
      </c>
      <c r="AG60" s="5">
        <v>6.5900000000000004E-3</v>
      </c>
      <c r="AH60" s="5">
        <v>7.5799999999999999E-3</v>
      </c>
      <c r="AI60" s="5">
        <v>8.4200000000000004E-3</v>
      </c>
      <c r="AJ60" s="5">
        <v>9.2200000000000008E-3</v>
      </c>
      <c r="AK60" s="5">
        <v>9.6699999999999998E-3</v>
      </c>
      <c r="AM60" s="4" t="s">
        <v>47</v>
      </c>
      <c r="AN60" s="4" t="s">
        <v>48</v>
      </c>
      <c r="AO60" s="5">
        <f t="shared" ref="AO60:AO104" si="50">AVERAGE(C60:N60)</f>
        <v>1.0874999999999999E-3</v>
      </c>
      <c r="AP60" s="5">
        <f t="shared" ref="AP60:AP104" si="51">AVERAGE(O60:Z60)</f>
        <v>1.3000000000000002E-3</v>
      </c>
      <c r="AQ60" s="5">
        <f t="shared" ref="AQ60:AQ104" si="52">AVERAGE(AA60:AK60)</f>
        <v>5.6118181818181822E-3</v>
      </c>
      <c r="AR60" s="6">
        <f>(AO60-AVERAGE(AO59:AO104))/_xlfn.STDEV.P(AO59:AO104)</f>
        <v>-0.65062026474300738</v>
      </c>
      <c r="AS60" s="6">
        <f t="shared" ref="AS60:AT60" si="53">(AP60-AVERAGE(AP59:AP104))/_xlfn.STDEV.P(AP59:AP104)</f>
        <v>-0.57053726134848171</v>
      </c>
      <c r="AT60" s="6">
        <f t="shared" si="53"/>
        <v>-0.37210690021814524</v>
      </c>
    </row>
    <row r="61" spans="1:46" ht="13.5" thickBot="1">
      <c r="A61" s="4" t="s">
        <v>49</v>
      </c>
      <c r="B61" s="4" t="s">
        <v>50</v>
      </c>
      <c r="C61" s="5">
        <v>3.6249999999999998E-2</v>
      </c>
      <c r="D61" s="5">
        <v>3.5499999999999997E-2</v>
      </c>
      <c r="E61" s="5">
        <v>3.397E-2</v>
      </c>
      <c r="F61" s="5">
        <v>3.1910000000000001E-2</v>
      </c>
      <c r="G61" s="5">
        <v>2.9340000000000001E-2</v>
      </c>
      <c r="H61" s="5">
        <v>2.7230000000000001E-2</v>
      </c>
      <c r="I61" s="5">
        <v>2.545E-2</v>
      </c>
      <c r="J61" s="5">
        <v>2.3179999999999999E-2</v>
      </c>
      <c r="K61" s="5">
        <v>2.103E-2</v>
      </c>
      <c r="L61" s="5">
        <v>1.7819999999999999E-2</v>
      </c>
      <c r="M61" s="5">
        <v>1.472E-2</v>
      </c>
      <c r="N61" s="5">
        <v>1.1990000000000001E-2</v>
      </c>
      <c r="O61" s="5">
        <v>9.8099999999999993E-3</v>
      </c>
      <c r="P61" s="5">
        <v>7.9100000000000004E-3</v>
      </c>
      <c r="Q61" s="5">
        <v>6.5900000000000004E-3</v>
      </c>
      <c r="R61" s="5">
        <v>5.4900000000000001E-3</v>
      </c>
      <c r="S61" s="5">
        <v>4.8999999999999998E-3</v>
      </c>
      <c r="T61" s="5">
        <v>4.3800000000000002E-3</v>
      </c>
      <c r="U61" s="5">
        <v>4.5399999999999998E-3</v>
      </c>
      <c r="V61" s="5">
        <v>4.7000000000000002E-3</v>
      </c>
      <c r="W61" s="5">
        <v>5.0200000000000002E-3</v>
      </c>
      <c r="X61" s="5">
        <v>5.7299999999999999E-3</v>
      </c>
      <c r="Y61" s="5">
        <v>6.7400000000000003E-3</v>
      </c>
      <c r="Z61" s="5">
        <v>7.6800000000000002E-3</v>
      </c>
      <c r="AA61" s="5">
        <v>8.0700000000000008E-3</v>
      </c>
      <c r="AB61" s="5">
        <v>8.9599999999999992E-3</v>
      </c>
      <c r="AC61" s="5">
        <v>9.6600000000000002E-3</v>
      </c>
      <c r="AD61" s="5">
        <v>1.0330000000000001E-2</v>
      </c>
      <c r="AE61" s="5">
        <v>1.035E-2</v>
      </c>
      <c r="AF61" s="5">
        <v>1.086E-2</v>
      </c>
      <c r="AG61" s="5">
        <v>1.128E-2</v>
      </c>
      <c r="AH61" s="5">
        <v>1.1979999999999999E-2</v>
      </c>
      <c r="AI61" s="5">
        <v>1.2500000000000001E-2</v>
      </c>
      <c r="AJ61" s="5">
        <v>1.2800000000000001E-2</v>
      </c>
      <c r="AK61" s="5">
        <v>1.231E-2</v>
      </c>
      <c r="AM61" s="4" t="s">
        <v>49</v>
      </c>
      <c r="AN61" s="4" t="s">
        <v>50</v>
      </c>
      <c r="AO61" s="5">
        <f t="shared" si="50"/>
        <v>2.5699166666666672E-2</v>
      </c>
      <c r="AP61" s="5">
        <f t="shared" si="51"/>
        <v>6.1241666666666675E-3</v>
      </c>
      <c r="AQ61" s="5">
        <f t="shared" si="52"/>
        <v>1.0827272727272729E-2</v>
      </c>
      <c r="AR61" s="6">
        <f>(AO61-AVERAGE(AO59:AO104))/_xlfn.STDEV.P(AO59:AO104)</f>
        <v>0.15459455505375452</v>
      </c>
      <c r="AS61" s="6">
        <f t="shared" ref="AS61:AT61" si="54">(AP61-AVERAGE(AP59:AP104))/_xlfn.STDEV.P(AP59:AP104)</f>
        <v>-0.39981159386765208</v>
      </c>
      <c r="AT61" s="6">
        <f t="shared" si="54"/>
        <v>-8.5741777415116516E-2</v>
      </c>
    </row>
    <row r="62" spans="1:46" ht="13.5" thickBot="1">
      <c r="A62" s="4" t="s">
        <v>51</v>
      </c>
      <c r="B62" s="4" t="s">
        <v>52</v>
      </c>
      <c r="C62" s="5">
        <v>4.9669999999999999E-2</v>
      </c>
      <c r="D62" s="5">
        <v>5.185E-2</v>
      </c>
      <c r="E62" s="5">
        <v>5.4210000000000001E-2</v>
      </c>
      <c r="F62" s="5">
        <v>5.425E-2</v>
      </c>
      <c r="G62" s="5">
        <v>5.2670000000000002E-2</v>
      </c>
      <c r="H62" s="5">
        <v>5.0599999999999999E-2</v>
      </c>
      <c r="I62" s="5">
        <v>4.9090000000000002E-2</v>
      </c>
      <c r="J62" s="5">
        <v>4.9000000000000002E-2</v>
      </c>
      <c r="K62" s="5">
        <v>4.9630000000000001E-2</v>
      </c>
      <c r="L62" s="5">
        <v>5.0319999999999997E-2</v>
      </c>
      <c r="M62" s="5">
        <v>5.042E-2</v>
      </c>
      <c r="N62" s="5">
        <v>5.0459999999999998E-2</v>
      </c>
      <c r="O62" s="5">
        <v>5.1360000000000003E-2</v>
      </c>
      <c r="P62" s="5">
        <v>5.7570000000000003E-2</v>
      </c>
      <c r="Q62" s="5">
        <v>6.2590000000000007E-2</v>
      </c>
      <c r="R62" s="5">
        <v>6.6439999999999999E-2</v>
      </c>
      <c r="S62" s="5">
        <v>7.0510000000000003E-2</v>
      </c>
      <c r="T62" s="5">
        <v>7.3389999999999997E-2</v>
      </c>
      <c r="U62" s="5">
        <v>7.5719999999999996E-2</v>
      </c>
      <c r="V62" s="5">
        <v>7.6609999999999998E-2</v>
      </c>
      <c r="W62" s="5">
        <v>7.5810000000000002E-2</v>
      </c>
      <c r="X62" s="5">
        <v>7.2989999999999999E-2</v>
      </c>
      <c r="Y62" s="5">
        <v>7.1209999999999996E-2</v>
      </c>
      <c r="Z62" s="5">
        <v>6.9589999999999999E-2</v>
      </c>
      <c r="AA62" s="5">
        <v>6.7559999999999995E-2</v>
      </c>
      <c r="AB62" s="5">
        <v>6.0789999999999997E-2</v>
      </c>
      <c r="AC62" s="5">
        <v>5.5070000000000001E-2</v>
      </c>
      <c r="AD62" s="5">
        <v>5.0040000000000001E-2</v>
      </c>
      <c r="AE62" s="5">
        <v>4.4659999999999998E-2</v>
      </c>
      <c r="AF62" s="5">
        <v>4.197E-2</v>
      </c>
      <c r="AG62" s="5">
        <v>4.088E-2</v>
      </c>
      <c r="AH62" s="5">
        <v>4.0689999999999997E-2</v>
      </c>
      <c r="AI62" s="5">
        <v>4.2509999999999999E-2</v>
      </c>
      <c r="AJ62" s="5">
        <v>4.8129999999999999E-2</v>
      </c>
      <c r="AK62" s="5">
        <v>4.6789999999999998E-2</v>
      </c>
      <c r="AM62" s="4" t="s">
        <v>51</v>
      </c>
      <c r="AN62" s="4" t="s">
        <v>52</v>
      </c>
      <c r="AO62" s="5">
        <f t="shared" si="50"/>
        <v>5.1014166666666666E-2</v>
      </c>
      <c r="AP62" s="5">
        <f t="shared" si="51"/>
        <v>6.8649166666666678E-2</v>
      </c>
      <c r="AQ62" s="5">
        <f t="shared" si="52"/>
        <v>4.9008181818181826E-2</v>
      </c>
      <c r="AR62" s="6">
        <f>(AO62-AVERAGE(AO59:AO104))/_xlfn.STDEV.P(AO59:AO104)</f>
        <v>0.98282018638665969</v>
      </c>
      <c r="AS62" s="6">
        <f t="shared" ref="AS62:AT62" si="55">(AP62-AVERAGE(AP59:AP104))/_xlfn.STDEV.P(AP59:AP104)</f>
        <v>1.8129275374307838</v>
      </c>
      <c r="AT62" s="6">
        <f t="shared" si="55"/>
        <v>2.0106585699100363</v>
      </c>
    </row>
    <row r="63" spans="1:46" ht="13.5" thickBot="1">
      <c r="A63" s="4" t="s">
        <v>53</v>
      </c>
      <c r="B63" s="4" t="s">
        <v>54</v>
      </c>
      <c r="C63" s="5">
        <v>8.8599999999999998E-3</v>
      </c>
      <c r="D63" s="5">
        <v>7.5100000000000002E-3</v>
      </c>
      <c r="E63" s="5">
        <v>6.2700000000000004E-3</v>
      </c>
      <c r="F63" s="5">
        <v>5.4799999999999996E-3</v>
      </c>
      <c r="G63" s="5">
        <v>4.0699999999999998E-3</v>
      </c>
      <c r="H63" s="5">
        <v>2.49E-3</v>
      </c>
      <c r="I63" s="5">
        <v>1.6999999999999999E-3</v>
      </c>
      <c r="J63" s="5">
        <v>1.1000000000000001E-3</v>
      </c>
      <c r="K63" s="5">
        <v>6.4999999999999997E-4</v>
      </c>
      <c r="L63" s="5">
        <v>3.6000000000000002E-4</v>
      </c>
      <c r="M63" s="5">
        <v>1.2E-4</v>
      </c>
      <c r="N63" s="5">
        <v>6.0000000000000002E-5</v>
      </c>
      <c r="O63" s="5">
        <v>0</v>
      </c>
      <c r="P63" s="5">
        <v>0</v>
      </c>
      <c r="Q63" s="5">
        <v>0</v>
      </c>
      <c r="R63" s="5">
        <v>0</v>
      </c>
      <c r="S63" s="5">
        <v>0</v>
      </c>
      <c r="T63" s="5">
        <v>0</v>
      </c>
      <c r="U63" s="5">
        <v>0</v>
      </c>
      <c r="V63" s="5">
        <v>0</v>
      </c>
      <c r="W63" s="5">
        <v>0</v>
      </c>
      <c r="X63" s="5">
        <v>0</v>
      </c>
      <c r="Y63" s="5">
        <v>0</v>
      </c>
      <c r="Z63" s="5">
        <v>0</v>
      </c>
      <c r="AA63" s="5">
        <v>0</v>
      </c>
      <c r="AB63" s="5">
        <v>0</v>
      </c>
      <c r="AC63" s="5">
        <v>0</v>
      </c>
      <c r="AD63" s="5">
        <v>1.2E-4</v>
      </c>
      <c r="AE63" s="5">
        <v>2.4000000000000001E-4</v>
      </c>
      <c r="AF63" s="5">
        <v>3.6000000000000002E-4</v>
      </c>
      <c r="AG63" s="5">
        <v>4.6999999999999999E-4</v>
      </c>
      <c r="AH63" s="5">
        <v>5.9000000000000003E-4</v>
      </c>
      <c r="AI63" s="5">
        <v>7.1000000000000002E-4</v>
      </c>
      <c r="AJ63" s="5">
        <v>8.4000000000000003E-4</v>
      </c>
      <c r="AK63" s="5">
        <v>8.4000000000000003E-4</v>
      </c>
      <c r="AM63" s="4" t="s">
        <v>53</v>
      </c>
      <c r="AN63" s="4" t="s">
        <v>54</v>
      </c>
      <c r="AO63" s="5">
        <f t="shared" si="50"/>
        <v>3.2224999999999992E-3</v>
      </c>
      <c r="AP63" s="5">
        <f t="shared" si="51"/>
        <v>0</v>
      </c>
      <c r="AQ63" s="5">
        <f t="shared" si="52"/>
        <v>3.7909090909090911E-4</v>
      </c>
      <c r="AR63" s="6">
        <f>(AO63-AVERAGE(AO59:AO104))/_xlfn.STDEV.P(AO59:AO104)</f>
        <v>-0.58076991029324432</v>
      </c>
      <c r="AS63" s="6">
        <f t="shared" ref="AS63:AT63" si="56">(AP63-AVERAGE(AP59:AP104))/_xlfn.STDEV.P(AP59:AP104)</f>
        <v>-0.61654383265096813</v>
      </c>
      <c r="AT63" s="6">
        <f t="shared" si="56"/>
        <v>-0.65942041718768218</v>
      </c>
    </row>
    <row r="64" spans="1:46" ht="13.5" thickBot="1">
      <c r="A64" s="4" t="s">
        <v>55</v>
      </c>
      <c r="B64" s="4" t="s">
        <v>56</v>
      </c>
      <c r="C64" s="5">
        <v>9.1199999999999996E-3</v>
      </c>
      <c r="D64" s="5">
        <v>6.5799999999999999E-3</v>
      </c>
      <c r="E64" s="5">
        <v>4.5399999999999998E-3</v>
      </c>
      <c r="F64" s="5">
        <v>2.7499999999999998E-3</v>
      </c>
      <c r="G64" s="5">
        <v>1.4400000000000001E-3</v>
      </c>
      <c r="H64" s="5">
        <v>5.5000000000000003E-4</v>
      </c>
      <c r="I64" s="5">
        <v>3.6000000000000002E-4</v>
      </c>
      <c r="J64" s="5">
        <v>2.1000000000000001E-4</v>
      </c>
      <c r="K64" s="5">
        <v>1.6000000000000001E-4</v>
      </c>
      <c r="L64" s="5">
        <v>2.3000000000000001E-4</v>
      </c>
      <c r="M64" s="5">
        <v>2.4000000000000001E-4</v>
      </c>
      <c r="N64" s="5">
        <v>2.5999999999999998E-4</v>
      </c>
      <c r="O64" s="5">
        <v>2.5999999999999998E-4</v>
      </c>
      <c r="P64" s="5">
        <v>2.5999999999999998E-4</v>
      </c>
      <c r="Q64" s="5">
        <v>2.0000000000000001E-4</v>
      </c>
      <c r="R64" s="5">
        <v>6.0999999999999997E-4</v>
      </c>
      <c r="S64" s="5">
        <v>7.7999999999999999E-4</v>
      </c>
      <c r="T64" s="5">
        <v>9.5E-4</v>
      </c>
      <c r="U64" s="5">
        <v>1.2999999999999999E-3</v>
      </c>
      <c r="V64" s="5">
        <v>1.83E-3</v>
      </c>
      <c r="W64" s="5">
        <v>2.1700000000000001E-3</v>
      </c>
      <c r="X64" s="5">
        <v>2.5699999999999998E-3</v>
      </c>
      <c r="Y64" s="5">
        <v>3.0899999999999999E-3</v>
      </c>
      <c r="Z64" s="5">
        <v>3.4199999999999999E-3</v>
      </c>
      <c r="AA64" s="5">
        <v>3.8999999999999998E-3</v>
      </c>
      <c r="AB64" s="5">
        <v>5.3200000000000001E-3</v>
      </c>
      <c r="AC64" s="5">
        <v>6.94E-3</v>
      </c>
      <c r="AD64" s="5">
        <v>8.5599999999999999E-3</v>
      </c>
      <c r="AE64" s="5">
        <v>1.089E-2</v>
      </c>
      <c r="AF64" s="5">
        <v>1.3520000000000001E-2</v>
      </c>
      <c r="AG64" s="5">
        <v>1.5559999999999999E-2</v>
      </c>
      <c r="AH64" s="5">
        <v>1.7139999999999999E-2</v>
      </c>
      <c r="AI64" s="5">
        <v>1.8450000000000001E-2</v>
      </c>
      <c r="AJ64" s="5">
        <v>1.9550000000000001E-2</v>
      </c>
      <c r="AK64" s="5">
        <v>1.959E-2</v>
      </c>
      <c r="AM64" s="4" t="s">
        <v>55</v>
      </c>
      <c r="AN64" s="4" t="s">
        <v>56</v>
      </c>
      <c r="AO64" s="5">
        <f t="shared" si="50"/>
        <v>2.2033333333333328E-3</v>
      </c>
      <c r="AP64" s="5">
        <f t="shared" si="51"/>
        <v>1.4533333333333332E-3</v>
      </c>
      <c r="AQ64" s="5">
        <f t="shared" si="52"/>
        <v>1.2674545454545456E-2</v>
      </c>
      <c r="AR64" s="6">
        <f>(AO64-AVERAGE(AO59:AO104))/_xlfn.STDEV.P(AO59:AO104)</f>
        <v>-0.6141137758248838</v>
      </c>
      <c r="AS64" s="6">
        <f t="shared" ref="AS64:AT64" si="57">(AP64-AVERAGE(AP59:AP104))/_xlfn.STDEV.P(AP59:AP104)</f>
        <v>-0.56511084524613708</v>
      </c>
      <c r="AT64" s="6">
        <f t="shared" si="57"/>
        <v>1.5686482918813083E-2</v>
      </c>
    </row>
    <row r="65" spans="1:46" ht="13.5" thickBot="1">
      <c r="A65" s="4" t="s">
        <v>57</v>
      </c>
      <c r="B65" s="4" t="s">
        <v>58</v>
      </c>
      <c r="C65" s="5">
        <v>4.199E-2</v>
      </c>
      <c r="D65" s="5">
        <v>4.0660000000000002E-2</v>
      </c>
      <c r="E65" s="5">
        <v>4.1250000000000002E-2</v>
      </c>
      <c r="F65" s="5">
        <v>4.165E-2</v>
      </c>
      <c r="G65" s="5">
        <v>4.4350000000000001E-2</v>
      </c>
      <c r="H65" s="5">
        <v>4.5990000000000003E-2</v>
      </c>
      <c r="I65" s="5">
        <v>4.829E-2</v>
      </c>
      <c r="J65" s="5">
        <v>4.9599999999999998E-2</v>
      </c>
      <c r="K65" s="5">
        <v>5.1299999999999998E-2</v>
      </c>
      <c r="L65" s="5">
        <v>5.2760000000000001E-2</v>
      </c>
      <c r="M65" s="5">
        <v>5.6079999999999998E-2</v>
      </c>
      <c r="N65" s="5">
        <v>5.8029999999999998E-2</v>
      </c>
      <c r="O65" s="5">
        <v>6.2630000000000005E-2</v>
      </c>
      <c r="P65" s="5">
        <v>6.7030000000000006E-2</v>
      </c>
      <c r="Q65" s="5">
        <v>7.4160000000000004E-2</v>
      </c>
      <c r="R65" s="5">
        <v>7.9589999999999994E-2</v>
      </c>
      <c r="S65" s="5">
        <v>8.3930000000000005E-2</v>
      </c>
      <c r="T65" s="5">
        <v>8.4570000000000006E-2</v>
      </c>
      <c r="U65" s="5">
        <v>8.3879999999999996E-2</v>
      </c>
      <c r="V65" s="5">
        <v>8.3040000000000003E-2</v>
      </c>
      <c r="W65" s="5">
        <v>8.0339999999999995E-2</v>
      </c>
      <c r="X65" s="5">
        <v>7.6950000000000005E-2</v>
      </c>
      <c r="Y65" s="5">
        <v>7.1809999999999999E-2</v>
      </c>
      <c r="Z65" s="5">
        <v>6.701E-2</v>
      </c>
      <c r="AA65" s="5">
        <v>5.9839999999999997E-2</v>
      </c>
      <c r="AB65" s="5">
        <v>5.2290000000000003E-2</v>
      </c>
      <c r="AC65" s="5">
        <v>4.1090000000000002E-2</v>
      </c>
      <c r="AD65" s="5">
        <v>3.168E-2</v>
      </c>
      <c r="AE65" s="5">
        <v>2.1579999999999998E-2</v>
      </c>
      <c r="AF65" s="5">
        <v>1.474E-2</v>
      </c>
      <c r="AG65" s="5">
        <v>1.1390000000000001E-2</v>
      </c>
      <c r="AH65" s="5">
        <v>9.4800000000000006E-3</v>
      </c>
      <c r="AI65" s="5">
        <v>8.9700000000000005E-3</v>
      </c>
      <c r="AJ65" s="5">
        <v>9.1500000000000001E-3</v>
      </c>
      <c r="AK65" s="5">
        <v>8.7500000000000008E-3</v>
      </c>
      <c r="AM65" s="4" t="s">
        <v>57</v>
      </c>
      <c r="AN65" s="4" t="s">
        <v>58</v>
      </c>
      <c r="AO65" s="5">
        <f t="shared" si="50"/>
        <v>4.7662500000000003E-2</v>
      </c>
      <c r="AP65" s="5">
        <f t="shared" si="51"/>
        <v>7.6244999999999993E-2</v>
      </c>
      <c r="AQ65" s="5">
        <f t="shared" si="52"/>
        <v>2.4450909090909089E-2</v>
      </c>
      <c r="AR65" s="6">
        <f>(AO65-AVERAGE(AO59:AO104))/_xlfn.STDEV.P(AO59:AO104)</f>
        <v>0.87316439965873349</v>
      </c>
      <c r="AS65" s="6">
        <f t="shared" ref="AS65:AT65" si="58">(AP65-AVERAGE(AP59:AP104))/_xlfn.STDEV.P(AP59:AP104)</f>
        <v>2.0817415742398628</v>
      </c>
      <c r="AT65" s="6">
        <f t="shared" si="58"/>
        <v>0.6622916425476143</v>
      </c>
    </row>
    <row r="66" spans="1:46" ht="13.5" thickBot="1">
      <c r="A66" s="4" t="s">
        <v>59</v>
      </c>
      <c r="B66" s="4" t="s">
        <v>60</v>
      </c>
      <c r="C66" s="5">
        <v>2.7130000000000001E-2</v>
      </c>
      <c r="D66" s="5">
        <v>2.8410000000000001E-2</v>
      </c>
      <c r="E66" s="5">
        <v>2.911E-2</v>
      </c>
      <c r="F66" s="5">
        <v>2.9819999999999999E-2</v>
      </c>
      <c r="G66" s="5">
        <v>3.0380000000000001E-2</v>
      </c>
      <c r="H66" s="5">
        <v>3.177E-2</v>
      </c>
      <c r="I66" s="5">
        <v>3.082E-2</v>
      </c>
      <c r="J66" s="5">
        <v>2.9850000000000002E-2</v>
      </c>
      <c r="K66" s="5">
        <v>2.7820000000000001E-2</v>
      </c>
      <c r="L66" s="5">
        <v>2.8400000000000002E-2</v>
      </c>
      <c r="M66" s="5">
        <v>2.8309999999999998E-2</v>
      </c>
      <c r="N66" s="5">
        <v>2.8029999999999999E-2</v>
      </c>
      <c r="O66" s="5">
        <v>2.7709999999999999E-2</v>
      </c>
      <c r="P66" s="5">
        <v>2.708E-2</v>
      </c>
      <c r="Q66" s="5">
        <v>2.6720000000000001E-2</v>
      </c>
      <c r="R66" s="5">
        <v>2.6169999999999999E-2</v>
      </c>
      <c r="S66" s="5">
        <v>2.6020000000000001E-2</v>
      </c>
      <c r="T66" s="5">
        <v>2.4590000000000001E-2</v>
      </c>
      <c r="U66" s="5">
        <v>2.2290000000000001E-2</v>
      </c>
      <c r="V66" s="5">
        <v>2.0389999999999998E-2</v>
      </c>
      <c r="W66" s="5">
        <v>2.215E-2</v>
      </c>
      <c r="X66" s="5">
        <v>2.0379999999999999E-2</v>
      </c>
      <c r="Y66" s="5">
        <v>1.932E-2</v>
      </c>
      <c r="Z66" s="5">
        <v>1.8610000000000002E-2</v>
      </c>
      <c r="AA66" s="5">
        <v>1.797E-2</v>
      </c>
      <c r="AB66" s="5">
        <v>1.753E-2</v>
      </c>
      <c r="AC66" s="5">
        <v>1.6799999999999999E-2</v>
      </c>
      <c r="AD66" s="5">
        <v>1.5990000000000001E-2</v>
      </c>
      <c r="AE66" s="5">
        <v>1.5100000000000001E-2</v>
      </c>
      <c r="AF66" s="5">
        <v>1.452E-2</v>
      </c>
      <c r="AG66" s="5">
        <v>1.4160000000000001E-2</v>
      </c>
      <c r="AH66" s="5">
        <v>1.4080000000000001E-2</v>
      </c>
      <c r="AI66" s="5">
        <v>1.0869999999999999E-2</v>
      </c>
      <c r="AJ66" s="5">
        <v>7.9399999999999991E-3</v>
      </c>
      <c r="AK66" s="5">
        <v>3.3899999999999998E-3</v>
      </c>
      <c r="AM66" s="4" t="s">
        <v>59</v>
      </c>
      <c r="AN66" s="4" t="s">
        <v>60</v>
      </c>
      <c r="AO66" s="5">
        <f t="shared" si="50"/>
        <v>2.9154166666666665E-2</v>
      </c>
      <c r="AP66" s="5">
        <f t="shared" si="51"/>
        <v>2.3452500000000001E-2</v>
      </c>
      <c r="AQ66" s="5">
        <f t="shared" si="52"/>
        <v>1.3486363636363637E-2</v>
      </c>
      <c r="AR66" s="6">
        <f>(AO66-AVERAGE(AO59:AO104))/_xlfn.STDEV.P(AO59:AO104)</f>
        <v>0.26763107712585338</v>
      </c>
      <c r="AS66" s="6">
        <f t="shared" ref="AS66:AT66" si="59">(AP66-AVERAGE(AP59:AP104))/_xlfn.STDEV.P(AP59:AP104)</f>
        <v>0.21343240848100406</v>
      </c>
      <c r="AT66" s="6">
        <f t="shared" si="59"/>
        <v>6.0261008744698447E-2</v>
      </c>
    </row>
    <row r="67" spans="1:46" ht="13.5" thickBot="1">
      <c r="A67" s="4" t="s">
        <v>61</v>
      </c>
      <c r="B67" s="4" t="s">
        <v>62</v>
      </c>
      <c r="C67" s="5">
        <v>2.8160000000000001E-2</v>
      </c>
      <c r="D67" s="5">
        <v>2.9350000000000001E-2</v>
      </c>
      <c r="E67" s="5">
        <v>2.9590000000000002E-2</v>
      </c>
      <c r="F67" s="5">
        <v>2.9340000000000001E-2</v>
      </c>
      <c r="G67" s="5">
        <v>2.87E-2</v>
      </c>
      <c r="H67" s="5">
        <v>2.7969999999999998E-2</v>
      </c>
      <c r="I67" s="5">
        <v>2.716E-2</v>
      </c>
      <c r="J67" s="5">
        <v>2.6519999999999998E-2</v>
      </c>
      <c r="K67" s="5">
        <v>2.5020000000000001E-2</v>
      </c>
      <c r="L67" s="5">
        <v>2.1309999999999999E-2</v>
      </c>
      <c r="M67" s="5">
        <v>1.8149999999999999E-2</v>
      </c>
      <c r="N67" s="5">
        <v>1.528E-2</v>
      </c>
      <c r="O67" s="5">
        <v>1.306E-2</v>
      </c>
      <c r="P67" s="5">
        <v>1.128E-2</v>
      </c>
      <c r="Q67" s="5">
        <v>1.018E-2</v>
      </c>
      <c r="R67" s="5">
        <v>9.41E-3</v>
      </c>
      <c r="S67" s="5">
        <v>8.8400000000000006E-3</v>
      </c>
      <c r="T67" s="5">
        <v>8.1300000000000001E-3</v>
      </c>
      <c r="U67" s="5">
        <v>7.4200000000000004E-3</v>
      </c>
      <c r="V67" s="5">
        <v>7.1199999999999996E-3</v>
      </c>
      <c r="W67" s="5">
        <v>6.7999999999999996E-3</v>
      </c>
      <c r="X67" s="5">
        <v>6.0299999999999998E-3</v>
      </c>
      <c r="Y67" s="5">
        <v>5.1999999999999998E-3</v>
      </c>
      <c r="Z67" s="5">
        <v>4.3600000000000002E-3</v>
      </c>
      <c r="AA67" s="5">
        <v>3.63E-3</v>
      </c>
      <c r="AB67" s="5">
        <v>2.99E-3</v>
      </c>
      <c r="AC67" s="5">
        <v>2.6900000000000001E-3</v>
      </c>
      <c r="AD67" s="5">
        <v>2.5200000000000001E-3</v>
      </c>
      <c r="AE67" s="5">
        <v>2.0899999999999998E-3</v>
      </c>
      <c r="AF67" s="5">
        <v>1.66E-3</v>
      </c>
      <c r="AG67" s="5">
        <v>1.23E-3</v>
      </c>
      <c r="AH67" s="5">
        <v>5.9999999999999995E-4</v>
      </c>
      <c r="AI67" s="5">
        <v>2.7E-4</v>
      </c>
      <c r="AJ67" s="5">
        <v>9.0000000000000006E-5</v>
      </c>
      <c r="AK67" s="5">
        <v>0</v>
      </c>
      <c r="AM67" s="4" t="s">
        <v>61</v>
      </c>
      <c r="AN67" s="4" t="s">
        <v>62</v>
      </c>
      <c r="AO67" s="5">
        <f t="shared" si="50"/>
        <v>2.5545833333333334E-2</v>
      </c>
      <c r="AP67" s="5">
        <f t="shared" si="51"/>
        <v>8.1525E-3</v>
      </c>
      <c r="AQ67" s="5">
        <f t="shared" si="52"/>
        <v>1.6154545454545451E-3</v>
      </c>
      <c r="AR67" s="6">
        <f>(AO67-AVERAGE(AO59:AO104))/_xlfn.STDEV.P(AO59:AO104)</f>
        <v>0.14957798002691733</v>
      </c>
      <c r="AS67" s="6">
        <f t="shared" ref="AS67:AT67" si="60">(AP67-AVERAGE(AP59:AP104))/_xlfn.STDEV.P(AP59:AP104)</f>
        <v>-0.32802954607902896</v>
      </c>
      <c r="AT67" s="6">
        <f t="shared" si="60"/>
        <v>-0.5915353610586741</v>
      </c>
    </row>
    <row r="68" spans="1:46" ht="13.5" thickBot="1">
      <c r="A68" s="4" t="s">
        <v>63</v>
      </c>
      <c r="B68" s="4" t="s">
        <v>64</v>
      </c>
      <c r="C68" s="5">
        <v>1.8270000000000002E-2</v>
      </c>
      <c r="D68" s="5">
        <v>1.455E-2</v>
      </c>
      <c r="E68" s="5">
        <v>1.0630000000000001E-2</v>
      </c>
      <c r="F68" s="5">
        <v>8.0599999999999995E-3</v>
      </c>
      <c r="G68" s="5">
        <v>6.7200000000000003E-3</v>
      </c>
      <c r="H68" s="5">
        <v>6.0299999999999998E-3</v>
      </c>
      <c r="I68" s="5">
        <v>6.0200000000000002E-3</v>
      </c>
      <c r="J68" s="5">
        <v>5.7499999999999999E-3</v>
      </c>
      <c r="K68" s="5">
        <v>5.62E-3</v>
      </c>
      <c r="L68" s="5">
        <v>5.8500000000000002E-3</v>
      </c>
      <c r="M68" s="5">
        <v>6.4900000000000001E-3</v>
      </c>
      <c r="N68" s="5">
        <v>7.2700000000000004E-3</v>
      </c>
      <c r="O68" s="5">
        <v>8.26E-3</v>
      </c>
      <c r="P68" s="5">
        <v>9.8499999999999994E-3</v>
      </c>
      <c r="Q68" s="5">
        <v>1.191E-2</v>
      </c>
      <c r="R68" s="5">
        <v>1.3440000000000001E-2</v>
      </c>
      <c r="S68" s="5">
        <v>1.451E-2</v>
      </c>
      <c r="T68" s="5">
        <v>1.532E-2</v>
      </c>
      <c r="U68" s="5">
        <v>1.542E-2</v>
      </c>
      <c r="V68" s="5">
        <v>1.55E-2</v>
      </c>
      <c r="W68" s="5">
        <v>1.4930000000000001E-2</v>
      </c>
      <c r="X68" s="5">
        <v>1.41E-2</v>
      </c>
      <c r="Y68" s="5">
        <v>1.329E-2</v>
      </c>
      <c r="Z68" s="5">
        <v>1.24E-2</v>
      </c>
      <c r="AA68" s="5">
        <v>1.1050000000000001E-2</v>
      </c>
      <c r="AB68" s="5">
        <v>8.8800000000000007E-3</v>
      </c>
      <c r="AC68" s="5">
        <v>6.4999999999999997E-3</v>
      </c>
      <c r="AD68" s="5">
        <v>4.7099999999999998E-3</v>
      </c>
      <c r="AE68" s="5">
        <v>3.4199999999999999E-3</v>
      </c>
      <c r="AF68" s="5">
        <v>2.3999999999999998E-3</v>
      </c>
      <c r="AG68" s="5">
        <v>1.8699999999999999E-3</v>
      </c>
      <c r="AH68" s="5">
        <v>1.4400000000000001E-3</v>
      </c>
      <c r="AI68" s="5">
        <v>1.34E-3</v>
      </c>
      <c r="AJ68" s="5">
        <v>1.23E-3</v>
      </c>
      <c r="AK68" s="5">
        <v>9.7999999999999997E-4</v>
      </c>
      <c r="AM68" s="4" t="s">
        <v>63</v>
      </c>
      <c r="AN68" s="4" t="s">
        <v>64</v>
      </c>
      <c r="AO68" s="5">
        <f t="shared" si="50"/>
        <v>8.4383333333333324E-3</v>
      </c>
      <c r="AP68" s="5">
        <f t="shared" si="51"/>
        <v>1.3244166666666666E-2</v>
      </c>
      <c r="AQ68" s="5">
        <f t="shared" si="52"/>
        <v>3.9836363636363637E-3</v>
      </c>
      <c r="AR68" s="6">
        <f>(AO68-AVERAGE(AO59:AO104))/_xlfn.STDEV.P(AO59:AO104)</f>
        <v>-0.41012456739665287</v>
      </c>
      <c r="AS68" s="6">
        <f t="shared" ref="AS68:AT68" si="61">(AP68-AVERAGE(AP59:AP104))/_xlfn.STDEV.P(AP59:AP104)</f>
        <v>-0.147837141810957</v>
      </c>
      <c r="AT68" s="6">
        <f t="shared" si="61"/>
        <v>-0.46150552928215505</v>
      </c>
    </row>
    <row r="69" spans="1:46" ht="13.5" thickBot="1">
      <c r="A69" s="4" t="s">
        <v>65</v>
      </c>
      <c r="B69" s="4" t="s">
        <v>66</v>
      </c>
      <c r="C69" s="5">
        <v>8.4129999999999996E-2</v>
      </c>
      <c r="D69" s="5">
        <v>7.8960000000000002E-2</v>
      </c>
      <c r="E69" s="5">
        <v>7.6020000000000004E-2</v>
      </c>
      <c r="F69" s="5">
        <v>7.2179999999999994E-2</v>
      </c>
      <c r="G69" s="5">
        <v>6.7949999999999997E-2</v>
      </c>
      <c r="H69" s="5">
        <v>6.4869999999999997E-2</v>
      </c>
      <c r="I69" s="5">
        <v>6.4960000000000004E-2</v>
      </c>
      <c r="J69" s="5">
        <v>6.565E-2</v>
      </c>
      <c r="K69" s="5">
        <v>6.6239999999999993E-2</v>
      </c>
      <c r="L69" s="5">
        <v>6.2829999999999997E-2</v>
      </c>
      <c r="M69" s="5">
        <v>6.1929999999999999E-2</v>
      </c>
      <c r="N69" s="5">
        <v>6.139E-2</v>
      </c>
      <c r="O69" s="5">
        <v>5.969E-2</v>
      </c>
      <c r="P69" s="5">
        <v>5.7110000000000001E-2</v>
      </c>
      <c r="Q69" s="5">
        <v>5.3949999999999998E-2</v>
      </c>
      <c r="R69" s="5">
        <v>5.117E-2</v>
      </c>
      <c r="S69" s="5">
        <v>4.8030000000000003E-2</v>
      </c>
      <c r="T69" s="5">
        <v>4.471E-2</v>
      </c>
      <c r="U69" s="5">
        <v>4.1790000000000001E-2</v>
      </c>
      <c r="V69" s="5">
        <v>3.9870000000000003E-2</v>
      </c>
      <c r="W69" s="5">
        <v>3.7719999999999997E-2</v>
      </c>
      <c r="X69" s="5">
        <v>3.49E-2</v>
      </c>
      <c r="Y69" s="5">
        <v>3.0620000000000001E-2</v>
      </c>
      <c r="Z69" s="5">
        <v>2.7060000000000001E-2</v>
      </c>
      <c r="AA69" s="5">
        <v>2.35E-2</v>
      </c>
      <c r="AB69" s="5">
        <v>2.213E-2</v>
      </c>
      <c r="AC69" s="5">
        <v>2.2239999999999999E-2</v>
      </c>
      <c r="AD69" s="5">
        <v>2.3019999999999999E-2</v>
      </c>
      <c r="AE69" s="5">
        <v>2.2499999999999999E-2</v>
      </c>
      <c r="AF69" s="5">
        <v>2.3400000000000001E-2</v>
      </c>
      <c r="AG69" s="5">
        <v>2.4340000000000001E-2</v>
      </c>
      <c r="AH69" s="5">
        <v>2.4830000000000001E-2</v>
      </c>
      <c r="AI69" s="5">
        <v>2.681E-2</v>
      </c>
      <c r="AJ69" s="5">
        <v>3.0800000000000001E-2</v>
      </c>
      <c r="AK69" s="5">
        <v>3.3340000000000002E-2</v>
      </c>
      <c r="AM69" s="4" t="s">
        <v>65</v>
      </c>
      <c r="AN69" s="4" t="s">
        <v>66</v>
      </c>
      <c r="AO69" s="5">
        <f t="shared" si="50"/>
        <v>6.8925833333333339E-2</v>
      </c>
      <c r="AP69" s="5">
        <f t="shared" si="51"/>
        <v>4.3885E-2</v>
      </c>
      <c r="AQ69" s="5">
        <f t="shared" si="52"/>
        <v>2.5173636363636363E-2</v>
      </c>
      <c r="AR69" s="6">
        <f>(AO69-AVERAGE(AO59:AO104))/_xlfn.STDEV.P(AO59:AO104)</f>
        <v>1.5688324887064133</v>
      </c>
      <c r="AS69" s="6">
        <f t="shared" ref="AS69:AT69" si="62">(AP69-AVERAGE(AP59:AP104))/_xlfn.STDEV.P(AP59:AP104)</f>
        <v>0.93653184551027691</v>
      </c>
      <c r="AT69" s="6">
        <f t="shared" si="62"/>
        <v>0.70197445109361534</v>
      </c>
    </row>
    <row r="70" spans="1:46" ht="13.5" thickBot="1">
      <c r="A70" s="4" t="s">
        <v>67</v>
      </c>
      <c r="B70" s="4" t="s">
        <v>68</v>
      </c>
      <c r="C70" s="5">
        <v>2.9999999999999997E-4</v>
      </c>
      <c r="D70" s="5">
        <v>1.7000000000000001E-4</v>
      </c>
      <c r="E70" s="5">
        <v>1.1E-4</v>
      </c>
      <c r="F70" s="5">
        <v>6.0000000000000002E-5</v>
      </c>
      <c r="G70" s="5">
        <v>3.0000000000000001E-5</v>
      </c>
      <c r="H70" s="5">
        <v>0</v>
      </c>
      <c r="I70" s="5">
        <v>0</v>
      </c>
      <c r="J70" s="5">
        <v>0</v>
      </c>
      <c r="K70" s="5">
        <v>0</v>
      </c>
      <c r="L70" s="5">
        <v>0</v>
      </c>
      <c r="M70" s="5">
        <v>0</v>
      </c>
      <c r="N70" s="5">
        <v>0</v>
      </c>
      <c r="O70" s="5">
        <v>0</v>
      </c>
      <c r="P70" s="5">
        <v>0</v>
      </c>
      <c r="Q70" s="5">
        <v>0</v>
      </c>
      <c r="R70" s="5">
        <v>0</v>
      </c>
      <c r="S70" s="5">
        <v>0</v>
      </c>
      <c r="T70" s="5">
        <v>0</v>
      </c>
      <c r="U70" s="5">
        <v>0</v>
      </c>
      <c r="V70" s="5">
        <v>0</v>
      </c>
      <c r="W70" s="5">
        <v>0</v>
      </c>
      <c r="X70" s="5">
        <v>0</v>
      </c>
      <c r="Y70" s="5">
        <v>0</v>
      </c>
      <c r="Z70" s="5">
        <v>0</v>
      </c>
      <c r="AA70" s="5">
        <v>0</v>
      </c>
      <c r="AB70" s="5">
        <v>0</v>
      </c>
      <c r="AC70" s="5">
        <v>0</v>
      </c>
      <c r="AD70" s="5">
        <v>0</v>
      </c>
      <c r="AE70" s="5">
        <v>0</v>
      </c>
      <c r="AF70" s="5">
        <v>0</v>
      </c>
      <c r="AG70" s="5">
        <v>0</v>
      </c>
      <c r="AH70" s="5">
        <v>0</v>
      </c>
      <c r="AI70" s="5">
        <v>0</v>
      </c>
      <c r="AJ70" s="5">
        <v>0</v>
      </c>
      <c r="AK70" s="5">
        <v>0</v>
      </c>
      <c r="AM70" s="4" t="s">
        <v>67</v>
      </c>
      <c r="AN70" s="4" t="s">
        <v>68</v>
      </c>
      <c r="AO70" s="5">
        <f t="shared" si="50"/>
        <v>5.5833333333333333E-5</v>
      </c>
      <c r="AP70" s="5">
        <f t="shared" si="51"/>
        <v>0</v>
      </c>
      <c r="AQ70" s="5">
        <f t="shared" si="52"/>
        <v>0</v>
      </c>
      <c r="AR70" s="6">
        <f>(AO70-AVERAGE(AO59:AO104))/_xlfn.STDEV.P(AO59:AO104)</f>
        <v>-0.68437309019531278</v>
      </c>
      <c r="AS70" s="6">
        <f t="shared" ref="AS70:AT70" si="63">(AP70-AVERAGE(AP59:AP104))/_xlfn.STDEV.P(AP59:AP104)</f>
        <v>-0.61654383265096813</v>
      </c>
      <c r="AT70" s="6">
        <f t="shared" si="63"/>
        <v>-0.68023517336841477</v>
      </c>
    </row>
    <row r="71" spans="1:46" ht="13.5" thickBot="1">
      <c r="A71" s="4" t="s">
        <v>69</v>
      </c>
      <c r="B71" s="4" t="s">
        <v>70</v>
      </c>
      <c r="C71" s="5">
        <v>2.8330000000000001E-2</v>
      </c>
      <c r="D71" s="5">
        <v>2.4230000000000002E-2</v>
      </c>
      <c r="E71" s="5">
        <v>2.0899999999999998E-2</v>
      </c>
      <c r="F71" s="5">
        <v>1.8929999999999999E-2</v>
      </c>
      <c r="G71" s="5">
        <v>1.7520000000000001E-2</v>
      </c>
      <c r="H71" s="5">
        <v>1.6809999999999999E-2</v>
      </c>
      <c r="I71" s="5">
        <v>1.6990000000000002E-2</v>
      </c>
      <c r="J71" s="5">
        <v>1.703E-2</v>
      </c>
      <c r="K71" s="5">
        <v>1.737E-2</v>
      </c>
      <c r="L71" s="5">
        <v>1.8530000000000001E-2</v>
      </c>
      <c r="M71" s="5">
        <v>2.0990000000000002E-2</v>
      </c>
      <c r="N71" s="5">
        <v>2.3609999999999999E-2</v>
      </c>
      <c r="O71" s="5">
        <v>2.7220000000000001E-2</v>
      </c>
      <c r="P71" s="5">
        <v>3.092E-2</v>
      </c>
      <c r="Q71" s="5">
        <v>3.542E-2</v>
      </c>
      <c r="R71" s="5">
        <v>3.9149999999999997E-2</v>
      </c>
      <c r="S71" s="5">
        <v>4.2320000000000003E-2</v>
      </c>
      <c r="T71" s="5">
        <v>4.4810000000000003E-2</v>
      </c>
      <c r="U71" s="5">
        <v>4.7390000000000002E-2</v>
      </c>
      <c r="V71" s="5">
        <v>5.074E-2</v>
      </c>
      <c r="W71" s="5">
        <v>5.3449999999999998E-2</v>
      </c>
      <c r="X71" s="5">
        <v>5.6030000000000003E-2</v>
      </c>
      <c r="Y71" s="5">
        <v>5.6619999999999997E-2</v>
      </c>
      <c r="Z71" s="5">
        <v>5.6710000000000003E-2</v>
      </c>
      <c r="AA71" s="5">
        <v>5.731E-2</v>
      </c>
      <c r="AB71" s="5">
        <v>5.833E-2</v>
      </c>
      <c r="AC71" s="5">
        <v>5.9130000000000002E-2</v>
      </c>
      <c r="AD71" s="5">
        <v>5.9029999999999999E-2</v>
      </c>
      <c r="AE71" s="5">
        <v>6.0130000000000003E-2</v>
      </c>
      <c r="AF71" s="5">
        <v>6.3530000000000003E-2</v>
      </c>
      <c r="AG71" s="5">
        <v>6.8479999999999999E-2</v>
      </c>
      <c r="AH71" s="5">
        <v>7.51E-2</v>
      </c>
      <c r="AI71" s="5">
        <v>8.2150000000000001E-2</v>
      </c>
      <c r="AJ71" s="5">
        <v>8.6959999999999996E-2</v>
      </c>
      <c r="AK71" s="5">
        <v>8.5349999999999995E-2</v>
      </c>
      <c r="AM71" s="4" t="s">
        <v>69</v>
      </c>
      <c r="AN71" s="4" t="s">
        <v>70</v>
      </c>
      <c r="AO71" s="5">
        <f t="shared" si="50"/>
        <v>2.0103333333333331E-2</v>
      </c>
      <c r="AP71" s="5">
        <f t="shared" si="51"/>
        <v>4.5065000000000001E-2</v>
      </c>
      <c r="AQ71" s="5">
        <f t="shared" si="52"/>
        <v>6.8681818181818177E-2</v>
      </c>
      <c r="AR71" s="6">
        <f>(AO71-AVERAGE(AO59:AO104))/_xlfn.STDEV.P(AO59:AO104)</f>
        <v>-2.848316943108542E-2</v>
      </c>
      <c r="AS71" s="6">
        <f t="shared" ref="AS71:AT71" si="64">(AP71-AVERAGE(AP59:AP104))/_xlfn.STDEV.P(AP59:AP104)</f>
        <v>0.9782916563848415</v>
      </c>
      <c r="AT71" s="6">
        <f t="shared" si="64"/>
        <v>3.0908795255628756</v>
      </c>
    </row>
    <row r="72" spans="1:46" ht="13.5" thickBot="1">
      <c r="A72" s="4" t="s">
        <v>71</v>
      </c>
      <c r="B72" s="4" t="s">
        <v>72</v>
      </c>
      <c r="C72" s="5">
        <v>1.6549999999999999E-2</v>
      </c>
      <c r="D72" s="5">
        <v>1.3729999999999999E-2</v>
      </c>
      <c r="E72" s="5">
        <v>1.1129999999999999E-2</v>
      </c>
      <c r="F72" s="5">
        <v>8.7200000000000003E-3</v>
      </c>
      <c r="G72" s="5">
        <v>6.6499999999999997E-3</v>
      </c>
      <c r="H72" s="5">
        <v>3.9100000000000003E-3</v>
      </c>
      <c r="I72" s="5">
        <v>3.0599999999999998E-3</v>
      </c>
      <c r="J72" s="5">
        <v>2.3600000000000001E-3</v>
      </c>
      <c r="K72" s="5">
        <v>1.81E-3</v>
      </c>
      <c r="L72" s="5">
        <v>1.34E-3</v>
      </c>
      <c r="M72" s="5">
        <v>9.5E-4</v>
      </c>
      <c r="N72" s="5">
        <v>7.1000000000000002E-4</v>
      </c>
      <c r="O72" s="5">
        <v>5.6999999999999998E-4</v>
      </c>
      <c r="P72" s="5">
        <v>4.8999999999999998E-4</v>
      </c>
      <c r="Q72" s="5">
        <v>4.6000000000000001E-4</v>
      </c>
      <c r="R72" s="5">
        <v>4.2000000000000002E-4</v>
      </c>
      <c r="S72" s="5">
        <v>3.8000000000000002E-4</v>
      </c>
      <c r="T72" s="5">
        <v>2.5000000000000001E-4</v>
      </c>
      <c r="U72" s="5">
        <v>1.2999999999999999E-4</v>
      </c>
      <c r="V72" s="5">
        <v>4.0000000000000003E-5</v>
      </c>
      <c r="W72" s="5">
        <v>0</v>
      </c>
      <c r="X72" s="5">
        <v>0</v>
      </c>
      <c r="Y72" s="5">
        <v>6.9999999999999994E-5</v>
      </c>
      <c r="Z72" s="5">
        <v>3.8000000000000002E-4</v>
      </c>
      <c r="AA72" s="5">
        <v>5.5000000000000003E-4</v>
      </c>
      <c r="AB72" s="5">
        <v>6.0999999999999997E-4</v>
      </c>
      <c r="AC72" s="5">
        <v>6.0999999999999997E-4</v>
      </c>
      <c r="AD72" s="5">
        <v>6.0999999999999997E-4</v>
      </c>
      <c r="AE72" s="5">
        <v>6.0999999999999997E-4</v>
      </c>
      <c r="AF72" s="5">
        <v>6.0999999999999997E-4</v>
      </c>
      <c r="AG72" s="5">
        <v>6.0999999999999997E-4</v>
      </c>
      <c r="AH72" s="5">
        <v>6.0999999999999997E-4</v>
      </c>
      <c r="AI72" s="5">
        <v>6.0999999999999997E-4</v>
      </c>
      <c r="AJ72" s="5">
        <v>6.0999999999999997E-4</v>
      </c>
      <c r="AK72" s="5">
        <v>2.4000000000000001E-4</v>
      </c>
      <c r="AM72" s="4" t="s">
        <v>71</v>
      </c>
      <c r="AN72" s="4" t="s">
        <v>72</v>
      </c>
      <c r="AO72" s="5">
        <f t="shared" si="50"/>
        <v>5.9099999999999995E-3</v>
      </c>
      <c r="AP72" s="5">
        <f t="shared" si="51"/>
        <v>2.6583333333333336E-4</v>
      </c>
      <c r="AQ72" s="5">
        <f t="shared" si="52"/>
        <v>5.7090909090909089E-4</v>
      </c>
      <c r="AR72" s="6">
        <f>(AO72-AVERAGE(AO59:AO104))/_xlfn.STDEV.P(AO59:AO104)</f>
        <v>-0.49284352735004133</v>
      </c>
      <c r="AS72" s="6">
        <f t="shared" ref="AS72:AT72" si="65">(AP72-AVERAGE(AP59:AP104))/_xlfn.STDEV.P(AP59:AP104)</f>
        <v>-0.6071360786474469</v>
      </c>
      <c r="AT72" s="6">
        <f t="shared" si="65"/>
        <v>-0.64888825039119635</v>
      </c>
    </row>
    <row r="73" spans="1:46" ht="13.5" thickBot="1">
      <c r="A73" s="4" t="s">
        <v>73</v>
      </c>
      <c r="B73" s="4" t="s">
        <v>74</v>
      </c>
      <c r="C73" s="5">
        <v>8.5360000000000005E-2</v>
      </c>
      <c r="D73" s="5">
        <v>7.9699999999999993E-2</v>
      </c>
      <c r="E73" s="5">
        <v>7.4499999999999997E-2</v>
      </c>
      <c r="F73" s="5">
        <v>7.0730000000000001E-2</v>
      </c>
      <c r="G73" s="5">
        <v>6.8449999999999997E-2</v>
      </c>
      <c r="H73" s="5">
        <v>6.5439999999999998E-2</v>
      </c>
      <c r="I73" s="5">
        <v>6.2609999999999999E-2</v>
      </c>
      <c r="J73" s="5">
        <v>6.0100000000000001E-2</v>
      </c>
      <c r="K73" s="5">
        <v>5.7959999999999998E-2</v>
      </c>
      <c r="L73" s="5">
        <v>5.6829999999999999E-2</v>
      </c>
      <c r="M73" s="5">
        <v>5.6899999999999999E-2</v>
      </c>
      <c r="N73" s="5">
        <v>5.8069999999999997E-2</v>
      </c>
      <c r="O73" s="5">
        <v>5.8610000000000002E-2</v>
      </c>
      <c r="P73" s="5">
        <v>5.9479999999999998E-2</v>
      </c>
      <c r="Q73" s="5">
        <v>6.0359999999999997E-2</v>
      </c>
      <c r="R73" s="5">
        <v>6.0179999999999997E-2</v>
      </c>
      <c r="S73" s="5">
        <v>5.9540000000000003E-2</v>
      </c>
      <c r="T73" s="5">
        <v>5.9659999999999998E-2</v>
      </c>
      <c r="U73" s="5">
        <v>5.9319999999999998E-2</v>
      </c>
      <c r="V73" s="5">
        <v>5.8160000000000003E-2</v>
      </c>
      <c r="W73" s="5">
        <v>5.7360000000000001E-2</v>
      </c>
      <c r="X73" s="5">
        <v>5.6070000000000002E-2</v>
      </c>
      <c r="Y73" s="5">
        <v>5.4609999999999999E-2</v>
      </c>
      <c r="Z73" s="5">
        <v>5.2690000000000001E-2</v>
      </c>
      <c r="AA73" s="5">
        <v>5.0779999999999999E-2</v>
      </c>
      <c r="AB73" s="5">
        <v>4.7539999999999999E-2</v>
      </c>
      <c r="AC73" s="5">
        <v>4.4720000000000003E-2</v>
      </c>
      <c r="AD73" s="5">
        <v>4.197E-2</v>
      </c>
      <c r="AE73" s="5">
        <v>3.9940000000000003E-2</v>
      </c>
      <c r="AF73" s="5">
        <v>3.6700000000000003E-2</v>
      </c>
      <c r="AG73" s="5">
        <v>3.3790000000000001E-2</v>
      </c>
      <c r="AH73" s="5">
        <v>3.1530000000000002E-2</v>
      </c>
      <c r="AI73" s="5">
        <v>3.023E-2</v>
      </c>
      <c r="AJ73" s="5">
        <v>2.9010000000000001E-2</v>
      </c>
      <c r="AK73" s="5">
        <v>2.401E-2</v>
      </c>
      <c r="AM73" s="4" t="s">
        <v>73</v>
      </c>
      <c r="AN73" s="4" t="s">
        <v>74</v>
      </c>
      <c r="AO73" s="5">
        <f t="shared" si="50"/>
        <v>6.6387500000000002E-2</v>
      </c>
      <c r="AP73" s="5">
        <f t="shared" si="51"/>
        <v>5.800333333333333E-2</v>
      </c>
      <c r="AQ73" s="5">
        <f t="shared" si="52"/>
        <v>3.7292727272727262E-2</v>
      </c>
      <c r="AR73" s="6">
        <f>(AO73-AVERAGE(AO59:AO104))/_xlfn.STDEV.P(AO59:AO104)</f>
        <v>1.4857863608164918</v>
      </c>
      <c r="AS73" s="6">
        <f t="shared" ref="AS73:AT73" si="66">(AP73-AVERAGE(AP59:AP104))/_xlfn.STDEV.P(AP59:AP104)</f>
        <v>1.436175006412024</v>
      </c>
      <c r="AT73" s="6">
        <f t="shared" si="66"/>
        <v>1.3673977476052366</v>
      </c>
    </row>
    <row r="74" spans="1:46" ht="13.5" thickBot="1">
      <c r="A74" s="4" t="s">
        <v>75</v>
      </c>
      <c r="B74" s="4" t="s">
        <v>76</v>
      </c>
      <c r="C74" s="5">
        <v>3.8999999999999998E-3</v>
      </c>
      <c r="D74" s="5">
        <v>2.9399999999999999E-3</v>
      </c>
      <c r="E74" s="5">
        <v>2.2899999999999999E-3</v>
      </c>
      <c r="F74" s="5">
        <v>1.91E-3</v>
      </c>
      <c r="G74" s="5">
        <v>1.49E-3</v>
      </c>
      <c r="H74" s="5">
        <v>1.1000000000000001E-3</v>
      </c>
      <c r="I74" s="5">
        <v>9.5E-4</v>
      </c>
      <c r="J74" s="5">
        <v>8.8999999999999995E-4</v>
      </c>
      <c r="K74" s="5">
        <v>9.8999999999999999E-4</v>
      </c>
      <c r="L74" s="5">
        <v>1.2099999999999999E-3</v>
      </c>
      <c r="M74" s="5">
        <v>1.4599999999999999E-3</v>
      </c>
      <c r="N74" s="5">
        <v>1.8400000000000001E-3</v>
      </c>
      <c r="O74" s="5">
        <v>2.2599999999999999E-3</v>
      </c>
      <c r="P74" s="5">
        <v>2.7599999999999999E-3</v>
      </c>
      <c r="Q74" s="5">
        <v>3.14E-3</v>
      </c>
      <c r="R74" s="5">
        <v>3.3600000000000001E-3</v>
      </c>
      <c r="S74" s="5">
        <v>3.6700000000000001E-3</v>
      </c>
      <c r="T74" s="5">
        <v>3.9899999999999996E-3</v>
      </c>
      <c r="U74" s="5">
        <v>4.1599999999999996E-3</v>
      </c>
      <c r="V74" s="5">
        <v>4.2500000000000003E-3</v>
      </c>
      <c r="W74" s="5">
        <v>4.2300000000000003E-3</v>
      </c>
      <c r="X74" s="5">
        <v>4.0899999999999999E-3</v>
      </c>
      <c r="Y74" s="5">
        <v>3.8600000000000001E-3</v>
      </c>
      <c r="Z74" s="5">
        <v>3.48E-3</v>
      </c>
      <c r="AA74" s="5">
        <v>3.0699999999999998E-3</v>
      </c>
      <c r="AB74" s="5">
        <v>2.5000000000000001E-3</v>
      </c>
      <c r="AC74" s="5">
        <v>1.99E-3</v>
      </c>
      <c r="AD74" s="5">
        <v>1.5900000000000001E-3</v>
      </c>
      <c r="AE74" s="5">
        <v>1.14E-3</v>
      </c>
      <c r="AF74" s="5">
        <v>7.5000000000000002E-4</v>
      </c>
      <c r="AG74" s="5">
        <v>5.6999999999999998E-4</v>
      </c>
      <c r="AH74" s="5">
        <v>4.8999999999999998E-4</v>
      </c>
      <c r="AI74" s="5">
        <v>3.8000000000000002E-4</v>
      </c>
      <c r="AJ74" s="5">
        <v>3.1E-4</v>
      </c>
      <c r="AK74" s="5">
        <v>2.2000000000000001E-4</v>
      </c>
      <c r="AM74" s="4" t="s">
        <v>75</v>
      </c>
      <c r="AN74" s="4" t="s">
        <v>76</v>
      </c>
      <c r="AO74" s="5">
        <f t="shared" si="50"/>
        <v>1.7474999999999999E-3</v>
      </c>
      <c r="AP74" s="5">
        <f t="shared" si="51"/>
        <v>3.6041666666666665E-3</v>
      </c>
      <c r="AQ74" s="5">
        <f t="shared" si="52"/>
        <v>1.1827272727272726E-3</v>
      </c>
      <c r="AR74" s="6">
        <f>(AO74-AVERAGE(AO59:AO104))/_xlfn.STDEV.P(AO59:AO104)</f>
        <v>-0.6290271809318394</v>
      </c>
      <c r="AS74" s="6">
        <f t="shared" ref="AS74:AT74" si="67">(AP74-AVERAGE(AP59:AP104))/_xlfn.STDEV.P(AP59:AP104)</f>
        <v>-0.48899356285401041</v>
      </c>
      <c r="AT74" s="6">
        <f t="shared" si="67"/>
        <v>-0.61529513070382691</v>
      </c>
    </row>
    <row r="75" spans="1:46" ht="13.5" thickBot="1">
      <c r="A75" s="4" t="s">
        <v>77</v>
      </c>
      <c r="B75" s="4" t="s">
        <v>78</v>
      </c>
      <c r="C75" s="5">
        <v>3.0470000000000001E-2</v>
      </c>
      <c r="D75" s="5">
        <v>2.8379999999999999E-2</v>
      </c>
      <c r="E75" s="5">
        <v>2.6429999999999999E-2</v>
      </c>
      <c r="F75" s="5">
        <v>2.3769999999999999E-2</v>
      </c>
      <c r="G75" s="5">
        <v>2.188E-2</v>
      </c>
      <c r="H75" s="5">
        <v>1.9709999999999998E-2</v>
      </c>
      <c r="I75" s="5">
        <v>1.8319999999999999E-2</v>
      </c>
      <c r="J75" s="5">
        <v>1.702E-2</v>
      </c>
      <c r="K75" s="5">
        <v>1.6310000000000002E-2</v>
      </c>
      <c r="L75" s="5">
        <v>1.538E-2</v>
      </c>
      <c r="M75" s="5">
        <v>1.4789999999999999E-2</v>
      </c>
      <c r="N75" s="5">
        <v>1.4290000000000001E-2</v>
      </c>
      <c r="O75" s="5">
        <v>1.4019999999999999E-2</v>
      </c>
      <c r="P75" s="5">
        <v>1.414E-2</v>
      </c>
      <c r="Q75" s="5">
        <v>1.452E-2</v>
      </c>
      <c r="R75" s="5">
        <v>1.469E-2</v>
      </c>
      <c r="S75" s="5">
        <v>1.4760000000000001E-2</v>
      </c>
      <c r="T75" s="5">
        <v>1.4789999999999999E-2</v>
      </c>
      <c r="U75" s="5">
        <v>1.4789999999999999E-2</v>
      </c>
      <c r="V75" s="5">
        <v>1.5219999999999999E-2</v>
      </c>
      <c r="W75" s="5">
        <v>1.5740000000000001E-2</v>
      </c>
      <c r="X75" s="5">
        <v>1.6140000000000002E-2</v>
      </c>
      <c r="Y75" s="5">
        <v>1.6549999999999999E-2</v>
      </c>
      <c r="Z75" s="5">
        <v>1.6490000000000001E-2</v>
      </c>
      <c r="AA75" s="5">
        <v>1.6570000000000001E-2</v>
      </c>
      <c r="AB75" s="5">
        <v>1.6459999999999999E-2</v>
      </c>
      <c r="AC75" s="5">
        <v>1.583E-2</v>
      </c>
      <c r="AD75" s="5">
        <v>1.525E-2</v>
      </c>
      <c r="AE75" s="5">
        <v>1.498E-2</v>
      </c>
      <c r="AF75" s="5">
        <v>1.4880000000000001E-2</v>
      </c>
      <c r="AG75" s="5">
        <v>1.4970000000000001E-2</v>
      </c>
      <c r="AH75" s="5">
        <v>1.4590000000000001E-2</v>
      </c>
      <c r="AI75" s="5">
        <v>1.413E-2</v>
      </c>
      <c r="AJ75" s="5">
        <v>1.3950000000000001E-2</v>
      </c>
      <c r="AK75" s="5">
        <v>1.218E-2</v>
      </c>
      <c r="AM75" s="4" t="s">
        <v>77</v>
      </c>
      <c r="AN75" s="4" t="s">
        <v>78</v>
      </c>
      <c r="AO75" s="5">
        <f t="shared" si="50"/>
        <v>2.0562500000000001E-2</v>
      </c>
      <c r="AP75" s="5">
        <f t="shared" si="51"/>
        <v>1.5154166666666668E-2</v>
      </c>
      <c r="AQ75" s="5">
        <f t="shared" si="52"/>
        <v>1.4889999999999999E-2</v>
      </c>
      <c r="AR75" s="6">
        <f>(AO75-AVERAGE(AO59:AO104))/_xlfn.STDEV.P(AO59:AO104)</f>
        <v>-1.3460708345285354E-2</v>
      </c>
      <c r="AS75" s="6">
        <f t="shared" ref="AS75:AT75" si="68">(AP75-AVERAGE(AP59:AP104))/_xlfn.STDEV.P(AP59:AP104)</f>
        <v>-8.0242871666534502E-2</v>
      </c>
      <c r="AT75" s="6">
        <f t="shared" si="68"/>
        <v>0.13733051364410157</v>
      </c>
    </row>
    <row r="76" spans="1:46" ht="13.5" thickBot="1">
      <c r="A76" s="4" t="s">
        <v>79</v>
      </c>
      <c r="B76" s="4" t="s">
        <v>80</v>
      </c>
      <c r="C76" s="5">
        <v>4.62E-3</v>
      </c>
      <c r="D76" s="5">
        <v>3.6700000000000001E-3</v>
      </c>
      <c r="E76" s="5">
        <v>2.82E-3</v>
      </c>
      <c r="F76" s="5">
        <v>2.2599999999999999E-3</v>
      </c>
      <c r="G76" s="5">
        <v>1.5900000000000001E-3</v>
      </c>
      <c r="H76" s="5">
        <v>1.31E-3</v>
      </c>
      <c r="I76" s="5">
        <v>1.6000000000000001E-3</v>
      </c>
      <c r="J76" s="5">
        <v>1.65E-3</v>
      </c>
      <c r="K76" s="5">
        <v>2.2100000000000002E-3</v>
      </c>
      <c r="L76" s="5">
        <v>2.7399999999999998E-3</v>
      </c>
      <c r="M76" s="5">
        <v>3.5899999999999999E-3</v>
      </c>
      <c r="N76" s="5">
        <v>4.0299999999999997E-3</v>
      </c>
      <c r="O76" s="5">
        <v>4.5599999999999998E-3</v>
      </c>
      <c r="P76" s="5">
        <v>5.3699999999999998E-3</v>
      </c>
      <c r="Q76" s="5">
        <v>6.0600000000000003E-3</v>
      </c>
      <c r="R76" s="5">
        <v>6.3400000000000001E-3</v>
      </c>
      <c r="S76" s="5">
        <v>6.5199999999999998E-3</v>
      </c>
      <c r="T76" s="5">
        <v>6.3299999999999997E-3</v>
      </c>
      <c r="U76" s="5">
        <v>5.7800000000000004E-3</v>
      </c>
      <c r="V76" s="5">
        <v>5.5199999999999997E-3</v>
      </c>
      <c r="W76" s="5">
        <v>5.1599999999999997E-3</v>
      </c>
      <c r="X76" s="5">
        <v>4.6600000000000001E-3</v>
      </c>
      <c r="Y76" s="5">
        <v>3.9100000000000003E-3</v>
      </c>
      <c r="Z76" s="5">
        <v>3.5699999999999998E-3</v>
      </c>
      <c r="AA76" s="5">
        <v>3.5200000000000001E-3</v>
      </c>
      <c r="AB76" s="5">
        <v>3.46E-3</v>
      </c>
      <c r="AC76" s="5">
        <v>3.5599999999999998E-3</v>
      </c>
      <c r="AD76" s="5">
        <v>4.4099999999999999E-3</v>
      </c>
      <c r="AE76" s="5">
        <v>4.9699999999999996E-3</v>
      </c>
      <c r="AF76" s="5">
        <v>5.9899999999999997E-3</v>
      </c>
      <c r="AG76" s="5">
        <v>6.7600000000000004E-3</v>
      </c>
      <c r="AH76" s="5">
        <v>7.2100000000000003E-3</v>
      </c>
      <c r="AI76" s="5">
        <v>7.3499999999999998E-3</v>
      </c>
      <c r="AJ76" s="5">
        <v>7.6099999999999996E-3</v>
      </c>
      <c r="AK76" s="5">
        <v>8.5400000000000007E-3</v>
      </c>
      <c r="AM76" s="4" t="s">
        <v>79</v>
      </c>
      <c r="AN76" s="4" t="s">
        <v>80</v>
      </c>
      <c r="AO76" s="5">
        <f t="shared" si="50"/>
        <v>2.6741666666666667E-3</v>
      </c>
      <c r="AP76" s="5">
        <f t="shared" si="51"/>
        <v>5.3150000000000003E-3</v>
      </c>
      <c r="AQ76" s="5">
        <f t="shared" si="52"/>
        <v>5.7618181818181822E-3</v>
      </c>
      <c r="AR76" s="6">
        <f>(AO76-AVERAGE(AO59:AO104))/_xlfn.STDEV.P(AO59:AO104)</f>
        <v>-0.59870961881312879</v>
      </c>
      <c r="AS76" s="6">
        <f t="shared" ref="AS76:AT76" si="69">(AP76-AVERAGE(AP59:AP104))/_xlfn.STDEV.P(AP59:AP104)</f>
        <v>-0.42844773536426384</v>
      </c>
      <c r="AT76" s="6">
        <f t="shared" si="69"/>
        <v>-0.36387084561425825</v>
      </c>
    </row>
    <row r="77" spans="1:46" ht="13.5" thickBot="1">
      <c r="A77" s="4" t="s">
        <v>81</v>
      </c>
      <c r="B77" s="4" t="s">
        <v>82</v>
      </c>
      <c r="C77" s="5">
        <v>2.47E-2</v>
      </c>
      <c r="D77" s="5">
        <v>2.1649999999999999E-2</v>
      </c>
      <c r="E77" s="5">
        <v>1.9640000000000001E-2</v>
      </c>
      <c r="F77" s="5">
        <v>1.8290000000000001E-2</v>
      </c>
      <c r="G77" s="5">
        <v>1.7059999999999999E-2</v>
      </c>
      <c r="H77" s="5">
        <v>1.6109999999999999E-2</v>
      </c>
      <c r="I77" s="5">
        <v>1.545E-2</v>
      </c>
      <c r="J77" s="5">
        <v>1.4970000000000001E-2</v>
      </c>
      <c r="K77" s="5">
        <v>1.49E-2</v>
      </c>
      <c r="L77" s="5">
        <v>1.5689999999999999E-2</v>
      </c>
      <c r="M77" s="5">
        <v>1.6160000000000001E-2</v>
      </c>
      <c r="N77" s="5">
        <v>1.686E-2</v>
      </c>
      <c r="O77" s="5">
        <v>1.7649999999999999E-2</v>
      </c>
      <c r="P77" s="5">
        <v>1.8169999999999999E-2</v>
      </c>
      <c r="Q77" s="5">
        <v>1.864E-2</v>
      </c>
      <c r="R77" s="5">
        <v>1.865E-2</v>
      </c>
      <c r="S77" s="5">
        <v>1.8710000000000001E-2</v>
      </c>
      <c r="T77" s="5">
        <v>2.0080000000000001E-2</v>
      </c>
      <c r="U77" s="5">
        <v>2.188E-2</v>
      </c>
      <c r="V77" s="5">
        <v>2.3769999999999999E-2</v>
      </c>
      <c r="W77" s="5">
        <v>2.564E-2</v>
      </c>
      <c r="X77" s="5">
        <v>2.7109999999999999E-2</v>
      </c>
      <c r="Y77" s="5">
        <v>2.8230000000000002E-2</v>
      </c>
      <c r="Z77" s="5">
        <v>2.8879999999999999E-2</v>
      </c>
      <c r="AA77" s="5">
        <v>2.9069999999999999E-2</v>
      </c>
      <c r="AB77" s="5">
        <v>2.947E-2</v>
      </c>
      <c r="AC77" s="5">
        <v>2.9520000000000001E-2</v>
      </c>
      <c r="AD77" s="5">
        <v>3.0099999999999998E-2</v>
      </c>
      <c r="AE77" s="5">
        <v>3.0499999999999999E-2</v>
      </c>
      <c r="AF77" s="5">
        <v>3.1419999999999997E-2</v>
      </c>
      <c r="AG77" s="5">
        <v>3.1379999999999998E-2</v>
      </c>
      <c r="AH77" s="5">
        <v>3.15E-2</v>
      </c>
      <c r="AI77" s="5">
        <v>3.218E-2</v>
      </c>
      <c r="AJ77" s="5">
        <v>3.397E-2</v>
      </c>
      <c r="AK77" s="5">
        <v>3.3270000000000001E-2</v>
      </c>
      <c r="AM77" s="4" t="s">
        <v>81</v>
      </c>
      <c r="AN77" s="4" t="s">
        <v>82</v>
      </c>
      <c r="AO77" s="5">
        <f t="shared" si="50"/>
        <v>1.7623333333333338E-2</v>
      </c>
      <c r="AP77" s="5">
        <f t="shared" si="51"/>
        <v>2.2284166666666671E-2</v>
      </c>
      <c r="AQ77" s="5">
        <f t="shared" si="52"/>
        <v>3.1125454545454546E-2</v>
      </c>
      <c r="AR77" s="6">
        <f>(AO77-AVERAGE(AO59:AO104))/_xlfn.STDEV.P(AO59:AO104)</f>
        <v>-0.10962081769123154</v>
      </c>
      <c r="AS77" s="6">
        <f t="shared" ref="AS77:AT77" si="70">(AP77-AVERAGE(AP59:AP104))/_xlfn.STDEV.P(AP59:AP104)</f>
        <v>0.1720854770924875</v>
      </c>
      <c r="AT77" s="6">
        <f t="shared" si="70"/>
        <v>1.0287711146793619</v>
      </c>
    </row>
    <row r="78" spans="1:46" ht="13.5" thickBot="1">
      <c r="A78" s="4" t="s">
        <v>83</v>
      </c>
      <c r="B78" s="4" t="s">
        <v>84</v>
      </c>
      <c r="C78" s="5">
        <v>2.14E-3</v>
      </c>
      <c r="D78" s="5">
        <v>1.2700000000000001E-3</v>
      </c>
      <c r="E78" s="5">
        <v>8.8999999999999995E-4</v>
      </c>
      <c r="F78" s="5">
        <v>5.9000000000000003E-4</v>
      </c>
      <c r="G78" s="5">
        <v>2.9E-4</v>
      </c>
      <c r="H78" s="5">
        <v>0</v>
      </c>
      <c r="I78" s="5">
        <v>0</v>
      </c>
      <c r="J78" s="5">
        <v>0</v>
      </c>
      <c r="K78" s="5">
        <v>0</v>
      </c>
      <c r="L78" s="5">
        <v>0</v>
      </c>
      <c r="M78" s="5">
        <v>0</v>
      </c>
      <c r="N78" s="5">
        <v>0</v>
      </c>
      <c r="O78" s="5">
        <v>0</v>
      </c>
      <c r="P78" s="5">
        <v>0</v>
      </c>
      <c r="Q78" s="5">
        <v>0</v>
      </c>
      <c r="R78" s="5">
        <v>0</v>
      </c>
      <c r="S78" s="5">
        <v>0</v>
      </c>
      <c r="T78" s="5">
        <v>0</v>
      </c>
      <c r="U78" s="5">
        <v>0</v>
      </c>
      <c r="V78" s="5">
        <v>0</v>
      </c>
      <c r="W78" s="5">
        <v>0</v>
      </c>
      <c r="X78" s="5">
        <v>0</v>
      </c>
      <c r="Y78" s="5">
        <v>0</v>
      </c>
      <c r="Z78" s="5">
        <v>0</v>
      </c>
      <c r="AA78" s="5">
        <v>0</v>
      </c>
      <c r="AB78" s="5">
        <v>0</v>
      </c>
      <c r="AC78" s="5">
        <v>0</v>
      </c>
      <c r="AD78" s="5">
        <v>0</v>
      </c>
      <c r="AE78" s="5">
        <v>0</v>
      </c>
      <c r="AF78" s="5">
        <v>0</v>
      </c>
      <c r="AG78" s="5">
        <v>0</v>
      </c>
      <c r="AH78" s="5">
        <v>0</v>
      </c>
      <c r="AI78" s="5">
        <v>0</v>
      </c>
      <c r="AJ78" s="5">
        <v>0</v>
      </c>
      <c r="AK78" s="5">
        <v>0</v>
      </c>
      <c r="AM78" s="4" t="s">
        <v>83</v>
      </c>
      <c r="AN78" s="4" t="s">
        <v>84</v>
      </c>
      <c r="AO78" s="5">
        <f t="shared" si="50"/>
        <v>4.3166666666666673E-4</v>
      </c>
      <c r="AP78" s="5">
        <f t="shared" si="51"/>
        <v>0</v>
      </c>
      <c r="AQ78" s="5">
        <f t="shared" si="52"/>
        <v>0</v>
      </c>
      <c r="AR78" s="6">
        <f>(AO78-AVERAGE(AO59:AO104))/_xlfn.STDEV.P(AO59:AO104)</f>
        <v>-0.67207702858062002</v>
      </c>
      <c r="AS78" s="6">
        <f t="shared" ref="AS78:AT78" si="71">(AP78-AVERAGE(AP59:AP104))/_xlfn.STDEV.P(AP59:AP104)</f>
        <v>-0.61654383265096813</v>
      </c>
      <c r="AT78" s="6">
        <f t="shared" si="71"/>
        <v>-0.68023517336841477</v>
      </c>
    </row>
    <row r="79" spans="1:46" ht="13.5" thickBot="1">
      <c r="A79" s="4" t="s">
        <v>85</v>
      </c>
      <c r="B79" s="4" t="s">
        <v>86</v>
      </c>
      <c r="C79" s="5">
        <v>0</v>
      </c>
      <c r="D79" s="5">
        <v>0</v>
      </c>
      <c r="E79" s="5">
        <v>0</v>
      </c>
      <c r="F79" s="5">
        <v>0</v>
      </c>
      <c r="G79" s="5">
        <v>0</v>
      </c>
      <c r="H79" s="5">
        <v>0</v>
      </c>
      <c r="I79" s="5">
        <v>0</v>
      </c>
      <c r="J79" s="5">
        <v>0</v>
      </c>
      <c r="K79" s="5">
        <v>0</v>
      </c>
      <c r="L79" s="5">
        <v>0</v>
      </c>
      <c r="M79" s="5">
        <v>0</v>
      </c>
      <c r="N79" s="5">
        <v>0</v>
      </c>
      <c r="O79" s="5">
        <v>0</v>
      </c>
      <c r="P79" s="5">
        <v>0</v>
      </c>
      <c r="Q79" s="5">
        <v>0</v>
      </c>
      <c r="R79" s="5">
        <v>0</v>
      </c>
      <c r="S79" s="5">
        <v>0</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M79" s="4" t="s">
        <v>85</v>
      </c>
      <c r="AN79" s="4" t="s">
        <v>86</v>
      </c>
      <c r="AO79" s="5">
        <f t="shared" si="50"/>
        <v>0</v>
      </c>
      <c r="AP79" s="5">
        <f t="shared" si="51"/>
        <v>0</v>
      </c>
      <c r="AQ79" s="5">
        <f t="shared" si="52"/>
        <v>0</v>
      </c>
      <c r="AR79" s="6">
        <f>(AO79-AVERAGE(AO59:AO104))/_xlfn.STDEV.P(AO59:AO104)</f>
        <v>-0.68619977784095465</v>
      </c>
      <c r="AS79" s="6">
        <f t="shared" ref="AS79:AT79" si="72">(AP79-AVERAGE(AP59:AP104))/_xlfn.STDEV.P(AP59:AP104)</f>
        <v>-0.61654383265096813</v>
      </c>
      <c r="AT79" s="6">
        <f t="shared" si="72"/>
        <v>-0.68023517336841477</v>
      </c>
    </row>
    <row r="80" spans="1:46" ht="13.5" thickBot="1">
      <c r="A80" s="4" t="s">
        <v>87</v>
      </c>
      <c r="B80" s="4" t="s">
        <v>88</v>
      </c>
      <c r="C80" s="5">
        <v>3.3E-4</v>
      </c>
      <c r="D80" s="5">
        <v>1.7000000000000001E-4</v>
      </c>
      <c r="E80" s="5">
        <v>1.1E-4</v>
      </c>
      <c r="F80" s="5">
        <v>5.0000000000000002E-5</v>
      </c>
      <c r="G80" s="5">
        <v>0</v>
      </c>
      <c r="H80" s="5">
        <v>0</v>
      </c>
      <c r="I80" s="5">
        <v>0</v>
      </c>
      <c r="J80" s="5">
        <v>0</v>
      </c>
      <c r="K80" s="5">
        <v>0</v>
      </c>
      <c r="L80" s="5">
        <v>0</v>
      </c>
      <c r="M80" s="5">
        <v>0</v>
      </c>
      <c r="N80" s="5">
        <v>0</v>
      </c>
      <c r="O80" s="5">
        <v>0</v>
      </c>
      <c r="P80" s="5">
        <v>0</v>
      </c>
      <c r="Q80" s="5">
        <v>0</v>
      </c>
      <c r="R80" s="5">
        <v>0</v>
      </c>
      <c r="S80" s="5">
        <v>0</v>
      </c>
      <c r="T80" s="5">
        <v>0</v>
      </c>
      <c r="U80" s="5">
        <v>0</v>
      </c>
      <c r="V80" s="5">
        <v>0</v>
      </c>
      <c r="W80" s="5">
        <v>0</v>
      </c>
      <c r="X80" s="5">
        <v>0</v>
      </c>
      <c r="Y80" s="5">
        <v>0</v>
      </c>
      <c r="Z80" s="5">
        <v>0</v>
      </c>
      <c r="AA80" s="5">
        <v>0</v>
      </c>
      <c r="AB80" s="5">
        <v>0</v>
      </c>
      <c r="AC80" s="5">
        <v>0</v>
      </c>
      <c r="AD80" s="5">
        <v>0</v>
      </c>
      <c r="AE80" s="5">
        <v>0</v>
      </c>
      <c r="AF80" s="5">
        <v>0</v>
      </c>
      <c r="AG80" s="5">
        <v>0</v>
      </c>
      <c r="AH80" s="5">
        <v>0</v>
      </c>
      <c r="AI80" s="5">
        <v>0</v>
      </c>
      <c r="AJ80" s="5">
        <v>0</v>
      </c>
      <c r="AK80" s="5">
        <v>0</v>
      </c>
      <c r="AM80" s="4" t="s">
        <v>87</v>
      </c>
      <c r="AN80" s="4" t="s">
        <v>88</v>
      </c>
      <c r="AO80" s="5">
        <f t="shared" si="50"/>
        <v>5.5000000000000002E-5</v>
      </c>
      <c r="AP80" s="5">
        <f t="shared" si="51"/>
        <v>0</v>
      </c>
      <c r="AQ80" s="5">
        <f t="shared" si="52"/>
        <v>0</v>
      </c>
      <c r="AR80" s="6">
        <f>(AO80-AVERAGE(AO59:AO104))/_xlfn.STDEV.P(AO59:AO104)</f>
        <v>-0.68440035419002399</v>
      </c>
      <c r="AS80" s="6">
        <f t="shared" ref="AS80:AT80" si="73">(AP80-AVERAGE(AP59:AP104))/_xlfn.STDEV.P(AP59:AP104)</f>
        <v>-0.61654383265096813</v>
      </c>
      <c r="AT80" s="6">
        <f t="shared" si="73"/>
        <v>-0.68023517336841477</v>
      </c>
    </row>
    <row r="81" spans="1:46" ht="13.5" thickBot="1">
      <c r="A81" s="4" t="s">
        <v>89</v>
      </c>
      <c r="B81" s="4" t="s">
        <v>90</v>
      </c>
      <c r="C81" s="5">
        <v>5.7999999999999996E-3</v>
      </c>
      <c r="D81" s="5">
        <v>5.9300000000000004E-3</v>
      </c>
      <c r="E81" s="5">
        <v>5.9300000000000004E-3</v>
      </c>
      <c r="F81" s="5">
        <v>5.9800000000000001E-3</v>
      </c>
      <c r="G81" s="5">
        <v>6.1199999999999996E-3</v>
      </c>
      <c r="H81" s="5">
        <v>6.5399999999999998E-3</v>
      </c>
      <c r="I81" s="5">
        <v>6.7799999999999996E-3</v>
      </c>
      <c r="J81" s="5">
        <v>6.8700000000000002E-3</v>
      </c>
      <c r="K81" s="5">
        <v>7.2500000000000004E-3</v>
      </c>
      <c r="L81" s="5">
        <v>7.9500000000000005E-3</v>
      </c>
      <c r="M81" s="5">
        <v>8.4499999999999992E-3</v>
      </c>
      <c r="N81" s="5">
        <v>8.6700000000000006E-3</v>
      </c>
      <c r="O81" s="5">
        <v>8.7200000000000003E-3</v>
      </c>
      <c r="P81" s="5">
        <v>8.9599999999999992E-3</v>
      </c>
      <c r="Q81" s="5">
        <v>9.7199999999999995E-3</v>
      </c>
      <c r="R81" s="5">
        <v>1.04E-2</v>
      </c>
      <c r="S81" s="5">
        <v>1.0699999999999999E-2</v>
      </c>
      <c r="T81" s="5">
        <v>1.073E-2</v>
      </c>
      <c r="U81" s="5">
        <v>1.0619999999999999E-2</v>
      </c>
      <c r="V81" s="5">
        <v>1.061E-2</v>
      </c>
      <c r="W81" s="5">
        <v>1.074E-2</v>
      </c>
      <c r="X81" s="5">
        <v>1.0410000000000001E-2</v>
      </c>
      <c r="Y81" s="5">
        <v>1.039E-2</v>
      </c>
      <c r="Z81" s="5">
        <v>1.052E-2</v>
      </c>
      <c r="AA81" s="5">
        <v>1.0330000000000001E-2</v>
      </c>
      <c r="AB81" s="5">
        <v>9.7800000000000005E-3</v>
      </c>
      <c r="AC81" s="5">
        <v>8.6999999999999994E-3</v>
      </c>
      <c r="AD81" s="5">
        <v>7.5599999999999999E-3</v>
      </c>
      <c r="AE81" s="5">
        <v>6.7299999999999999E-3</v>
      </c>
      <c r="AF81" s="5">
        <v>6.0800000000000003E-3</v>
      </c>
      <c r="AG81" s="5">
        <v>5.5599999999999998E-3</v>
      </c>
      <c r="AH81" s="5">
        <v>5.1799999999999997E-3</v>
      </c>
      <c r="AI81" s="5">
        <v>4.5599999999999998E-3</v>
      </c>
      <c r="AJ81" s="5">
        <v>4.15E-3</v>
      </c>
      <c r="AK81" s="5">
        <v>2.5400000000000002E-3</v>
      </c>
      <c r="AM81" s="4" t="s">
        <v>89</v>
      </c>
      <c r="AN81" s="4" t="s">
        <v>90</v>
      </c>
      <c r="AO81" s="5">
        <f t="shared" si="50"/>
        <v>6.8558333333333327E-3</v>
      </c>
      <c r="AP81" s="5">
        <f t="shared" si="51"/>
        <v>1.021E-2</v>
      </c>
      <c r="AQ81" s="5">
        <f t="shared" si="52"/>
        <v>6.4700000000000001E-3</v>
      </c>
      <c r="AR81" s="6">
        <f>(AO81-AVERAGE(AO59:AO104))/_xlfn.STDEV.P(AO59:AO104)</f>
        <v>-0.46189889335297613</v>
      </c>
      <c r="AS81" s="6">
        <f t="shared" ref="AS81:AT81" si="74">(AP81-AVERAGE(AP59:AP104))/_xlfn.STDEV.P(AP59:AP104)</f>
        <v>-0.25521529957528594</v>
      </c>
      <c r="AT81" s="6">
        <f t="shared" si="74"/>
        <v>-0.32498668478742204</v>
      </c>
    </row>
    <row r="82" spans="1:46" ht="13.5" thickBot="1">
      <c r="A82" s="4" t="s">
        <v>91</v>
      </c>
      <c r="B82" s="4" t="s">
        <v>92</v>
      </c>
      <c r="C82" s="5">
        <v>4.2860000000000002E-2</v>
      </c>
      <c r="D82" s="5">
        <v>3.4450000000000001E-2</v>
      </c>
      <c r="E82" s="5">
        <v>2.7380000000000002E-2</v>
      </c>
      <c r="F82" s="5">
        <v>2.1329999999999998E-2</v>
      </c>
      <c r="G82" s="5">
        <v>1.66E-2</v>
      </c>
      <c r="H82" s="5">
        <v>1.328E-2</v>
      </c>
      <c r="I82" s="5">
        <v>1.123E-2</v>
      </c>
      <c r="J82" s="5">
        <v>9.3600000000000003E-3</v>
      </c>
      <c r="K82" s="5">
        <v>8.5400000000000007E-3</v>
      </c>
      <c r="L82" s="5">
        <v>8.9499999999999996E-3</v>
      </c>
      <c r="M82" s="5">
        <v>9.7199999999999995E-3</v>
      </c>
      <c r="N82" s="5">
        <v>1.0630000000000001E-2</v>
      </c>
      <c r="O82" s="5">
        <v>1.1390000000000001E-2</v>
      </c>
      <c r="P82" s="5">
        <v>1.192E-2</v>
      </c>
      <c r="Q82" s="5">
        <v>1.227E-2</v>
      </c>
      <c r="R82" s="5">
        <v>1.1950000000000001E-2</v>
      </c>
      <c r="S82" s="5">
        <v>1.099E-2</v>
      </c>
      <c r="T82" s="5">
        <v>1.0370000000000001E-2</v>
      </c>
      <c r="U82" s="5">
        <v>1.009E-2</v>
      </c>
      <c r="V82" s="5">
        <v>1.0410000000000001E-2</v>
      </c>
      <c r="W82" s="5">
        <v>1.124E-2</v>
      </c>
      <c r="X82" s="5">
        <v>1.1050000000000001E-2</v>
      </c>
      <c r="Y82" s="5">
        <v>1.1010000000000001E-2</v>
      </c>
      <c r="Z82" s="5">
        <v>1.1429999999999999E-2</v>
      </c>
      <c r="AA82" s="5">
        <v>1.184E-2</v>
      </c>
      <c r="AB82" s="5">
        <v>1.282E-2</v>
      </c>
      <c r="AC82" s="5">
        <v>1.6379999999999999E-2</v>
      </c>
      <c r="AD82" s="5">
        <v>1.9890000000000001E-2</v>
      </c>
      <c r="AE82" s="5">
        <v>2.283E-2</v>
      </c>
      <c r="AF82" s="5">
        <v>2.5669999999999998E-2</v>
      </c>
      <c r="AG82" s="5">
        <v>2.911E-2</v>
      </c>
      <c r="AH82" s="5">
        <v>3.2320000000000002E-2</v>
      </c>
      <c r="AI82" s="5">
        <v>3.422E-2</v>
      </c>
      <c r="AJ82" s="5">
        <v>3.6560000000000002E-2</v>
      </c>
      <c r="AK82" s="5">
        <v>3.6609999999999997E-2</v>
      </c>
      <c r="AM82" s="4" t="s">
        <v>91</v>
      </c>
      <c r="AN82" s="4" t="s">
        <v>92</v>
      </c>
      <c r="AO82" s="5">
        <f t="shared" si="50"/>
        <v>1.7860833333333333E-2</v>
      </c>
      <c r="AP82" s="5">
        <f t="shared" si="51"/>
        <v>1.1176666666666668E-2</v>
      </c>
      <c r="AQ82" s="5">
        <f t="shared" si="52"/>
        <v>2.5295454545454545E-2</v>
      </c>
      <c r="AR82" s="6">
        <f>(AO82-AVERAGE(AO59:AO104))/_xlfn.STDEV.P(AO59:AO104)</f>
        <v>-0.10185057919857657</v>
      </c>
      <c r="AS82" s="6">
        <f t="shared" ref="AS82:AT82" si="75">(AP82-AVERAGE(AP59:AP104))/_xlfn.STDEV.P(AP59:AP104)</f>
        <v>-0.22100528501702674</v>
      </c>
      <c r="AT82" s="6">
        <f t="shared" si="75"/>
        <v>0.70866312574162049</v>
      </c>
    </row>
    <row r="83" spans="1:46" ht="13.5" thickBot="1">
      <c r="A83" s="4" t="s">
        <v>93</v>
      </c>
      <c r="B83" s="4" t="s">
        <v>94</v>
      </c>
      <c r="C83" s="5">
        <v>1.6999999999999999E-3</v>
      </c>
      <c r="D83" s="5">
        <v>1.81E-3</v>
      </c>
      <c r="E83" s="5">
        <v>1.91E-3</v>
      </c>
      <c r="F83" s="5">
        <v>1.99E-3</v>
      </c>
      <c r="G83" s="5">
        <v>2.1099999999999999E-3</v>
      </c>
      <c r="H83" s="5">
        <v>2.0600000000000002E-3</v>
      </c>
      <c r="I83" s="5">
        <v>1.91E-3</v>
      </c>
      <c r="J83" s="5">
        <v>1.8E-3</v>
      </c>
      <c r="K83" s="5">
        <v>1.64E-3</v>
      </c>
      <c r="L83" s="5">
        <v>1.5100000000000001E-3</v>
      </c>
      <c r="M83" s="5">
        <v>1.34E-3</v>
      </c>
      <c r="N83" s="5">
        <v>1.34E-3</v>
      </c>
      <c r="O83" s="5">
        <v>1.39E-3</v>
      </c>
      <c r="P83" s="5">
        <v>1.5900000000000001E-3</v>
      </c>
      <c r="Q83" s="5">
        <v>1.6900000000000001E-3</v>
      </c>
      <c r="R83" s="5">
        <v>1.7099999999999999E-3</v>
      </c>
      <c r="S83" s="5">
        <v>1.8400000000000001E-3</v>
      </c>
      <c r="T83" s="5">
        <v>2.0200000000000001E-3</v>
      </c>
      <c r="U83" s="5">
        <v>2.0100000000000001E-3</v>
      </c>
      <c r="V83" s="5">
        <v>2.0100000000000001E-3</v>
      </c>
      <c r="W83" s="5">
        <v>2.0500000000000002E-3</v>
      </c>
      <c r="X83" s="5">
        <v>2.0600000000000002E-3</v>
      </c>
      <c r="Y83" s="5">
        <v>2.0899999999999998E-3</v>
      </c>
      <c r="Z83" s="5">
        <v>1.9400000000000001E-3</v>
      </c>
      <c r="AA83" s="5">
        <v>1.8500000000000001E-3</v>
      </c>
      <c r="AB83" s="5">
        <v>1.64E-3</v>
      </c>
      <c r="AC83" s="5">
        <v>1.5100000000000001E-3</v>
      </c>
      <c r="AD83" s="5">
        <v>1.42E-3</v>
      </c>
      <c r="AE83" s="5">
        <v>1.15E-3</v>
      </c>
      <c r="AF83" s="5">
        <v>8.8999999999999995E-4</v>
      </c>
      <c r="AG83" s="5">
        <v>8.3000000000000001E-4</v>
      </c>
      <c r="AH83" s="5">
        <v>7.5000000000000002E-4</v>
      </c>
      <c r="AI83" s="5">
        <v>5.9999999999999995E-4</v>
      </c>
      <c r="AJ83" s="5">
        <v>4.8999999999999998E-4</v>
      </c>
      <c r="AK83" s="5">
        <v>2.7999999999999998E-4</v>
      </c>
      <c r="AM83" s="4" t="s">
        <v>93</v>
      </c>
      <c r="AN83" s="4" t="s">
        <v>94</v>
      </c>
      <c r="AO83" s="5">
        <f t="shared" si="50"/>
        <v>1.7600000000000003E-3</v>
      </c>
      <c r="AP83" s="5">
        <f t="shared" si="51"/>
        <v>1.8666666666666666E-3</v>
      </c>
      <c r="AQ83" s="5">
        <f t="shared" si="52"/>
        <v>1.0372727272727274E-3</v>
      </c>
      <c r="AR83" s="6">
        <f>(AO83-AVERAGE(AO59:AO104))/_xlfn.STDEV.P(AO59:AO104)</f>
        <v>-0.62861822101117326</v>
      </c>
      <c r="AS83" s="6">
        <f t="shared" ref="AS83:AT83" si="76">(AP83-AVERAGE(AP59:AP104))/_xlfn.STDEV.P(AP59:AP104)</f>
        <v>-0.55048311488329527</v>
      </c>
      <c r="AT83" s="6">
        <f t="shared" si="76"/>
        <v>-0.62328160789547493</v>
      </c>
    </row>
    <row r="84" spans="1:46" ht="13.5" thickBot="1">
      <c r="A84" s="4" t="s">
        <v>95</v>
      </c>
      <c r="B84" s="4" t="s">
        <v>96</v>
      </c>
      <c r="C84" s="5">
        <v>3.2799999999999999E-3</v>
      </c>
      <c r="D84" s="5">
        <v>3.5799999999999998E-3</v>
      </c>
      <c r="E84" s="5">
        <v>4.0699999999999998E-3</v>
      </c>
      <c r="F84" s="5">
        <v>4.3E-3</v>
      </c>
      <c r="G84" s="5">
        <v>4.3899999999999998E-3</v>
      </c>
      <c r="H84" s="5">
        <v>4.4099999999999999E-3</v>
      </c>
      <c r="I84" s="5">
        <v>3.98E-3</v>
      </c>
      <c r="J84" s="5">
        <v>3.5500000000000002E-3</v>
      </c>
      <c r="K84" s="5">
        <v>3.13E-3</v>
      </c>
      <c r="L84" s="5">
        <v>2.7899999999999999E-3</v>
      </c>
      <c r="M84" s="5">
        <v>2.31E-3</v>
      </c>
      <c r="N84" s="5">
        <v>1.98E-3</v>
      </c>
      <c r="O84" s="5">
        <v>1.65E-3</v>
      </c>
      <c r="P84" s="5">
        <v>1.3500000000000001E-3</v>
      </c>
      <c r="Q84" s="5">
        <v>8.5999999999999998E-4</v>
      </c>
      <c r="R84" s="5">
        <v>6.8999999999999997E-4</v>
      </c>
      <c r="S84" s="5">
        <v>7.6000000000000004E-4</v>
      </c>
      <c r="T84" s="5">
        <v>8.7000000000000001E-4</v>
      </c>
      <c r="U84" s="5">
        <v>1.01E-3</v>
      </c>
      <c r="V84" s="5">
        <v>1.0499999999999999E-3</v>
      </c>
      <c r="W84" s="5">
        <v>1.0200000000000001E-3</v>
      </c>
      <c r="X84" s="5">
        <v>1.1000000000000001E-3</v>
      </c>
      <c r="Y84" s="5">
        <v>1.1199999999999999E-3</v>
      </c>
      <c r="Z84" s="5">
        <v>1.1199999999999999E-3</v>
      </c>
      <c r="AA84" s="5">
        <v>1.1199999999999999E-3</v>
      </c>
      <c r="AB84" s="5">
        <v>1.1199999999999999E-3</v>
      </c>
      <c r="AC84" s="5">
        <v>1.1199999999999999E-3</v>
      </c>
      <c r="AD84" s="5">
        <v>1.06E-3</v>
      </c>
      <c r="AE84" s="5">
        <v>8.8999999999999995E-4</v>
      </c>
      <c r="AF84" s="5">
        <v>6.4000000000000005E-4</v>
      </c>
      <c r="AG84" s="5">
        <v>4.6000000000000001E-4</v>
      </c>
      <c r="AH84" s="5">
        <v>2.5999999999999998E-4</v>
      </c>
      <c r="AI84" s="5">
        <v>2.0000000000000001E-4</v>
      </c>
      <c r="AJ84" s="5">
        <v>6.9999999999999994E-5</v>
      </c>
      <c r="AK84" s="5">
        <v>0</v>
      </c>
      <c r="AM84" s="4" t="s">
        <v>95</v>
      </c>
      <c r="AN84" s="4" t="s">
        <v>96</v>
      </c>
      <c r="AO84" s="5">
        <f t="shared" si="50"/>
        <v>3.4808333333333336E-3</v>
      </c>
      <c r="AP84" s="5">
        <f t="shared" si="51"/>
        <v>1.0499999999999999E-3</v>
      </c>
      <c r="AQ84" s="5">
        <f t="shared" si="52"/>
        <v>6.3090909090909083E-4</v>
      </c>
      <c r="AR84" s="6">
        <f>(AO84-AVERAGE(AO59:AO104))/_xlfn.STDEV.P(AO59:AO104)</f>
        <v>-0.57231807193281237</v>
      </c>
      <c r="AS84" s="6">
        <f t="shared" ref="AS84:AT84" si="77">(AP84-AVERAGE(AP59:AP104))/_xlfn.STDEV.P(AP59:AP104)</f>
        <v>-0.57938467890665213</v>
      </c>
      <c r="AT84" s="6">
        <f t="shared" si="77"/>
        <v>-0.64559382854964154</v>
      </c>
    </row>
    <row r="85" spans="1:46" ht="13.5" thickBot="1">
      <c r="A85" s="4" t="s">
        <v>97</v>
      </c>
      <c r="B85" s="4" t="s">
        <v>98</v>
      </c>
      <c r="C85" s="5">
        <v>0.16571</v>
      </c>
      <c r="D85" s="5">
        <v>0.15792999999999999</v>
      </c>
      <c r="E85" s="5">
        <v>0.14896999999999999</v>
      </c>
      <c r="F85" s="5">
        <v>0.13991999999999999</v>
      </c>
      <c r="G85" s="5">
        <v>0.13013</v>
      </c>
      <c r="H85" s="5">
        <v>0.11952</v>
      </c>
      <c r="I85" s="5">
        <v>0.10935</v>
      </c>
      <c r="J85" s="5">
        <v>9.7119999999999998E-2</v>
      </c>
      <c r="K85" s="5">
        <v>8.6239999999999997E-2</v>
      </c>
      <c r="L85" s="5">
        <v>7.6170000000000002E-2</v>
      </c>
      <c r="M85" s="5">
        <v>6.7379999999999995E-2</v>
      </c>
      <c r="N85" s="5">
        <v>6.0010000000000001E-2</v>
      </c>
      <c r="O85" s="5">
        <v>5.3460000000000001E-2</v>
      </c>
      <c r="P85" s="5">
        <v>4.8180000000000001E-2</v>
      </c>
      <c r="Q85" s="5">
        <v>4.4150000000000002E-2</v>
      </c>
      <c r="R85" s="5">
        <v>4.0849999999999997E-2</v>
      </c>
      <c r="S85" s="5">
        <v>3.807E-2</v>
      </c>
      <c r="T85" s="5">
        <v>3.6069999999999998E-2</v>
      </c>
      <c r="U85" s="5">
        <v>3.5619999999999999E-2</v>
      </c>
      <c r="V85" s="5">
        <v>3.6069999999999998E-2</v>
      </c>
      <c r="W85" s="5">
        <v>3.6630000000000003E-2</v>
      </c>
      <c r="X85" s="5">
        <v>3.7929999999999998E-2</v>
      </c>
      <c r="Y85" s="5">
        <v>3.9989999999999998E-2</v>
      </c>
      <c r="Z85" s="5">
        <v>4.2680000000000003E-2</v>
      </c>
      <c r="AA85" s="5">
        <v>4.6870000000000002E-2</v>
      </c>
      <c r="AB85" s="5">
        <v>5.0560000000000001E-2</v>
      </c>
      <c r="AC85" s="5">
        <v>5.3629999999999997E-2</v>
      </c>
      <c r="AD85" s="5">
        <v>5.57E-2</v>
      </c>
      <c r="AE85" s="5">
        <v>5.7020000000000001E-2</v>
      </c>
      <c r="AF85" s="5">
        <v>5.7369999999999997E-2</v>
      </c>
      <c r="AG85" s="5">
        <v>5.7619999999999998E-2</v>
      </c>
      <c r="AH85" s="5">
        <v>5.9810000000000002E-2</v>
      </c>
      <c r="AI85" s="5">
        <v>6.25E-2</v>
      </c>
      <c r="AJ85" s="5">
        <v>6.522E-2</v>
      </c>
      <c r="AK85" s="5">
        <v>6.3979999999999995E-2</v>
      </c>
      <c r="AM85" s="4" t="s">
        <v>97</v>
      </c>
      <c r="AN85" s="4" t="s">
        <v>98</v>
      </c>
      <c r="AO85" s="5">
        <f t="shared" si="50"/>
        <v>0.11320416666666668</v>
      </c>
      <c r="AP85" s="5">
        <f t="shared" si="51"/>
        <v>4.0808333333333328E-2</v>
      </c>
      <c r="AQ85" s="5">
        <f t="shared" si="52"/>
        <v>5.7298181818181824E-2</v>
      </c>
      <c r="AR85" s="6">
        <f>(AO85-AVERAGE(AO59:AO104))/_xlfn.STDEV.P(AO59:AO104)</f>
        <v>3.017477583684443</v>
      </c>
      <c r="AS85" s="6">
        <f t="shared" ref="AS85:AT85" si="78">(AP85-AVERAGE(AP59:AP104))/_xlfn.STDEV.P(AP59:AP104)</f>
        <v>0.82764962676105869</v>
      </c>
      <c r="AT85" s="6">
        <f t="shared" si="78"/>
        <v>2.4658378543515247</v>
      </c>
    </row>
    <row r="86" spans="1:46" ht="13.5" thickBot="1">
      <c r="A86" s="4" t="s">
        <v>99</v>
      </c>
      <c r="B86" s="4" t="s">
        <v>100</v>
      </c>
      <c r="C86" s="5">
        <v>1.2869999999999999E-2</v>
      </c>
      <c r="D86" s="5">
        <v>1.061E-2</v>
      </c>
      <c r="E86" s="5">
        <v>8.4899999999999993E-3</v>
      </c>
      <c r="F86" s="5">
        <v>6.1700000000000001E-3</v>
      </c>
      <c r="G86" s="5">
        <v>4.0499999999999998E-3</v>
      </c>
      <c r="H86" s="5">
        <v>2.2799999999999999E-3</v>
      </c>
      <c r="I86" s="5">
        <v>1.3600000000000001E-3</v>
      </c>
      <c r="J86" s="5">
        <v>8.0999999999999996E-4</v>
      </c>
      <c r="K86" s="5">
        <v>4.4999999999999999E-4</v>
      </c>
      <c r="L86" s="5">
        <v>2.0000000000000001E-4</v>
      </c>
      <c r="M86" s="5">
        <v>5.0000000000000002E-5</v>
      </c>
      <c r="N86" s="5">
        <v>0</v>
      </c>
      <c r="O86" s="5">
        <v>0</v>
      </c>
      <c r="P86" s="5">
        <v>0</v>
      </c>
      <c r="Q86" s="5">
        <v>0</v>
      </c>
      <c r="R86" s="5">
        <v>0</v>
      </c>
      <c r="S86" s="5">
        <v>0</v>
      </c>
      <c r="T86" s="5">
        <v>0</v>
      </c>
      <c r="U86" s="5">
        <v>0</v>
      </c>
      <c r="V86" s="5">
        <v>0</v>
      </c>
      <c r="W86" s="5">
        <v>0</v>
      </c>
      <c r="X86" s="5">
        <v>0</v>
      </c>
      <c r="Y86" s="5">
        <v>0</v>
      </c>
      <c r="Z86" s="5">
        <v>0</v>
      </c>
      <c r="AA86" s="5">
        <v>0</v>
      </c>
      <c r="AB86" s="5">
        <v>0</v>
      </c>
      <c r="AC86" s="5">
        <v>0</v>
      </c>
      <c r="AD86" s="5">
        <v>0</v>
      </c>
      <c r="AE86" s="5">
        <v>0</v>
      </c>
      <c r="AF86" s="5">
        <v>0</v>
      </c>
      <c r="AG86" s="5">
        <v>0</v>
      </c>
      <c r="AH86" s="5">
        <v>0</v>
      </c>
      <c r="AI86" s="5">
        <v>0</v>
      </c>
      <c r="AJ86" s="5">
        <v>0</v>
      </c>
      <c r="AK86" s="5">
        <v>0</v>
      </c>
      <c r="AM86" s="4" t="s">
        <v>99</v>
      </c>
      <c r="AN86" s="4" t="s">
        <v>100</v>
      </c>
      <c r="AO86" s="5">
        <f t="shared" si="50"/>
        <v>3.9449999999999997E-3</v>
      </c>
      <c r="AP86" s="5">
        <f t="shared" si="51"/>
        <v>0</v>
      </c>
      <c r="AQ86" s="5">
        <f t="shared" si="52"/>
        <v>0</v>
      </c>
      <c r="AR86" s="6">
        <f>(AO86-AVERAGE(AO59:AO104))/_xlfn.STDEV.P(AO59:AO104)</f>
        <v>-0.55713202687874597</v>
      </c>
      <c r="AS86" s="6">
        <f t="shared" ref="AS86:AT86" si="79">(AP86-AVERAGE(AP59:AP104))/_xlfn.STDEV.P(AP59:AP104)</f>
        <v>-0.61654383265096813</v>
      </c>
      <c r="AT86" s="6">
        <f t="shared" si="79"/>
        <v>-0.68023517336841477</v>
      </c>
    </row>
    <row r="87" spans="1:46" ht="13.5" thickBot="1">
      <c r="A87" s="4" t="s">
        <v>101</v>
      </c>
      <c r="B87" s="4" t="s">
        <v>102</v>
      </c>
      <c r="C87" s="5">
        <v>4.1680000000000002E-2</v>
      </c>
      <c r="D87" s="5">
        <v>4.197E-2</v>
      </c>
      <c r="E87" s="5">
        <v>4.1669999999999999E-2</v>
      </c>
      <c r="F87" s="5">
        <v>4.036E-2</v>
      </c>
      <c r="G87" s="5">
        <v>3.9280000000000002E-2</v>
      </c>
      <c r="H87" s="5">
        <v>3.8210000000000001E-2</v>
      </c>
      <c r="I87" s="5">
        <v>3.6790000000000003E-2</v>
      </c>
      <c r="J87" s="5">
        <v>3.5040000000000002E-2</v>
      </c>
      <c r="K87" s="5">
        <v>3.2629999999999999E-2</v>
      </c>
      <c r="L87" s="5">
        <v>2.9940000000000001E-2</v>
      </c>
      <c r="M87" s="5">
        <v>2.6880000000000001E-2</v>
      </c>
      <c r="N87" s="5">
        <v>2.4910000000000002E-2</v>
      </c>
      <c r="O87" s="5">
        <v>2.298E-2</v>
      </c>
      <c r="P87" s="5">
        <v>2.1229999999999999E-2</v>
      </c>
      <c r="Q87" s="5">
        <v>1.9560000000000001E-2</v>
      </c>
      <c r="R87" s="5">
        <v>1.788E-2</v>
      </c>
      <c r="S87" s="5">
        <v>1.5720000000000001E-2</v>
      </c>
      <c r="T87" s="5">
        <v>1.431E-2</v>
      </c>
      <c r="U87" s="5">
        <v>1.4030000000000001E-2</v>
      </c>
      <c r="V87" s="5">
        <v>1.452E-2</v>
      </c>
      <c r="W87" s="5">
        <v>1.5350000000000001E-2</v>
      </c>
      <c r="X87" s="5">
        <v>1.5789999999999998E-2</v>
      </c>
      <c r="Y87" s="5">
        <v>1.6150000000000001E-2</v>
      </c>
      <c r="Z87" s="5">
        <v>1.6049999999999998E-2</v>
      </c>
      <c r="AA87" s="5">
        <v>1.555E-2</v>
      </c>
      <c r="AB87" s="5">
        <v>1.4449999999999999E-2</v>
      </c>
      <c r="AC87" s="5">
        <v>1.308E-2</v>
      </c>
      <c r="AD87" s="5">
        <v>1.172E-2</v>
      </c>
      <c r="AE87" s="5">
        <v>1.0370000000000001E-2</v>
      </c>
      <c r="AF87" s="5">
        <v>8.7899999999999992E-3</v>
      </c>
      <c r="AG87" s="5">
        <v>7.0600000000000003E-3</v>
      </c>
      <c r="AH87" s="5">
        <v>5.3400000000000001E-3</v>
      </c>
      <c r="AI87" s="5">
        <v>3.8700000000000002E-3</v>
      </c>
      <c r="AJ87" s="5">
        <v>2.65E-3</v>
      </c>
      <c r="AK87" s="5">
        <v>2.2399999999999998E-3</v>
      </c>
      <c r="AM87" s="4" t="s">
        <v>101</v>
      </c>
      <c r="AN87" s="4" t="s">
        <v>102</v>
      </c>
      <c r="AO87" s="5">
        <f t="shared" si="50"/>
        <v>3.5779999999999999E-2</v>
      </c>
      <c r="AP87" s="5">
        <f t="shared" si="51"/>
        <v>1.6964166666666666E-2</v>
      </c>
      <c r="AQ87" s="5">
        <f t="shared" si="52"/>
        <v>8.6472727272727274E-3</v>
      </c>
      <c r="AR87" s="6">
        <f>(AO87-AVERAGE(AO59:AO104))/_xlfn.STDEV.P(AO59:AO104)</f>
        <v>0.48440709907357643</v>
      </c>
      <c r="AS87" s="6">
        <f t="shared" ref="AS87:AT87" si="80">(AP87-AVERAGE(AP59:AP104))/_xlfn.STDEV.P(AP59:AP104)</f>
        <v>-1.6187568545380369E-2</v>
      </c>
      <c r="AT87" s="6">
        <f t="shared" si="80"/>
        <v>-0.20543910432494103</v>
      </c>
    </row>
    <row r="88" spans="1:46" ht="13.5" thickBot="1">
      <c r="A88" s="4" t="s">
        <v>103</v>
      </c>
      <c r="B88" s="4" t="s">
        <v>104</v>
      </c>
      <c r="C88" s="5">
        <v>0</v>
      </c>
      <c r="D88" s="5">
        <v>0</v>
      </c>
      <c r="E88" s="5">
        <v>0</v>
      </c>
      <c r="F88" s="5">
        <v>0</v>
      </c>
      <c r="G88" s="5">
        <v>0</v>
      </c>
      <c r="H88" s="5">
        <v>0</v>
      </c>
      <c r="I88" s="5">
        <v>0</v>
      </c>
      <c r="J88" s="5">
        <v>0</v>
      </c>
      <c r="K88" s="5">
        <v>0</v>
      </c>
      <c r="L88" s="5">
        <v>0</v>
      </c>
      <c r="M88" s="5">
        <v>0</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5">
        <v>0</v>
      </c>
      <c r="AF88" s="5">
        <v>0</v>
      </c>
      <c r="AG88" s="5">
        <v>0</v>
      </c>
      <c r="AH88" s="5">
        <v>0</v>
      </c>
      <c r="AI88" s="5">
        <v>0</v>
      </c>
      <c r="AJ88" s="5">
        <v>0</v>
      </c>
      <c r="AK88" s="5">
        <v>0</v>
      </c>
      <c r="AM88" s="4" t="s">
        <v>103</v>
      </c>
      <c r="AN88" s="4" t="s">
        <v>104</v>
      </c>
      <c r="AO88" s="5">
        <f t="shared" si="50"/>
        <v>0</v>
      </c>
      <c r="AP88" s="5">
        <f t="shared" si="51"/>
        <v>0</v>
      </c>
      <c r="AQ88" s="5">
        <f t="shared" si="52"/>
        <v>0</v>
      </c>
      <c r="AR88" s="6">
        <f>(AO88-AVERAGE(AO59:AO104))/_xlfn.STDEV.P(AO59:AO104)</f>
        <v>-0.68619977784095465</v>
      </c>
      <c r="AS88" s="6">
        <f t="shared" ref="AS88:AT88" si="81">(AP88-AVERAGE(AP59:AP104))/_xlfn.STDEV.P(AP59:AP104)</f>
        <v>-0.61654383265096813</v>
      </c>
      <c r="AT88" s="6">
        <f t="shared" si="81"/>
        <v>-0.68023517336841477</v>
      </c>
    </row>
    <row r="89" spans="1:46" ht="13.5" thickBot="1">
      <c r="A89" s="4" t="s">
        <v>105</v>
      </c>
      <c r="B89" s="4" t="s">
        <v>106</v>
      </c>
      <c r="C89" s="5">
        <v>3.7599999999999999E-3</v>
      </c>
      <c r="D89" s="5">
        <v>3.0699999999999998E-3</v>
      </c>
      <c r="E89" s="5">
        <v>2.3800000000000002E-3</v>
      </c>
      <c r="F89" s="5">
        <v>1.82E-3</v>
      </c>
      <c r="G89" s="5">
        <v>1.3500000000000001E-3</v>
      </c>
      <c r="H89" s="5">
        <v>8.4000000000000003E-4</v>
      </c>
      <c r="I89" s="5">
        <v>4.8999999999999998E-4</v>
      </c>
      <c r="J89" s="5">
        <v>2.7999999999999998E-4</v>
      </c>
      <c r="K89" s="5">
        <v>2.1000000000000001E-4</v>
      </c>
      <c r="L89" s="5">
        <v>1.6000000000000001E-4</v>
      </c>
      <c r="M89" s="5">
        <v>7.5000000000000002E-4</v>
      </c>
      <c r="N89" s="5">
        <v>1.4499999999999999E-3</v>
      </c>
      <c r="O89" s="5">
        <v>2.2499999999999998E-3</v>
      </c>
      <c r="P89" s="5">
        <v>2.99E-3</v>
      </c>
      <c r="Q89" s="5">
        <v>4.13E-3</v>
      </c>
      <c r="R89" s="5">
        <v>5.8199999999999997E-3</v>
      </c>
      <c r="S89" s="5">
        <v>7.4799999999999997E-3</v>
      </c>
      <c r="T89" s="5">
        <v>9.1699999999999993E-3</v>
      </c>
      <c r="U89" s="5">
        <v>1.081E-2</v>
      </c>
      <c r="V89" s="5">
        <v>1.206E-2</v>
      </c>
      <c r="W89" s="5">
        <v>1.2869999999999999E-2</v>
      </c>
      <c r="X89" s="5">
        <v>1.3559999999999999E-2</v>
      </c>
      <c r="Y89" s="5">
        <v>1.345E-2</v>
      </c>
      <c r="Z89" s="5">
        <v>1.3089999999999999E-2</v>
      </c>
      <c r="AA89" s="5">
        <v>1.242E-2</v>
      </c>
      <c r="AB89" s="5">
        <v>1.17E-2</v>
      </c>
      <c r="AC89" s="5">
        <v>1.056E-2</v>
      </c>
      <c r="AD89" s="5">
        <v>8.8699999999999994E-3</v>
      </c>
      <c r="AE89" s="5">
        <v>7.1799999999999998E-3</v>
      </c>
      <c r="AF89" s="5">
        <v>5.45E-3</v>
      </c>
      <c r="AG89" s="5">
        <v>3.7799999999999999E-3</v>
      </c>
      <c r="AH89" s="5">
        <v>2.5100000000000001E-3</v>
      </c>
      <c r="AI89" s="5">
        <v>1.66E-3</v>
      </c>
      <c r="AJ89" s="5">
        <v>9.7999999999999997E-4</v>
      </c>
      <c r="AK89" s="5">
        <v>1.4999999999999999E-4</v>
      </c>
      <c r="AM89" s="4" t="s">
        <v>105</v>
      </c>
      <c r="AN89" s="4" t="s">
        <v>106</v>
      </c>
      <c r="AO89" s="5">
        <f t="shared" si="50"/>
        <v>1.3800000000000002E-3</v>
      </c>
      <c r="AP89" s="5">
        <f t="shared" si="51"/>
        <v>8.9733333333333349E-3</v>
      </c>
      <c r="AQ89" s="5">
        <f t="shared" si="52"/>
        <v>5.9327272727272727E-3</v>
      </c>
      <c r="AR89" s="6">
        <f>(AO89-AVERAGE(AO59:AO104))/_xlfn.STDEV.P(AO59:AO104)</f>
        <v>-0.64105060259942159</v>
      </c>
      <c r="AS89" s="6">
        <f t="shared" ref="AS89:AT89" si="82">(AP89-AVERAGE(AP59:AP104))/_xlfn.STDEV.P(AP59:AP104)</f>
        <v>-0.29898052509636919</v>
      </c>
      <c r="AT89" s="6">
        <f t="shared" si="82"/>
        <v>-0.35448673491407184</v>
      </c>
    </row>
    <row r="90" spans="1:46" ht="13.5" thickBot="1">
      <c r="A90" s="4" t="s">
        <v>107</v>
      </c>
      <c r="B90" s="4" t="s">
        <v>108</v>
      </c>
      <c r="C90" s="5">
        <v>4.9669999999999999E-2</v>
      </c>
      <c r="D90" s="5">
        <v>4.6780000000000002E-2</v>
      </c>
      <c r="E90" s="5">
        <v>4.2450000000000002E-2</v>
      </c>
      <c r="F90" s="5">
        <v>4.079E-2</v>
      </c>
      <c r="G90" s="5">
        <v>4.0460000000000003E-2</v>
      </c>
      <c r="H90" s="5">
        <v>3.9699999999999999E-2</v>
      </c>
      <c r="I90" s="5">
        <v>3.9289999999999999E-2</v>
      </c>
      <c r="J90" s="5">
        <v>3.8129999999999997E-2</v>
      </c>
      <c r="K90" s="5">
        <v>3.8690000000000002E-2</v>
      </c>
      <c r="L90" s="5">
        <v>3.9640000000000002E-2</v>
      </c>
      <c r="M90" s="5">
        <v>4.0620000000000003E-2</v>
      </c>
      <c r="N90" s="5">
        <v>4.1919999999999999E-2</v>
      </c>
      <c r="O90" s="5">
        <v>4.333E-2</v>
      </c>
      <c r="P90" s="5">
        <v>4.444E-2</v>
      </c>
      <c r="Q90" s="5">
        <v>4.6699999999999998E-2</v>
      </c>
      <c r="R90" s="5">
        <v>4.6420000000000003E-2</v>
      </c>
      <c r="S90" s="5">
        <v>4.5960000000000001E-2</v>
      </c>
      <c r="T90" s="5">
        <v>4.5370000000000001E-2</v>
      </c>
      <c r="U90" s="5">
        <v>4.5409999999999999E-2</v>
      </c>
      <c r="V90" s="5">
        <v>4.9459999999999997E-2</v>
      </c>
      <c r="W90" s="5">
        <v>5.0979999999999998E-2</v>
      </c>
      <c r="X90" s="5">
        <v>5.1429999999999997E-2</v>
      </c>
      <c r="Y90" s="5">
        <v>5.049E-2</v>
      </c>
      <c r="Z90" s="5">
        <v>4.863E-2</v>
      </c>
      <c r="AA90" s="5">
        <v>4.6149999999999997E-2</v>
      </c>
      <c r="AB90" s="5">
        <v>4.3470000000000002E-2</v>
      </c>
      <c r="AC90" s="5">
        <v>3.9699999999999999E-2</v>
      </c>
      <c r="AD90" s="5">
        <v>3.5830000000000001E-2</v>
      </c>
      <c r="AE90" s="5">
        <v>3.2160000000000001E-2</v>
      </c>
      <c r="AF90" s="5">
        <v>2.913E-2</v>
      </c>
      <c r="AG90" s="5">
        <v>2.7390000000000001E-2</v>
      </c>
      <c r="AH90" s="5">
        <v>2.2700000000000001E-2</v>
      </c>
      <c r="AI90" s="5">
        <v>2.0240000000000001E-2</v>
      </c>
      <c r="AJ90" s="5">
        <v>1.958E-2</v>
      </c>
      <c r="AK90" s="5">
        <v>1.9199999999999998E-2</v>
      </c>
      <c r="AM90" s="4" t="s">
        <v>107</v>
      </c>
      <c r="AN90" s="4" t="s">
        <v>108</v>
      </c>
      <c r="AO90" s="5">
        <f t="shared" si="50"/>
        <v>4.1511666666666669E-2</v>
      </c>
      <c r="AP90" s="5">
        <f t="shared" si="51"/>
        <v>4.7385000000000004E-2</v>
      </c>
      <c r="AQ90" s="5">
        <f t="shared" si="52"/>
        <v>3.0504545454545451E-2</v>
      </c>
      <c r="AR90" s="6">
        <f>(AO90-AVERAGE(AO59:AO104))/_xlfn.STDEV.P(AO59:AO104)</f>
        <v>0.67192885469632069</v>
      </c>
      <c r="AS90" s="6">
        <f t="shared" ref="AS90:AT90" si="83">(AP90-AVERAGE(AP59:AP104))/_xlfn.STDEV.P(AP59:AP104)</f>
        <v>1.0603956913246635</v>
      </c>
      <c r="AT90" s="6">
        <f t="shared" si="83"/>
        <v>0.99467884016751429</v>
      </c>
    </row>
    <row r="91" spans="1:46" ht="13.5" thickBot="1">
      <c r="A91" s="4" t="s">
        <v>109</v>
      </c>
      <c r="B91" s="4" t="s">
        <v>110</v>
      </c>
      <c r="C91" s="5">
        <v>4.5690000000000001E-2</v>
      </c>
      <c r="D91" s="5">
        <v>4.2849999999999999E-2</v>
      </c>
      <c r="E91" s="5">
        <v>3.925E-2</v>
      </c>
      <c r="F91" s="5">
        <v>3.4819999999999997E-2</v>
      </c>
      <c r="G91" s="5">
        <v>2.9680000000000002E-2</v>
      </c>
      <c r="H91" s="5">
        <v>2.4479999999999998E-2</v>
      </c>
      <c r="I91" s="5">
        <v>1.9640000000000001E-2</v>
      </c>
      <c r="J91" s="5">
        <v>1.5440000000000001E-2</v>
      </c>
      <c r="K91" s="5">
        <v>1.2200000000000001E-2</v>
      </c>
      <c r="L91" s="5">
        <v>9.8399999999999998E-3</v>
      </c>
      <c r="M91" s="5">
        <v>8.0599999999999995E-3</v>
      </c>
      <c r="N91" s="5">
        <v>6.3800000000000003E-3</v>
      </c>
      <c r="O91" s="5">
        <v>4.79E-3</v>
      </c>
      <c r="P91" s="5">
        <v>4.0299999999999997E-3</v>
      </c>
      <c r="Q91" s="5">
        <v>4.1599999999999996E-3</v>
      </c>
      <c r="R91" s="5">
        <v>4.5599999999999998E-3</v>
      </c>
      <c r="S91" s="5">
        <v>5.0699999999999999E-3</v>
      </c>
      <c r="T91" s="5">
        <v>5.5300000000000002E-3</v>
      </c>
      <c r="U91" s="5">
        <v>5.9800000000000001E-3</v>
      </c>
      <c r="V91" s="5">
        <v>6.4000000000000003E-3</v>
      </c>
      <c r="W91" s="5">
        <v>6.4799999999999996E-3</v>
      </c>
      <c r="X91" s="5">
        <v>6.5599999999999999E-3</v>
      </c>
      <c r="Y91" s="5">
        <v>6.4599999999999996E-3</v>
      </c>
      <c r="Z91" s="5">
        <v>6.3099999999999996E-3</v>
      </c>
      <c r="AA91" s="5">
        <v>6.1599999999999997E-3</v>
      </c>
      <c r="AB91" s="5">
        <v>5.5599999999999998E-3</v>
      </c>
      <c r="AC91" s="5">
        <v>4.47E-3</v>
      </c>
      <c r="AD91" s="5">
        <v>3.8700000000000002E-3</v>
      </c>
      <c r="AE91" s="5">
        <v>3.46E-3</v>
      </c>
      <c r="AF91" s="5">
        <v>3.5799999999999998E-3</v>
      </c>
      <c r="AG91" s="5">
        <v>3.7100000000000002E-3</v>
      </c>
      <c r="AH91" s="5">
        <v>3.7499999999999999E-3</v>
      </c>
      <c r="AI91" s="5">
        <v>3.98E-3</v>
      </c>
      <c r="AJ91" s="5">
        <v>4.0499999999999998E-3</v>
      </c>
      <c r="AK91" s="5">
        <v>4.0600000000000002E-3</v>
      </c>
      <c r="AM91" s="4" t="s">
        <v>109</v>
      </c>
      <c r="AN91" s="4" t="s">
        <v>110</v>
      </c>
      <c r="AO91" s="5">
        <f t="shared" si="50"/>
        <v>2.4027500000000004E-2</v>
      </c>
      <c r="AP91" s="5">
        <f t="shared" si="51"/>
        <v>5.5275000000000003E-3</v>
      </c>
      <c r="AQ91" s="5">
        <f t="shared" si="52"/>
        <v>4.2409090909090912E-3</v>
      </c>
      <c r="AR91" s="6">
        <f>(AO91-AVERAGE(AO59:AO104))/_xlfn.STDEV.P(AO59:AO104)</f>
        <v>9.9902981663346657E-2</v>
      </c>
      <c r="AS91" s="6">
        <f t="shared" ref="AS91:AT91" si="84">(AP91-AVERAGE(AP59:AP104))/_xlfn.STDEV.P(AP59:AP104)</f>
        <v>-0.42092743043981889</v>
      </c>
      <c r="AT91" s="6">
        <f t="shared" si="84"/>
        <v>-0.44737944774942762</v>
      </c>
    </row>
    <row r="92" spans="1:46" ht="13.5" thickBot="1">
      <c r="A92" s="4" t="s">
        <v>111</v>
      </c>
      <c r="B92" s="4" t="s">
        <v>112</v>
      </c>
      <c r="C92" s="5">
        <v>6.4400000000000004E-3</v>
      </c>
      <c r="D92" s="5">
        <v>5.2700000000000004E-3</v>
      </c>
      <c r="E92" s="5">
        <v>4.28E-3</v>
      </c>
      <c r="F92" s="5">
        <v>3.3600000000000001E-3</v>
      </c>
      <c r="G92" s="5">
        <v>2.5699999999999998E-3</v>
      </c>
      <c r="H92" s="5">
        <v>1.9499999999999999E-3</v>
      </c>
      <c r="I92" s="5">
        <v>1.73E-3</v>
      </c>
      <c r="J92" s="5">
        <v>1.34E-3</v>
      </c>
      <c r="K92" s="5">
        <v>9.7000000000000005E-4</v>
      </c>
      <c r="L92" s="5">
        <v>6.2E-4</v>
      </c>
      <c r="M92" s="5">
        <v>3.4000000000000002E-4</v>
      </c>
      <c r="N92" s="5">
        <v>1.6000000000000001E-4</v>
      </c>
      <c r="O92" s="5">
        <v>6.9999999999999994E-5</v>
      </c>
      <c r="P92" s="5">
        <v>2.0000000000000002E-5</v>
      </c>
      <c r="Q92" s="5">
        <v>0</v>
      </c>
      <c r="R92" s="5">
        <v>0</v>
      </c>
      <c r="S92" s="5">
        <v>0</v>
      </c>
      <c r="T92" s="5">
        <v>0</v>
      </c>
      <c r="U92" s="5">
        <v>0</v>
      </c>
      <c r="V92" s="5">
        <v>0</v>
      </c>
      <c r="W92" s="5">
        <v>0</v>
      </c>
      <c r="X92" s="5">
        <v>0</v>
      </c>
      <c r="Y92" s="5">
        <v>0</v>
      </c>
      <c r="Z92" s="5">
        <v>0</v>
      </c>
      <c r="AA92" s="5">
        <v>0</v>
      </c>
      <c r="AB92" s="5">
        <v>0</v>
      </c>
      <c r="AC92" s="5">
        <v>0</v>
      </c>
      <c r="AD92" s="5">
        <v>0</v>
      </c>
      <c r="AE92" s="5">
        <v>0</v>
      </c>
      <c r="AF92" s="5">
        <v>0</v>
      </c>
      <c r="AG92" s="5">
        <v>0</v>
      </c>
      <c r="AH92" s="5">
        <v>0</v>
      </c>
      <c r="AI92" s="5">
        <v>0</v>
      </c>
      <c r="AJ92" s="5">
        <v>0</v>
      </c>
      <c r="AK92" s="5">
        <v>0</v>
      </c>
      <c r="AM92" s="4" t="s">
        <v>111</v>
      </c>
      <c r="AN92" s="4" t="s">
        <v>112</v>
      </c>
      <c r="AO92" s="5">
        <f t="shared" si="50"/>
        <v>2.4191666666666663E-3</v>
      </c>
      <c r="AP92" s="5">
        <f t="shared" si="51"/>
        <v>7.4999999999999993E-6</v>
      </c>
      <c r="AQ92" s="5">
        <f t="shared" si="52"/>
        <v>0</v>
      </c>
      <c r="AR92" s="6">
        <f>(AO92-AVERAGE(AO59:AO104))/_xlfn.STDEV.P(AO59:AO104)</f>
        <v>-0.60705240119471637</v>
      </c>
      <c r="AS92" s="6">
        <f t="shared" ref="AS92:AT92" si="85">(AP92-AVERAGE(AP59:AP104))/_xlfn.STDEV.P(AP59:AP104)</f>
        <v>-0.61627841012422302</v>
      </c>
      <c r="AT92" s="6">
        <f t="shared" si="85"/>
        <v>-0.68023517336841477</v>
      </c>
    </row>
    <row r="93" spans="1:46" ht="13.5" thickBot="1">
      <c r="A93" s="4" t="s">
        <v>113</v>
      </c>
      <c r="B93" s="4" t="s">
        <v>114</v>
      </c>
      <c r="C93" s="5">
        <v>3.63E-3</v>
      </c>
      <c r="D93" s="5">
        <v>3.6600000000000001E-3</v>
      </c>
      <c r="E93" s="5">
        <v>3.79E-3</v>
      </c>
      <c r="F93" s="5">
        <v>3.8300000000000001E-3</v>
      </c>
      <c r="G93" s="5">
        <v>3.65E-3</v>
      </c>
      <c r="H93" s="5">
        <v>3.32E-3</v>
      </c>
      <c r="I93" s="5">
        <v>2.64E-3</v>
      </c>
      <c r="J93" s="5">
        <v>1.9599999999999999E-3</v>
      </c>
      <c r="K93" s="5">
        <v>1.4499999999999999E-3</v>
      </c>
      <c r="L93" s="5">
        <v>9.6000000000000002E-4</v>
      </c>
      <c r="M93" s="5">
        <v>7.5000000000000002E-4</v>
      </c>
      <c r="N93" s="5">
        <v>5.9000000000000003E-4</v>
      </c>
      <c r="O93" s="5">
        <v>5.0000000000000001E-4</v>
      </c>
      <c r="P93" s="5">
        <v>3.8000000000000002E-4</v>
      </c>
      <c r="Q93" s="5">
        <v>2.5999999999999998E-4</v>
      </c>
      <c r="R93" s="5">
        <v>1.6000000000000001E-4</v>
      </c>
      <c r="S93" s="5">
        <v>6.0000000000000002E-5</v>
      </c>
      <c r="T93" s="5">
        <v>0</v>
      </c>
      <c r="U93" s="5">
        <v>0</v>
      </c>
      <c r="V93" s="5">
        <v>0</v>
      </c>
      <c r="W93" s="5">
        <v>0</v>
      </c>
      <c r="X93" s="5">
        <v>0</v>
      </c>
      <c r="Y93" s="5">
        <v>0</v>
      </c>
      <c r="Z93" s="5">
        <v>0</v>
      </c>
      <c r="AA93" s="5">
        <v>0</v>
      </c>
      <c r="AB93" s="5">
        <v>0</v>
      </c>
      <c r="AC93" s="5">
        <v>0</v>
      </c>
      <c r="AD93" s="5">
        <v>0</v>
      </c>
      <c r="AE93" s="5">
        <v>0</v>
      </c>
      <c r="AF93" s="5">
        <v>0</v>
      </c>
      <c r="AG93" s="5">
        <v>0</v>
      </c>
      <c r="AH93" s="5">
        <v>0</v>
      </c>
      <c r="AI93" s="5">
        <v>0</v>
      </c>
      <c r="AJ93" s="5">
        <v>0</v>
      </c>
      <c r="AK93" s="5">
        <v>0</v>
      </c>
      <c r="AM93" s="4" t="s">
        <v>113</v>
      </c>
      <c r="AN93" s="4" t="s">
        <v>114</v>
      </c>
      <c r="AO93" s="5">
        <f t="shared" si="50"/>
        <v>2.5191666666666665E-3</v>
      </c>
      <c r="AP93" s="5">
        <f t="shared" si="51"/>
        <v>1.1333333333333333E-4</v>
      </c>
      <c r="AQ93" s="5">
        <f t="shared" si="52"/>
        <v>0</v>
      </c>
      <c r="AR93" s="6">
        <f>(AO93-AVERAGE(AO59:AO104))/_xlfn.STDEV.P(AO59:AO104)</f>
        <v>-0.60378072182938791</v>
      </c>
      <c r="AS93" s="6">
        <f t="shared" ref="AS93:AT93" si="86">(AP93-AVERAGE(AP59:AP104))/_xlfn.STDEV.P(AP59:AP104)</f>
        <v>-0.61253300335793082</v>
      </c>
      <c r="AT93" s="6">
        <f t="shared" si="86"/>
        <v>-0.68023517336841477</v>
      </c>
    </row>
    <row r="94" spans="1:46" ht="13.5" thickBot="1">
      <c r="A94" s="4" t="s">
        <v>115</v>
      </c>
      <c r="B94" s="4" t="s">
        <v>116</v>
      </c>
      <c r="C94" s="5">
        <v>8.4999999999999995E-4</v>
      </c>
      <c r="D94" s="5">
        <v>7.7999999999999999E-4</v>
      </c>
      <c r="E94" s="5">
        <v>7.7999999999999999E-4</v>
      </c>
      <c r="F94" s="5">
        <v>7.7999999999999999E-4</v>
      </c>
      <c r="G94" s="5">
        <v>5.5000000000000003E-4</v>
      </c>
      <c r="H94" s="5">
        <v>3.3E-4</v>
      </c>
      <c r="I94" s="5">
        <v>1.9000000000000001E-4</v>
      </c>
      <c r="J94" s="5">
        <v>1E-4</v>
      </c>
      <c r="K94" s="5">
        <v>5.0000000000000002E-5</v>
      </c>
      <c r="L94" s="5">
        <v>3.0000000000000001E-5</v>
      </c>
      <c r="M94" s="5">
        <v>3.0000000000000001E-5</v>
      </c>
      <c r="N94" s="5">
        <v>9.0000000000000006E-5</v>
      </c>
      <c r="O94" s="5">
        <v>1.2E-4</v>
      </c>
      <c r="P94" s="5">
        <v>1.4999999999999999E-4</v>
      </c>
      <c r="Q94" s="5">
        <v>1.8000000000000001E-4</v>
      </c>
      <c r="R94" s="5">
        <v>2.1000000000000001E-4</v>
      </c>
      <c r="S94" s="5">
        <v>3.1E-4</v>
      </c>
      <c r="T94" s="5">
        <v>3.8999999999999999E-4</v>
      </c>
      <c r="U94" s="5">
        <v>5.4000000000000001E-4</v>
      </c>
      <c r="V94" s="5">
        <v>6.3000000000000003E-4</v>
      </c>
      <c r="W94" s="5">
        <v>6.9999999999999999E-4</v>
      </c>
      <c r="X94" s="5">
        <v>7.6999999999999996E-4</v>
      </c>
      <c r="Y94" s="5">
        <v>7.7999999999999999E-4</v>
      </c>
      <c r="Z94" s="5">
        <v>7.2000000000000005E-4</v>
      </c>
      <c r="AA94" s="5">
        <v>6.8999999999999997E-4</v>
      </c>
      <c r="AB94" s="5">
        <v>6.6E-4</v>
      </c>
      <c r="AC94" s="5">
        <v>6.3000000000000003E-4</v>
      </c>
      <c r="AD94" s="5">
        <v>5.9000000000000003E-4</v>
      </c>
      <c r="AE94" s="5">
        <v>4.8999999999999998E-4</v>
      </c>
      <c r="AF94" s="5">
        <v>4.2000000000000002E-4</v>
      </c>
      <c r="AG94" s="5">
        <v>2.5999999999999998E-4</v>
      </c>
      <c r="AH94" s="5">
        <v>1.8000000000000001E-4</v>
      </c>
      <c r="AI94" s="5">
        <v>1.1E-4</v>
      </c>
      <c r="AJ94" s="5">
        <v>4.0000000000000003E-5</v>
      </c>
      <c r="AK94" s="5">
        <v>0</v>
      </c>
      <c r="AM94" s="4" t="s">
        <v>115</v>
      </c>
      <c r="AN94" s="4" t="s">
        <v>116</v>
      </c>
      <c r="AO94" s="5">
        <f t="shared" si="50"/>
        <v>3.7999999999999991E-4</v>
      </c>
      <c r="AP94" s="5">
        <f t="shared" si="51"/>
        <v>4.5833333333333338E-4</v>
      </c>
      <c r="AQ94" s="5">
        <f t="shared" si="52"/>
        <v>3.6999999999999999E-4</v>
      </c>
      <c r="AR94" s="6">
        <f>(AO94-AVERAGE(AO59:AO104))/_xlfn.STDEV.P(AO59:AO104)</f>
        <v>-0.67376739625270643</v>
      </c>
      <c r="AS94" s="6">
        <f t="shared" ref="AS94:AT94" si="87">(AP94-AVERAGE(AP59:AP104))/_xlfn.STDEV.P(AP59:AP104)</f>
        <v>-0.60032356712765556</v>
      </c>
      <c r="AT94" s="6">
        <f t="shared" si="87"/>
        <v>-0.65991957201216012</v>
      </c>
    </row>
    <row r="95" spans="1:46" ht="13.5" thickBot="1">
      <c r="A95" s="4" t="s">
        <v>117</v>
      </c>
      <c r="B95" s="4" t="s">
        <v>118</v>
      </c>
      <c r="C95" s="5">
        <v>2.9870000000000001E-2</v>
      </c>
      <c r="D95" s="5">
        <v>2.4889999999999999E-2</v>
      </c>
      <c r="E95" s="5">
        <v>1.9810000000000001E-2</v>
      </c>
      <c r="F95" s="5">
        <v>1.5429999999999999E-2</v>
      </c>
      <c r="G95" s="5">
        <v>1.2239999999999999E-2</v>
      </c>
      <c r="H95" s="5">
        <v>9.9000000000000008E-3</v>
      </c>
      <c r="I95" s="5">
        <v>9.3299999999999998E-3</v>
      </c>
      <c r="J95" s="5">
        <v>9.3399999999999993E-3</v>
      </c>
      <c r="K95" s="5">
        <v>9.7199999999999995E-3</v>
      </c>
      <c r="L95" s="5">
        <v>1.0370000000000001E-2</v>
      </c>
      <c r="M95" s="5">
        <v>1.1509999999999999E-2</v>
      </c>
      <c r="N95" s="5">
        <v>1.261E-2</v>
      </c>
      <c r="O95" s="5">
        <v>1.358E-2</v>
      </c>
      <c r="P95" s="5">
        <v>1.4E-2</v>
      </c>
      <c r="Q95" s="5">
        <v>1.439E-2</v>
      </c>
      <c r="R95" s="5">
        <v>1.4880000000000001E-2</v>
      </c>
      <c r="S95" s="5">
        <v>1.5699999999999999E-2</v>
      </c>
      <c r="T95" s="5">
        <v>1.6959999999999999E-2</v>
      </c>
      <c r="U95" s="5">
        <v>1.8280000000000001E-2</v>
      </c>
      <c r="V95" s="5">
        <v>1.924E-2</v>
      </c>
      <c r="W95" s="5">
        <v>1.9470000000000001E-2</v>
      </c>
      <c r="X95" s="5">
        <v>1.9560000000000001E-2</v>
      </c>
      <c r="Y95" s="5">
        <v>1.9550000000000001E-2</v>
      </c>
      <c r="Z95" s="5">
        <v>1.9480000000000001E-2</v>
      </c>
      <c r="AA95" s="5">
        <v>1.9050000000000001E-2</v>
      </c>
      <c r="AB95" s="5">
        <v>1.8589999999999999E-2</v>
      </c>
      <c r="AC95" s="5">
        <v>1.8120000000000001E-2</v>
      </c>
      <c r="AD95" s="5">
        <v>1.7579999999999998E-2</v>
      </c>
      <c r="AE95" s="5">
        <v>1.6320000000000001E-2</v>
      </c>
      <c r="AF95" s="5">
        <v>1.438E-2</v>
      </c>
      <c r="AG95" s="5">
        <v>1.217E-2</v>
      </c>
      <c r="AH95" s="5">
        <v>1.004E-2</v>
      </c>
      <c r="AI95" s="5">
        <v>8.6199999999999992E-3</v>
      </c>
      <c r="AJ95" s="5">
        <v>7.3699999999999998E-3</v>
      </c>
      <c r="AK95" s="5">
        <v>5.1399999999999996E-3</v>
      </c>
      <c r="AM95" s="4" t="s">
        <v>117</v>
      </c>
      <c r="AN95" s="4" t="s">
        <v>118</v>
      </c>
      <c r="AO95" s="5">
        <f t="shared" si="50"/>
        <v>1.4585000000000001E-2</v>
      </c>
      <c r="AP95" s="5">
        <f t="shared" si="51"/>
        <v>1.7090833333333336E-2</v>
      </c>
      <c r="AQ95" s="5">
        <f t="shared" si="52"/>
        <v>1.3398181818181816E-2</v>
      </c>
      <c r="AR95" s="6">
        <f>(AO95-AVERAGE(AO59:AO104))/_xlfn.STDEV.P(AO59:AO104)</f>
        <v>-0.20902534240779541</v>
      </c>
      <c r="AS95" s="6">
        <f t="shared" ref="AS95:AT95" si="88">(AP95-AVERAGE(AP59:AP104))/_xlfn.STDEV.P(AP59:AP104)</f>
        <v>-1.1704876982573852E-2</v>
      </c>
      <c r="AT95" s="6">
        <f t="shared" si="88"/>
        <v>5.5419206947261712E-2</v>
      </c>
    </row>
    <row r="96" spans="1:46" ht="13.5" thickBot="1">
      <c r="A96" s="4" t="s">
        <v>119</v>
      </c>
      <c r="B96" s="4" t="s">
        <v>120</v>
      </c>
      <c r="C96" s="5">
        <v>0</v>
      </c>
      <c r="D96" s="5">
        <v>0</v>
      </c>
      <c r="E96" s="5">
        <v>0</v>
      </c>
      <c r="F96" s="5">
        <v>0</v>
      </c>
      <c r="G96" s="5">
        <v>0</v>
      </c>
      <c r="H96" s="5">
        <v>0</v>
      </c>
      <c r="I96" s="5">
        <v>0</v>
      </c>
      <c r="J96" s="5">
        <v>0</v>
      </c>
      <c r="K96" s="5">
        <v>0</v>
      </c>
      <c r="L96" s="5">
        <v>0</v>
      </c>
      <c r="M96" s="5">
        <v>0</v>
      </c>
      <c r="N96" s="5">
        <v>0</v>
      </c>
      <c r="O96" s="5">
        <v>0</v>
      </c>
      <c r="P96" s="5">
        <v>0</v>
      </c>
      <c r="Q96" s="5">
        <v>0</v>
      </c>
      <c r="R96" s="5">
        <v>0</v>
      </c>
      <c r="S96" s="5">
        <v>0</v>
      </c>
      <c r="T96" s="5">
        <v>0</v>
      </c>
      <c r="U96" s="5">
        <v>0</v>
      </c>
      <c r="V96" s="5">
        <v>0</v>
      </c>
      <c r="W96" s="5">
        <v>0</v>
      </c>
      <c r="X96" s="5">
        <v>0</v>
      </c>
      <c r="Y96" s="5">
        <v>0</v>
      </c>
      <c r="Z96" s="5">
        <v>0</v>
      </c>
      <c r="AA96" s="5">
        <v>0</v>
      </c>
      <c r="AB96" s="5">
        <v>0</v>
      </c>
      <c r="AC96" s="5">
        <v>0</v>
      </c>
      <c r="AD96" s="5">
        <v>0</v>
      </c>
      <c r="AE96" s="5">
        <v>0</v>
      </c>
      <c r="AF96" s="5">
        <v>0</v>
      </c>
      <c r="AG96" s="5">
        <v>0</v>
      </c>
      <c r="AH96" s="5">
        <v>0</v>
      </c>
      <c r="AI96" s="5">
        <v>0</v>
      </c>
      <c r="AJ96" s="5">
        <v>0</v>
      </c>
      <c r="AK96" s="5">
        <v>0</v>
      </c>
      <c r="AM96" s="4" t="s">
        <v>119</v>
      </c>
      <c r="AN96" s="4" t="s">
        <v>120</v>
      </c>
      <c r="AO96" s="5">
        <f t="shared" si="50"/>
        <v>0</v>
      </c>
      <c r="AP96" s="5">
        <f t="shared" si="51"/>
        <v>0</v>
      </c>
      <c r="AQ96" s="5">
        <f t="shared" si="52"/>
        <v>0</v>
      </c>
      <c r="AR96" s="6">
        <f>(AO96-AVERAGE(AO59:AO104))/_xlfn.STDEV.P(AO59:AO104)</f>
        <v>-0.68619977784095465</v>
      </c>
      <c r="AS96" s="6">
        <f t="shared" ref="AS96:AT96" si="89">(AP96-AVERAGE(AP59:AP104))/_xlfn.STDEV.P(AP59:AP104)</f>
        <v>-0.61654383265096813</v>
      </c>
      <c r="AT96" s="6">
        <f t="shared" si="89"/>
        <v>-0.68023517336841477</v>
      </c>
    </row>
    <row r="97" spans="1:46" ht="13.5" thickBot="1">
      <c r="A97" s="4" t="s">
        <v>121</v>
      </c>
      <c r="B97" s="4" t="s">
        <v>122</v>
      </c>
      <c r="C97" s="5">
        <v>7.7400000000000004E-3</v>
      </c>
      <c r="D97" s="5">
        <v>7.3000000000000001E-3</v>
      </c>
      <c r="E97" s="5">
        <v>6.6699999999999997E-3</v>
      </c>
      <c r="F97" s="5">
        <v>5.2399999999999999E-3</v>
      </c>
      <c r="G97" s="5">
        <v>4.0499999999999998E-3</v>
      </c>
      <c r="H97" s="5">
        <v>2.7699999999999999E-3</v>
      </c>
      <c r="I97" s="5">
        <v>2.8999999999999998E-3</v>
      </c>
      <c r="J97" s="5">
        <v>3.81E-3</v>
      </c>
      <c r="K97" s="5">
        <v>4.6699999999999997E-3</v>
      </c>
      <c r="L97" s="5">
        <v>6.7499999999999999E-3</v>
      </c>
      <c r="M97" s="5">
        <v>1.1310000000000001E-2</v>
      </c>
      <c r="N97" s="5">
        <v>1.495E-2</v>
      </c>
      <c r="O97" s="5">
        <v>1.797E-2</v>
      </c>
      <c r="P97" s="5">
        <v>2.0420000000000001E-2</v>
      </c>
      <c r="Q97" s="5">
        <v>2.256E-2</v>
      </c>
      <c r="R97" s="5">
        <v>2.393E-2</v>
      </c>
      <c r="S97" s="5">
        <v>2.4320000000000001E-2</v>
      </c>
      <c r="T97" s="5">
        <v>2.5569999999999999E-2</v>
      </c>
      <c r="U97" s="5">
        <v>2.6200000000000001E-2</v>
      </c>
      <c r="V97" s="5">
        <v>2.579E-2</v>
      </c>
      <c r="W97" s="5">
        <v>2.495E-2</v>
      </c>
      <c r="X97" s="5">
        <v>2.3210000000000001E-2</v>
      </c>
      <c r="Y97" s="5">
        <v>1.891E-2</v>
      </c>
      <c r="Z97" s="5">
        <v>1.542E-2</v>
      </c>
      <c r="AA97" s="5">
        <v>1.251E-2</v>
      </c>
      <c r="AB97" s="5">
        <v>1.0160000000000001E-2</v>
      </c>
      <c r="AC97" s="5">
        <v>8.0300000000000007E-3</v>
      </c>
      <c r="AD97" s="5">
        <v>6.6600000000000001E-3</v>
      </c>
      <c r="AE97" s="5">
        <v>6.2700000000000004E-3</v>
      </c>
      <c r="AF97" s="5">
        <v>4.6699999999999997E-3</v>
      </c>
      <c r="AG97" s="5">
        <v>3.13E-3</v>
      </c>
      <c r="AH97" s="5">
        <v>2.0400000000000001E-3</v>
      </c>
      <c r="AI97" s="5">
        <v>1.47E-3</v>
      </c>
      <c r="AJ97" s="5">
        <v>8.8999999999999995E-4</v>
      </c>
      <c r="AK97" s="5">
        <v>2.1000000000000001E-4</v>
      </c>
      <c r="AM97" s="4" t="s">
        <v>121</v>
      </c>
      <c r="AN97" s="4" t="s">
        <v>122</v>
      </c>
      <c r="AO97" s="5">
        <f t="shared" si="50"/>
        <v>6.5133333333333336E-3</v>
      </c>
      <c r="AP97" s="5">
        <f t="shared" si="51"/>
        <v>2.2437500000000003E-2</v>
      </c>
      <c r="AQ97" s="5">
        <f t="shared" si="52"/>
        <v>5.0945454545454549E-3</v>
      </c>
      <c r="AR97" s="6">
        <f>(AO97-AVERAGE(AO59:AO104))/_xlfn.STDEV.P(AO59:AO104)</f>
        <v>-0.47310439517922614</v>
      </c>
      <c r="AS97" s="6">
        <f t="shared" ref="AS97:AT97" si="90">(AP97-AVERAGE(AP59:AP104))/_xlfn.STDEV.P(AP59:AP104)</f>
        <v>0.17751189319483199</v>
      </c>
      <c r="AT97" s="6">
        <f t="shared" si="90"/>
        <v>-0.40050880973094344</v>
      </c>
    </row>
    <row r="98" spans="1:46" ht="13.5" thickBot="1">
      <c r="A98" s="4" t="s">
        <v>123</v>
      </c>
      <c r="B98" s="4" t="s">
        <v>124</v>
      </c>
      <c r="C98" s="5">
        <v>1.64E-3</v>
      </c>
      <c r="D98" s="5">
        <v>1.64E-3</v>
      </c>
      <c r="E98" s="5">
        <v>1.64E-3</v>
      </c>
      <c r="F98" s="5">
        <v>1.64E-3</v>
      </c>
      <c r="G98" s="5">
        <v>1.31E-3</v>
      </c>
      <c r="H98" s="5">
        <v>1.08E-3</v>
      </c>
      <c r="I98" s="5">
        <v>1.1999999999999999E-3</v>
      </c>
      <c r="J98" s="5">
        <v>1.34E-3</v>
      </c>
      <c r="K98" s="5">
        <v>1.3699999999999999E-3</v>
      </c>
      <c r="L98" s="5">
        <v>1.4E-3</v>
      </c>
      <c r="M98" s="5">
        <v>1.58E-3</v>
      </c>
      <c r="N98" s="5">
        <v>1.6800000000000001E-3</v>
      </c>
      <c r="O98" s="5">
        <v>1.74E-3</v>
      </c>
      <c r="P98" s="5">
        <v>1.7799999999999999E-3</v>
      </c>
      <c r="Q98" s="5">
        <v>1.7799999999999999E-3</v>
      </c>
      <c r="R98" s="5">
        <v>1.7799999999999999E-3</v>
      </c>
      <c r="S98" s="5">
        <v>1.7799999999999999E-3</v>
      </c>
      <c r="T98" s="5">
        <v>1.58E-3</v>
      </c>
      <c r="U98" s="5">
        <v>1.14E-3</v>
      </c>
      <c r="V98" s="5">
        <v>7.7999999999999999E-4</v>
      </c>
      <c r="W98" s="5">
        <v>5.5000000000000003E-4</v>
      </c>
      <c r="X98" s="5">
        <v>3.6999999999999999E-4</v>
      </c>
      <c r="Y98" s="5">
        <v>2.0000000000000001E-4</v>
      </c>
      <c r="Z98" s="5">
        <v>1E-4</v>
      </c>
      <c r="AA98" s="5">
        <v>3.0000000000000001E-5</v>
      </c>
      <c r="AB98" s="5">
        <v>0</v>
      </c>
      <c r="AC98" s="5">
        <v>0</v>
      </c>
      <c r="AD98" s="5">
        <v>0</v>
      </c>
      <c r="AE98" s="5">
        <v>0</v>
      </c>
      <c r="AF98" s="5">
        <v>0</v>
      </c>
      <c r="AG98" s="5">
        <v>0</v>
      </c>
      <c r="AH98" s="5">
        <v>0</v>
      </c>
      <c r="AI98" s="5">
        <v>0</v>
      </c>
      <c r="AJ98" s="5">
        <v>0</v>
      </c>
      <c r="AK98" s="5">
        <v>0</v>
      </c>
      <c r="AM98" s="4" t="s">
        <v>123</v>
      </c>
      <c r="AN98" s="4" t="s">
        <v>124</v>
      </c>
      <c r="AO98" s="5">
        <f t="shared" si="50"/>
        <v>1.4600000000000001E-3</v>
      </c>
      <c r="AP98" s="5">
        <f t="shared" si="51"/>
        <v>1.1316666666666667E-3</v>
      </c>
      <c r="AQ98" s="5">
        <f t="shared" si="52"/>
        <v>2.7272727272727272E-6</v>
      </c>
      <c r="AR98" s="6">
        <f>(AO98-AVERAGE(AO59:AO104))/_xlfn.STDEV.P(AO59:AO104)</f>
        <v>-0.63843325910715876</v>
      </c>
      <c r="AS98" s="6">
        <f t="shared" ref="AS98:AT98" si="91">(AP98-AVERAGE(AP59:AP104))/_xlfn.STDEV.P(AP59:AP104)</f>
        <v>-0.57649452250431643</v>
      </c>
      <c r="AT98" s="6">
        <f t="shared" si="91"/>
        <v>-0.68008542692107132</v>
      </c>
    </row>
    <row r="99" spans="1:46" ht="13.5" thickBot="1">
      <c r="A99" s="4" t="s">
        <v>125</v>
      </c>
      <c r="B99" s="4" t="s">
        <v>126</v>
      </c>
      <c r="C99" s="5">
        <v>4.725E-2</v>
      </c>
      <c r="D99" s="5">
        <v>4.539E-2</v>
      </c>
      <c r="E99" s="5">
        <v>4.3869999999999999E-2</v>
      </c>
      <c r="F99" s="5">
        <v>4.3189999999999999E-2</v>
      </c>
      <c r="G99" s="5">
        <v>4.3029999999999999E-2</v>
      </c>
      <c r="H99" s="5">
        <v>4.3430000000000003E-2</v>
      </c>
      <c r="I99" s="5">
        <v>4.4350000000000001E-2</v>
      </c>
      <c r="J99" s="5">
        <v>4.5220000000000003E-2</v>
      </c>
      <c r="K99" s="5">
        <v>4.5789999999999997E-2</v>
      </c>
      <c r="L99" s="5">
        <v>4.5870000000000001E-2</v>
      </c>
      <c r="M99" s="5">
        <v>4.5710000000000001E-2</v>
      </c>
      <c r="N99" s="5">
        <v>4.5190000000000001E-2</v>
      </c>
      <c r="O99" s="5">
        <v>4.4450000000000003E-2</v>
      </c>
      <c r="P99" s="5">
        <v>4.3490000000000001E-2</v>
      </c>
      <c r="Q99" s="5">
        <v>4.2659999999999997E-2</v>
      </c>
      <c r="R99" s="5">
        <v>4.1759999999999999E-2</v>
      </c>
      <c r="S99" s="5">
        <v>4.0919999999999998E-2</v>
      </c>
      <c r="T99" s="5">
        <v>3.9949999999999999E-2</v>
      </c>
      <c r="U99" s="5">
        <v>3.9320000000000001E-2</v>
      </c>
      <c r="V99" s="5">
        <v>3.8640000000000001E-2</v>
      </c>
      <c r="W99" s="5">
        <v>3.7420000000000002E-2</v>
      </c>
      <c r="X99" s="5">
        <v>3.6049999999999999E-2</v>
      </c>
      <c r="Y99" s="5">
        <v>3.4459999999999998E-2</v>
      </c>
      <c r="Z99" s="5">
        <v>3.2730000000000002E-2</v>
      </c>
      <c r="AA99" s="5">
        <v>3.0669999999999999E-2</v>
      </c>
      <c r="AB99" s="5">
        <v>2.8070000000000001E-2</v>
      </c>
      <c r="AC99" s="5">
        <v>2.504E-2</v>
      </c>
      <c r="AD99" s="5">
        <v>2.172E-2</v>
      </c>
      <c r="AE99" s="5">
        <v>1.8589999999999999E-2</v>
      </c>
      <c r="AF99" s="5">
        <v>1.5730000000000001E-2</v>
      </c>
      <c r="AG99" s="5">
        <v>1.285E-2</v>
      </c>
      <c r="AH99" s="5">
        <v>1.025E-2</v>
      </c>
      <c r="AI99" s="5">
        <v>8.4600000000000005E-3</v>
      </c>
      <c r="AJ99" s="5">
        <v>7.0600000000000003E-3</v>
      </c>
      <c r="AK99" s="5">
        <v>5.0600000000000003E-3</v>
      </c>
      <c r="AM99" s="4" t="s">
        <v>125</v>
      </c>
      <c r="AN99" s="4" t="s">
        <v>126</v>
      </c>
      <c r="AO99" s="5">
        <f t="shared" si="50"/>
        <v>4.4857499999999995E-2</v>
      </c>
      <c r="AP99" s="5">
        <f t="shared" si="51"/>
        <v>3.9320833333333333E-2</v>
      </c>
      <c r="AQ99" s="5">
        <f t="shared" si="52"/>
        <v>1.6681818181818183E-2</v>
      </c>
      <c r="AR99" s="6">
        <f>(AO99-AVERAGE(AO59:AO104))/_xlfn.STDEV.P(AO59:AO104)</f>
        <v>0.78139379346126925</v>
      </c>
      <c r="AS99" s="6">
        <f t="shared" ref="AS99:AT99" si="92">(AP99-AVERAGE(AP59:AP104))/_xlfn.STDEV.P(AP59:AP104)</f>
        <v>0.77500749228994459</v>
      </c>
      <c r="AT99" s="6">
        <f t="shared" si="92"/>
        <v>0.23571392954871553</v>
      </c>
    </row>
    <row r="100" spans="1:46" ht="13.5" thickBot="1">
      <c r="A100" s="4" t="s">
        <v>127</v>
      </c>
      <c r="B100" s="4" t="s">
        <v>128</v>
      </c>
      <c r="C100" s="5">
        <v>0.16879</v>
      </c>
      <c r="D100" s="5">
        <v>0.16944999999999999</v>
      </c>
      <c r="E100" s="5">
        <v>0.16739000000000001</v>
      </c>
      <c r="F100" s="5">
        <v>0.16339999999999999</v>
      </c>
      <c r="G100" s="5">
        <v>0.15898000000000001</v>
      </c>
      <c r="H100" s="5">
        <v>0.15461</v>
      </c>
      <c r="I100" s="5">
        <v>0.15024000000000001</v>
      </c>
      <c r="J100" s="5">
        <v>0.14613999999999999</v>
      </c>
      <c r="K100" s="5">
        <v>0.14415</v>
      </c>
      <c r="L100" s="5">
        <v>0.14360999999999999</v>
      </c>
      <c r="M100" s="5">
        <v>0.14479</v>
      </c>
      <c r="N100" s="5">
        <v>0.14674000000000001</v>
      </c>
      <c r="O100" s="5">
        <v>0.14810999999999999</v>
      </c>
      <c r="P100" s="5">
        <v>0.15042</v>
      </c>
      <c r="Q100" s="5">
        <v>0.15354999999999999</v>
      </c>
      <c r="R100" s="5">
        <v>0.15576000000000001</v>
      </c>
      <c r="S100" s="5">
        <v>0.15797</v>
      </c>
      <c r="T100" s="5">
        <v>0.15939999999999999</v>
      </c>
      <c r="U100" s="5">
        <v>0.16037000000000001</v>
      </c>
      <c r="V100" s="5">
        <v>0.161</v>
      </c>
      <c r="W100" s="5">
        <v>0.15942000000000001</v>
      </c>
      <c r="X100" s="5">
        <v>0.15697</v>
      </c>
      <c r="Y100" s="5">
        <v>0.15189</v>
      </c>
      <c r="Z100" s="5">
        <v>0.14535000000000001</v>
      </c>
      <c r="AA100" s="5">
        <v>0.13724</v>
      </c>
      <c r="AB100" s="5">
        <v>0.12628</v>
      </c>
      <c r="AC100" s="5">
        <v>0.11244</v>
      </c>
      <c r="AD100" s="5">
        <v>9.8379999999999995E-2</v>
      </c>
      <c r="AE100" s="5">
        <v>8.3919999999999995E-2</v>
      </c>
      <c r="AF100" s="5">
        <v>7.0040000000000005E-2</v>
      </c>
      <c r="AG100" s="5">
        <v>5.6849999999999998E-2</v>
      </c>
      <c r="AH100" s="5">
        <v>4.3720000000000002E-2</v>
      </c>
      <c r="AI100" s="5">
        <v>3.3079999999999998E-2</v>
      </c>
      <c r="AJ100" s="5">
        <v>2.366E-2</v>
      </c>
      <c r="AK100" s="5">
        <v>1.031E-2</v>
      </c>
      <c r="AM100" s="4" t="s">
        <v>127</v>
      </c>
      <c r="AN100" s="4" t="s">
        <v>128</v>
      </c>
      <c r="AO100" s="5">
        <f t="shared" si="50"/>
        <v>0.15485750000000001</v>
      </c>
      <c r="AP100" s="5">
        <f t="shared" si="51"/>
        <v>0.1550175</v>
      </c>
      <c r="AQ100" s="5">
        <f t="shared" si="52"/>
        <v>7.2356363636363635E-2</v>
      </c>
      <c r="AR100" s="6">
        <f>(AO100-AVERAGE(AO59:AO104))/_xlfn.STDEV.P(AO59:AO104)</f>
        <v>4.3802410953226012</v>
      </c>
      <c r="AS100" s="6">
        <f t="shared" ref="AS100:AT100" si="93">(AP100-AVERAGE(AP59:AP104))/_xlfn.STDEV.P(AP59:AP104)</f>
        <v>4.8694743726437979</v>
      </c>
      <c r="AT100" s="6">
        <f t="shared" si="93"/>
        <v>3.2926379056168837</v>
      </c>
    </row>
    <row r="101" spans="1:46" ht="13.5" thickBot="1">
      <c r="A101" s="4" t="s">
        <v>129</v>
      </c>
      <c r="B101" s="4" t="s">
        <v>130</v>
      </c>
      <c r="C101" s="5">
        <v>2.7560000000000001E-2</v>
      </c>
      <c r="D101" s="5">
        <v>2.7699999999999999E-2</v>
      </c>
      <c r="E101" s="5">
        <v>2.7279999999999999E-2</v>
      </c>
      <c r="F101" s="5">
        <v>2.6919999999999999E-2</v>
      </c>
      <c r="G101" s="5">
        <v>2.6540000000000001E-2</v>
      </c>
      <c r="H101" s="5">
        <v>2.5850000000000001E-2</v>
      </c>
      <c r="I101" s="5">
        <v>2.5180000000000001E-2</v>
      </c>
      <c r="J101" s="5">
        <v>2.3959999999999999E-2</v>
      </c>
      <c r="K101" s="5">
        <v>2.2769999999999999E-2</v>
      </c>
      <c r="L101" s="5">
        <v>2.1559999999999999E-2</v>
      </c>
      <c r="M101" s="5">
        <v>2.0639999999999999E-2</v>
      </c>
      <c r="N101" s="5">
        <v>1.983E-2</v>
      </c>
      <c r="O101" s="5">
        <v>1.8679999999999999E-2</v>
      </c>
      <c r="P101" s="5">
        <v>1.6930000000000001E-2</v>
      </c>
      <c r="Q101" s="5">
        <v>1.5720000000000001E-2</v>
      </c>
      <c r="R101" s="5">
        <v>1.4880000000000001E-2</v>
      </c>
      <c r="S101" s="5">
        <v>1.443E-2</v>
      </c>
      <c r="T101" s="5">
        <v>1.389E-2</v>
      </c>
      <c r="U101" s="5">
        <v>1.367E-2</v>
      </c>
      <c r="V101" s="5">
        <v>1.3180000000000001E-2</v>
      </c>
      <c r="W101" s="5">
        <v>1.2409999999999999E-2</v>
      </c>
      <c r="X101" s="5">
        <v>1.153E-2</v>
      </c>
      <c r="Y101" s="5">
        <v>1.0580000000000001E-2</v>
      </c>
      <c r="Z101" s="5">
        <v>9.8300000000000002E-3</v>
      </c>
      <c r="AA101" s="5">
        <v>9.3699999999999999E-3</v>
      </c>
      <c r="AB101" s="5">
        <v>8.3800000000000003E-3</v>
      </c>
      <c r="AC101" s="5">
        <v>8.0099999999999998E-3</v>
      </c>
      <c r="AD101" s="5">
        <v>7.4099999999999999E-3</v>
      </c>
      <c r="AE101" s="5">
        <v>6.6299999999999996E-3</v>
      </c>
      <c r="AF101" s="5">
        <v>5.9500000000000004E-3</v>
      </c>
      <c r="AG101" s="5">
        <v>6.9499999999999996E-3</v>
      </c>
      <c r="AH101" s="5">
        <v>8.5500000000000003E-3</v>
      </c>
      <c r="AI101" s="5">
        <v>9.8099999999999993E-3</v>
      </c>
      <c r="AJ101" s="5">
        <v>1.0710000000000001E-2</v>
      </c>
      <c r="AK101" s="5">
        <v>1.1010000000000001E-2</v>
      </c>
      <c r="AM101" s="4" t="s">
        <v>129</v>
      </c>
      <c r="AN101" s="4" t="s">
        <v>130</v>
      </c>
      <c r="AO101" s="5">
        <f t="shared" si="50"/>
        <v>2.464916666666667E-2</v>
      </c>
      <c r="AP101" s="5">
        <f t="shared" si="51"/>
        <v>1.3810833333333335E-2</v>
      </c>
      <c r="AQ101" s="5">
        <f t="shared" si="52"/>
        <v>8.434545454545455E-3</v>
      </c>
      <c r="AR101" s="6">
        <f>(AO101-AVERAGE(AO59:AO104))/_xlfn.STDEV.P(AO59:AO104)</f>
        <v>0.12024192171780537</v>
      </c>
      <c r="AS101" s="6">
        <f t="shared" ref="AS101:AT101" si="94">(AP101-AVERAGE(AP59:AP104))/_xlfn.STDEV.P(AP59:AP104)</f>
        <v>-0.12778299534577053</v>
      </c>
      <c r="AT101" s="6">
        <f t="shared" si="94"/>
        <v>-0.2171193272177262</v>
      </c>
    </row>
    <row r="102" spans="1:46" ht="13.5" thickBot="1">
      <c r="A102" s="4" t="s">
        <v>131</v>
      </c>
      <c r="B102" s="4" t="s">
        <v>132</v>
      </c>
      <c r="C102" s="5">
        <v>5.4980000000000001E-2</v>
      </c>
      <c r="D102" s="5">
        <v>5.3469999999999997E-2</v>
      </c>
      <c r="E102" s="5">
        <v>5.2330000000000002E-2</v>
      </c>
      <c r="F102" s="5">
        <v>5.1069999999999997E-2</v>
      </c>
      <c r="G102" s="5">
        <v>4.9599999999999998E-2</v>
      </c>
      <c r="H102" s="5">
        <v>4.7669999999999997E-2</v>
      </c>
      <c r="I102" s="5">
        <v>4.3090000000000003E-2</v>
      </c>
      <c r="J102" s="5">
        <v>3.7690000000000001E-2</v>
      </c>
      <c r="K102" s="5">
        <v>3.2890000000000003E-2</v>
      </c>
      <c r="L102" s="5">
        <v>2.81E-2</v>
      </c>
      <c r="M102" s="5">
        <v>2.3480000000000001E-2</v>
      </c>
      <c r="N102" s="5">
        <v>1.9390000000000001E-2</v>
      </c>
      <c r="O102" s="5">
        <v>1.5869999999999999E-2</v>
      </c>
      <c r="P102" s="5">
        <v>1.2E-2</v>
      </c>
      <c r="Q102" s="5">
        <v>8.6499999999999997E-3</v>
      </c>
      <c r="R102" s="5">
        <v>6.0499999999999998E-3</v>
      </c>
      <c r="S102" s="5">
        <v>4.0499999999999998E-3</v>
      </c>
      <c r="T102" s="5">
        <v>2.5200000000000001E-3</v>
      </c>
      <c r="U102" s="5">
        <v>1.5499999999999999E-3</v>
      </c>
      <c r="V102" s="5">
        <v>9.3999999999999997E-4</v>
      </c>
      <c r="W102" s="5">
        <v>5.2999999999999998E-4</v>
      </c>
      <c r="X102" s="5">
        <v>2.5000000000000001E-4</v>
      </c>
      <c r="Y102" s="5">
        <v>1.3999999999999999E-4</v>
      </c>
      <c r="Z102" s="5">
        <v>1.2E-4</v>
      </c>
      <c r="AA102" s="5">
        <v>1.2E-4</v>
      </c>
      <c r="AB102" s="5">
        <v>1E-4</v>
      </c>
      <c r="AC102" s="5">
        <v>6.9999999999999994E-5</v>
      </c>
      <c r="AD102" s="5">
        <v>6.9999999999999994E-5</v>
      </c>
      <c r="AE102" s="5">
        <v>6.9999999999999994E-5</v>
      </c>
      <c r="AF102" s="5">
        <v>6.9999999999999994E-5</v>
      </c>
      <c r="AG102" s="5">
        <v>6.9999999999999994E-5</v>
      </c>
      <c r="AH102" s="5">
        <v>6.9999999999999994E-5</v>
      </c>
      <c r="AI102" s="5">
        <v>6.9999999999999994E-5</v>
      </c>
      <c r="AJ102" s="5">
        <v>6.9999999999999994E-5</v>
      </c>
      <c r="AK102" s="5">
        <v>3.0000000000000001E-5</v>
      </c>
      <c r="AM102" s="4" t="s">
        <v>131</v>
      </c>
      <c r="AN102" s="4" t="s">
        <v>132</v>
      </c>
      <c r="AO102" s="5">
        <f t="shared" si="50"/>
        <v>4.1146666666666672E-2</v>
      </c>
      <c r="AP102" s="5">
        <f t="shared" si="51"/>
        <v>4.3891666666666671E-3</v>
      </c>
      <c r="AQ102" s="5">
        <f t="shared" si="52"/>
        <v>7.3636363636363613E-5</v>
      </c>
      <c r="AR102" s="6">
        <f>(AO102-AVERAGE(AO59:AO104))/_xlfn.STDEV.P(AO59:AO104)</f>
        <v>0.65998722501287188</v>
      </c>
      <c r="AS102" s="6">
        <f t="shared" ref="AS102:AT102" si="95">(AP102-AVERAGE(AP59:AP104))/_xlfn.STDEV.P(AP59:AP104)</f>
        <v>-0.46121267172135516</v>
      </c>
      <c r="AT102" s="6">
        <f t="shared" si="95"/>
        <v>-0.67619201929014283</v>
      </c>
    </row>
    <row r="103" spans="1:46" ht="13.5" thickBot="1">
      <c r="A103" s="4" t="s">
        <v>133</v>
      </c>
      <c r="B103" s="4" t="s">
        <v>134</v>
      </c>
      <c r="C103" s="5">
        <v>1.814E-2</v>
      </c>
      <c r="D103" s="5">
        <v>1.8530000000000001E-2</v>
      </c>
      <c r="E103" s="5">
        <v>1.9E-2</v>
      </c>
      <c r="F103" s="5">
        <v>1.932E-2</v>
      </c>
      <c r="G103" s="5">
        <v>1.9730000000000001E-2</v>
      </c>
      <c r="H103" s="5">
        <v>2.0320000000000001E-2</v>
      </c>
      <c r="I103" s="5">
        <v>2.043E-2</v>
      </c>
      <c r="J103" s="5">
        <v>2.0420000000000001E-2</v>
      </c>
      <c r="K103" s="5">
        <v>2.0310000000000002E-2</v>
      </c>
      <c r="L103" s="5">
        <v>1.9550000000000001E-2</v>
      </c>
      <c r="M103" s="5">
        <v>1.8710000000000001E-2</v>
      </c>
      <c r="N103" s="5">
        <v>1.7270000000000001E-2</v>
      </c>
      <c r="O103" s="5">
        <v>1.5879999999999998E-2</v>
      </c>
      <c r="P103" s="5">
        <v>1.4409999999999999E-2</v>
      </c>
      <c r="Q103" s="5">
        <v>1.291E-2</v>
      </c>
      <c r="R103" s="5">
        <v>1.179E-2</v>
      </c>
      <c r="S103" s="5">
        <v>1.074E-2</v>
      </c>
      <c r="T103" s="5">
        <v>9.7800000000000005E-3</v>
      </c>
      <c r="U103" s="5">
        <v>9.3699999999999999E-3</v>
      </c>
      <c r="V103" s="5">
        <v>9.0600000000000003E-3</v>
      </c>
      <c r="W103" s="5">
        <v>8.8900000000000003E-3</v>
      </c>
      <c r="X103" s="5">
        <v>8.8800000000000007E-3</v>
      </c>
      <c r="Y103" s="5">
        <v>8.6400000000000001E-3</v>
      </c>
      <c r="Z103" s="5">
        <v>8.26E-3</v>
      </c>
      <c r="AA103" s="5">
        <v>7.77E-3</v>
      </c>
      <c r="AB103" s="5">
        <v>7.1900000000000002E-3</v>
      </c>
      <c r="AC103" s="5">
        <v>6.6899999999999998E-3</v>
      </c>
      <c r="AD103" s="5">
        <v>6.2300000000000003E-3</v>
      </c>
      <c r="AE103" s="5">
        <v>5.7999999999999996E-3</v>
      </c>
      <c r="AF103" s="5">
        <v>5.1700000000000001E-3</v>
      </c>
      <c r="AG103" s="5">
        <v>4.3400000000000001E-3</v>
      </c>
      <c r="AH103" s="5">
        <v>3.4199999999999999E-3</v>
      </c>
      <c r="AI103" s="5">
        <v>2.7299999999999998E-3</v>
      </c>
      <c r="AJ103" s="5">
        <v>2.0799999999999998E-3</v>
      </c>
      <c r="AK103" s="5">
        <v>1.1999999999999999E-3</v>
      </c>
      <c r="AM103" s="4" t="s">
        <v>133</v>
      </c>
      <c r="AN103" s="4" t="s">
        <v>134</v>
      </c>
      <c r="AO103" s="5">
        <f t="shared" si="50"/>
        <v>1.9310833333333336E-2</v>
      </c>
      <c r="AP103" s="5">
        <f t="shared" si="51"/>
        <v>1.0717499999999998E-2</v>
      </c>
      <c r="AQ103" s="5">
        <f t="shared" si="52"/>
        <v>4.783636363636364E-3</v>
      </c>
      <c r="AR103" s="6">
        <f>(AO103-AVERAGE(AO59:AO104))/_xlfn.STDEV.P(AO59:AO104)</f>
        <v>-5.4411228401313468E-2</v>
      </c>
      <c r="AS103" s="6">
        <f t="shared" ref="AS103:AT103" si="96">(AP103-AVERAGE(AP59:AP104))/_xlfn.STDEV.P(AP59:AP104)</f>
        <v>-0.23725504193219998</v>
      </c>
      <c r="AT103" s="6">
        <f t="shared" si="96"/>
        <v>-0.41757990472809103</v>
      </c>
    </row>
    <row r="104" spans="1:46" ht="13.5" thickBot="1">
      <c r="A104" s="4" t="s">
        <v>135</v>
      </c>
      <c r="B104" s="4" t="s">
        <v>136</v>
      </c>
      <c r="C104" s="5">
        <v>2.7E-4</v>
      </c>
      <c r="D104" s="5">
        <v>8.0000000000000007E-5</v>
      </c>
      <c r="E104" s="5">
        <v>0</v>
      </c>
      <c r="F104" s="5">
        <v>0</v>
      </c>
      <c r="G104" s="5">
        <v>0</v>
      </c>
      <c r="H104" s="5">
        <v>0</v>
      </c>
      <c r="I104" s="5">
        <v>0</v>
      </c>
      <c r="J104" s="5">
        <v>0</v>
      </c>
      <c r="K104" s="5">
        <v>0</v>
      </c>
      <c r="L104" s="5">
        <v>0</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M104" s="4" t="s">
        <v>135</v>
      </c>
      <c r="AN104" s="4" t="s">
        <v>136</v>
      </c>
      <c r="AO104" s="5">
        <f t="shared" si="50"/>
        <v>2.9166666666666666E-5</v>
      </c>
      <c r="AP104" s="5">
        <f t="shared" si="51"/>
        <v>0</v>
      </c>
      <c r="AQ104" s="5">
        <f t="shared" si="52"/>
        <v>0</v>
      </c>
      <c r="AR104" s="6">
        <f>(AO104-AVERAGE(AO59:AO104))/_xlfn.STDEV.P(AO59:AO104)</f>
        <v>-0.68524553802606714</v>
      </c>
      <c r="AS104" s="6">
        <f t="shared" ref="AS104:AT104" si="97">(AP104-AVERAGE(AP59:AP104))/_xlfn.STDEV.P(AP59:AP104)</f>
        <v>-0.61654383265096813</v>
      </c>
      <c r="AT104" s="6">
        <f t="shared" si="97"/>
        <v>-0.68023517336841477</v>
      </c>
    </row>
  </sheetData>
  <sheetProtection password="EDD0" sheet="1" objects="1" scenarios="1"/>
  <mergeCells count="9">
    <mergeCell ref="AM10:AN10"/>
    <mergeCell ref="AM58:AN58"/>
    <mergeCell ref="A57:AK57"/>
    <mergeCell ref="A58:B58"/>
    <mergeCell ref="A5:AK5"/>
    <mergeCell ref="A7:AK7"/>
    <mergeCell ref="A8:AK8"/>
    <mergeCell ref="A9:AK9"/>
    <mergeCell ref="A10:B10"/>
  </mergeCells>
  <pageMargins left="0.7" right="0.7" top="0.75" bottom="0.75" header="0.3" footer="0.3"/>
  <pageSetup paperSize="9" scale="19"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2"/>
  <sheetViews>
    <sheetView topLeftCell="V1" workbookViewId="0">
      <selection activeCell="A17" sqref="A17:XFD17"/>
    </sheetView>
  </sheetViews>
  <sheetFormatPr defaultRowHeight="12.75" customHeight="1"/>
  <cols>
    <col min="1" max="1" width="27.7109375" bestFit="1" customWidth="1"/>
    <col min="2" max="2" width="40.28515625" bestFit="1" customWidth="1"/>
    <col min="3" max="29" width="7.42578125" bestFit="1" customWidth="1"/>
    <col min="30" max="37" width="8.7109375" bestFit="1" customWidth="1"/>
    <col min="39" max="39" width="27.7109375" style="49" bestFit="1" customWidth="1"/>
    <col min="40" max="40" width="40.28515625" style="49" bestFit="1" customWidth="1"/>
  </cols>
  <sheetData>
    <row r="1" spans="1:46" ht="24" customHeight="1">
      <c r="A1" s="1" t="s">
        <v>0</v>
      </c>
      <c r="AM1" s="1" t="s">
        <v>0</v>
      </c>
    </row>
    <row r="2" spans="1:46">
      <c r="A2" s="2" t="s">
        <v>1</v>
      </c>
      <c r="B2" s="3" t="s">
        <v>2</v>
      </c>
      <c r="AM2" s="2" t="s">
        <v>1</v>
      </c>
      <c r="AN2" s="3" t="s">
        <v>2</v>
      </c>
    </row>
    <row r="3" spans="1:46">
      <c r="A3" s="2" t="s">
        <v>3</v>
      </c>
      <c r="B3" s="3" t="s">
        <v>4</v>
      </c>
      <c r="AM3" s="2" t="s">
        <v>3</v>
      </c>
      <c r="AN3" s="3" t="s">
        <v>4</v>
      </c>
    </row>
    <row r="4" spans="1:46">
      <c r="A4" s="2" t="s">
        <v>5</v>
      </c>
      <c r="B4" s="3" t="s">
        <v>6</v>
      </c>
      <c r="AM4" s="2" t="s">
        <v>5</v>
      </c>
      <c r="AN4" s="3" t="s">
        <v>6</v>
      </c>
    </row>
    <row r="5" spans="1:46">
      <c r="A5" s="270" t="s">
        <v>176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M5"/>
      <c r="AN5"/>
    </row>
    <row r="6" spans="1:46" s="49" customFormat="1">
      <c r="A6" s="50"/>
    </row>
    <row r="7" spans="1:46" ht="12.75" customHeight="1">
      <c r="A7" s="267"/>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M7"/>
      <c r="AN7"/>
    </row>
    <row r="8" spans="1:46" ht="13.5" thickBot="1">
      <c r="A8" s="274" t="s">
        <v>177</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M8"/>
      <c r="AN8"/>
    </row>
    <row r="9" spans="1:46" ht="13.5" thickBot="1">
      <c r="A9" s="268" t="s">
        <v>178</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M9"/>
      <c r="AN9"/>
    </row>
    <row r="10" spans="1:46" ht="13.5" thickBot="1">
      <c r="A10" s="267"/>
      <c r="B10" s="267"/>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4" t="s">
        <v>26</v>
      </c>
      <c r="T10" s="4" t="s">
        <v>27</v>
      </c>
      <c r="U10" s="4" t="s">
        <v>28</v>
      </c>
      <c r="V10" s="4" t="s">
        <v>29</v>
      </c>
      <c r="W10" s="4" t="s">
        <v>30</v>
      </c>
      <c r="X10" s="4" t="s">
        <v>31</v>
      </c>
      <c r="Y10" s="4" t="s">
        <v>32</v>
      </c>
      <c r="Z10" s="4" t="s">
        <v>33</v>
      </c>
      <c r="AA10" s="4" t="s">
        <v>34</v>
      </c>
      <c r="AB10" s="4" t="s">
        <v>35</v>
      </c>
      <c r="AC10" s="4" t="s">
        <v>36</v>
      </c>
      <c r="AD10" s="4" t="s">
        <v>37</v>
      </c>
      <c r="AE10" s="4" t="s">
        <v>38</v>
      </c>
      <c r="AF10" s="4" t="s">
        <v>39</v>
      </c>
      <c r="AG10" s="4" t="s">
        <v>40</v>
      </c>
      <c r="AH10" s="4" t="s">
        <v>41</v>
      </c>
      <c r="AI10" s="4" t="s">
        <v>42</v>
      </c>
      <c r="AJ10" s="4" t="s">
        <v>43</v>
      </c>
      <c r="AK10" s="4" t="s">
        <v>44</v>
      </c>
      <c r="AM10" s="267"/>
      <c r="AN10" s="267"/>
      <c r="AO10" s="4">
        <v>2016</v>
      </c>
      <c r="AP10" s="4">
        <v>2017</v>
      </c>
      <c r="AQ10" s="4">
        <v>2018</v>
      </c>
      <c r="AR10" s="4">
        <v>2016</v>
      </c>
      <c r="AS10" s="4">
        <v>2017</v>
      </c>
      <c r="AT10" s="4">
        <v>2018</v>
      </c>
    </row>
    <row r="11" spans="1:46" ht="13.5" thickBot="1">
      <c r="A11" s="4" t="s">
        <v>45</v>
      </c>
      <c r="B11" s="4" t="s">
        <v>46</v>
      </c>
      <c r="C11" s="5">
        <v>0.62546000000000002</v>
      </c>
      <c r="D11" s="5">
        <v>0.60338000000000003</v>
      </c>
      <c r="E11" s="5">
        <v>0.53842000000000001</v>
      </c>
      <c r="F11" s="5">
        <v>0.53042</v>
      </c>
      <c r="G11" s="5">
        <v>0.48682999999999998</v>
      </c>
      <c r="H11" s="5">
        <v>0.42748999999999998</v>
      </c>
      <c r="I11" s="5">
        <v>0.41681000000000001</v>
      </c>
      <c r="J11" s="5">
        <v>0.43825999999999998</v>
      </c>
      <c r="K11" s="5">
        <v>0.42488999999999999</v>
      </c>
      <c r="L11" s="5">
        <v>0.41348000000000001</v>
      </c>
      <c r="M11" s="5">
        <v>0.41658000000000001</v>
      </c>
      <c r="N11" s="5">
        <v>0.42314000000000002</v>
      </c>
      <c r="O11" s="5">
        <v>0.46017000000000002</v>
      </c>
      <c r="P11" s="5">
        <v>0.42874000000000001</v>
      </c>
      <c r="Q11" s="5">
        <v>0.42892000000000002</v>
      </c>
      <c r="R11" s="5">
        <v>0.41274</v>
      </c>
      <c r="S11" s="5">
        <v>0.40439999999999998</v>
      </c>
      <c r="T11" s="5">
        <v>0.43479000000000001</v>
      </c>
      <c r="U11" s="5">
        <v>0.40482000000000001</v>
      </c>
      <c r="V11" s="5">
        <v>0.40561000000000003</v>
      </c>
      <c r="W11" s="5">
        <v>0.37304999999999999</v>
      </c>
      <c r="X11" s="5">
        <v>0.38174999999999998</v>
      </c>
      <c r="Y11" s="5">
        <v>0.41815000000000002</v>
      </c>
      <c r="Z11" s="5">
        <v>0.43274000000000001</v>
      </c>
      <c r="AA11" s="5">
        <v>0.43274000000000001</v>
      </c>
      <c r="AB11" s="5">
        <v>0.48758000000000001</v>
      </c>
      <c r="AC11" s="5">
        <v>0.51576</v>
      </c>
      <c r="AD11" s="5">
        <v>0.54896</v>
      </c>
      <c r="AE11" s="5">
        <v>0.57440000000000002</v>
      </c>
      <c r="AF11" s="5">
        <v>0.57325000000000004</v>
      </c>
      <c r="AG11" s="5">
        <v>0.58969000000000005</v>
      </c>
      <c r="AH11" s="5">
        <v>0.58826000000000001</v>
      </c>
      <c r="AI11" s="5">
        <v>0.56950000000000001</v>
      </c>
      <c r="AJ11" s="5">
        <v>0.63902999999999999</v>
      </c>
      <c r="AK11" s="5">
        <v>0.59514999999999996</v>
      </c>
      <c r="AM11" s="4" t="s">
        <v>45</v>
      </c>
      <c r="AN11" s="4" t="s">
        <v>46</v>
      </c>
      <c r="AO11" s="5">
        <f>AVERAGE(C11:N11)</f>
        <v>0.47876333333333321</v>
      </c>
      <c r="AP11" s="5">
        <f>AVERAGE(O11:Z11)</f>
        <v>0.41548999999999997</v>
      </c>
      <c r="AQ11" s="5">
        <f>AVERAGE(AA11:AK11)</f>
        <v>0.55584727272727275</v>
      </c>
      <c r="AR11" s="6">
        <f>(AO11-AVERAGE(AO11:AO56))/_xlfn.STDEV.P(AO11:AO56)</f>
        <v>-0.1354076753099325</v>
      </c>
      <c r="AS11" s="6">
        <f t="shared" ref="AS11:AT11" si="0">(AP11-AVERAGE(AP11:AP56))/_xlfn.STDEV.P(AP11:AP56)</f>
        <v>-1.440226208631824</v>
      </c>
      <c r="AT11" s="6">
        <f t="shared" si="0"/>
        <v>-0.24440795436452942</v>
      </c>
    </row>
    <row r="12" spans="1:46" ht="13.5" thickBot="1">
      <c r="A12" s="4" t="s">
        <v>47</v>
      </c>
      <c r="B12" s="4" t="s">
        <v>48</v>
      </c>
      <c r="C12" s="5">
        <v>0.34259000000000001</v>
      </c>
      <c r="D12" s="5">
        <v>0.34259000000000001</v>
      </c>
      <c r="E12" s="5">
        <v>0.35774</v>
      </c>
      <c r="F12" s="5">
        <v>0.39940999999999999</v>
      </c>
      <c r="G12" s="5">
        <v>0.43274000000000001</v>
      </c>
      <c r="H12" s="5">
        <v>0.50241999999999998</v>
      </c>
      <c r="I12" s="5">
        <v>0.55598999999999998</v>
      </c>
      <c r="J12" s="5">
        <v>0.55598999999999998</v>
      </c>
      <c r="K12" s="5">
        <v>0.49348999999999998</v>
      </c>
      <c r="L12" s="5">
        <v>0.41016000000000002</v>
      </c>
      <c r="M12" s="5">
        <v>0.42867</v>
      </c>
      <c r="N12" s="5">
        <v>0.34533999999999998</v>
      </c>
      <c r="O12" s="5">
        <v>0.38701000000000002</v>
      </c>
      <c r="P12" s="5">
        <v>0.46714</v>
      </c>
      <c r="Q12" s="5">
        <v>0.47976000000000002</v>
      </c>
      <c r="R12" s="5">
        <v>0.51100999999999996</v>
      </c>
      <c r="S12" s="5">
        <v>0.54466999999999999</v>
      </c>
      <c r="T12" s="5">
        <v>0.47499999999999998</v>
      </c>
      <c r="U12" s="5">
        <v>0.42143000000000003</v>
      </c>
      <c r="V12" s="5">
        <v>0.33809</v>
      </c>
      <c r="W12" s="5">
        <v>0.31725999999999999</v>
      </c>
      <c r="X12" s="5">
        <v>0.40059</v>
      </c>
      <c r="Y12" s="5">
        <v>0.37281999999999998</v>
      </c>
      <c r="Z12" s="5">
        <v>0.37281999999999998</v>
      </c>
      <c r="AA12" s="5">
        <v>0.38671</v>
      </c>
      <c r="AB12" s="5">
        <v>0.30658000000000002</v>
      </c>
      <c r="AC12" s="5">
        <v>0.35469000000000001</v>
      </c>
      <c r="AD12" s="5">
        <v>0.28177999999999997</v>
      </c>
      <c r="AE12" s="5">
        <v>0.29812</v>
      </c>
      <c r="AF12" s="5">
        <v>0.36477999999999999</v>
      </c>
      <c r="AG12" s="5">
        <v>0.44812000000000002</v>
      </c>
      <c r="AH12" s="5">
        <v>0.53144999999999998</v>
      </c>
      <c r="AI12" s="5">
        <v>0.61477999999999999</v>
      </c>
      <c r="AJ12" s="5">
        <v>0.53144999999999998</v>
      </c>
      <c r="AK12" s="5">
        <v>0.53144999999999998</v>
      </c>
      <c r="AM12" s="4" t="s">
        <v>47</v>
      </c>
      <c r="AN12" s="4" t="s">
        <v>48</v>
      </c>
      <c r="AO12" s="5">
        <f t="shared" ref="AO12:AO56" si="1">AVERAGE(C12:N12)</f>
        <v>0.43059416666666667</v>
      </c>
      <c r="AP12" s="5">
        <f t="shared" ref="AP12:AP56" si="2">AVERAGE(O12:Z12)</f>
        <v>0.42396666666666666</v>
      </c>
      <c r="AQ12" s="5">
        <f t="shared" ref="AQ12:AQ56" si="3">AVERAGE(AA12:AK12)</f>
        <v>0.42271909090909093</v>
      </c>
      <c r="AR12" s="6">
        <f>(AO12-AVERAGE(AO11:AO56))/_xlfn.STDEV.P(AO11:AO56)</f>
        <v>-0.51270946841598175</v>
      </c>
      <c r="AS12" s="6">
        <f t="shared" ref="AS12:AT12" si="4">(AP12-AVERAGE(AP11:AP56))/_xlfn.STDEV.P(AP11:AP56)</f>
        <v>-1.3654208315475929</v>
      </c>
      <c r="AT12" s="6">
        <f t="shared" si="4"/>
        <v>-1.1349638649057456</v>
      </c>
    </row>
    <row r="13" spans="1:46" ht="13.5" thickBot="1">
      <c r="A13" s="4" t="s">
        <v>49</v>
      </c>
      <c r="B13" s="4" t="s">
        <v>50</v>
      </c>
      <c r="C13" s="5">
        <v>0.44391999999999998</v>
      </c>
      <c r="D13" s="5">
        <v>0.51058999999999999</v>
      </c>
      <c r="E13" s="5">
        <v>0.51058999999999999</v>
      </c>
      <c r="F13" s="5">
        <v>0.46512999999999999</v>
      </c>
      <c r="G13" s="5">
        <v>0.52120999999999995</v>
      </c>
      <c r="H13" s="5">
        <v>0.60058</v>
      </c>
      <c r="I13" s="5">
        <v>0.60890999999999995</v>
      </c>
      <c r="J13" s="5">
        <v>0.58113000000000004</v>
      </c>
      <c r="K13" s="5">
        <v>0.54410000000000003</v>
      </c>
      <c r="L13" s="5">
        <v>0.49814000000000003</v>
      </c>
      <c r="M13" s="5">
        <v>0.53059999999999996</v>
      </c>
      <c r="N13" s="5">
        <v>0.54310000000000003</v>
      </c>
      <c r="O13" s="5">
        <v>0.62644</v>
      </c>
      <c r="P13" s="5">
        <v>0.57235000000000003</v>
      </c>
      <c r="Q13" s="5">
        <v>0.58836999999999995</v>
      </c>
      <c r="R13" s="5">
        <v>0.63661000000000001</v>
      </c>
      <c r="S13" s="5">
        <v>0.59850999999999999</v>
      </c>
      <c r="T13" s="5">
        <v>0.59850999999999999</v>
      </c>
      <c r="U13" s="5">
        <v>0.57976000000000005</v>
      </c>
      <c r="V13" s="5">
        <v>0.60753999999999997</v>
      </c>
      <c r="W13" s="5">
        <v>0.58901999999999999</v>
      </c>
      <c r="X13" s="5">
        <v>0.64054</v>
      </c>
      <c r="Y13" s="5">
        <v>0.65569</v>
      </c>
      <c r="Z13" s="5">
        <v>0.65271000000000001</v>
      </c>
      <c r="AA13" s="5">
        <v>0.65271000000000001</v>
      </c>
      <c r="AB13" s="5">
        <v>0.70831999999999995</v>
      </c>
      <c r="AC13" s="5">
        <v>0.70618000000000003</v>
      </c>
      <c r="AD13" s="5">
        <v>0.70118000000000003</v>
      </c>
      <c r="AE13" s="5">
        <v>0.72618000000000005</v>
      </c>
      <c r="AF13" s="5">
        <v>0.69284999999999997</v>
      </c>
      <c r="AG13" s="5">
        <v>0.74492999999999998</v>
      </c>
      <c r="AH13" s="5">
        <v>0.73104000000000002</v>
      </c>
      <c r="AI13" s="5">
        <v>0.79354000000000002</v>
      </c>
      <c r="AJ13" s="5">
        <v>0.78639999999999999</v>
      </c>
      <c r="AK13" s="5">
        <v>0.72687000000000002</v>
      </c>
      <c r="AM13" s="4" t="s">
        <v>49</v>
      </c>
      <c r="AN13" s="4" t="s">
        <v>50</v>
      </c>
      <c r="AO13" s="5">
        <f t="shared" si="1"/>
        <v>0.52983333333333327</v>
      </c>
      <c r="AP13" s="5">
        <f t="shared" si="2"/>
        <v>0.61217083333333333</v>
      </c>
      <c r="AQ13" s="5">
        <f t="shared" si="3"/>
        <v>0.72456363636363641</v>
      </c>
      <c r="AR13" s="6">
        <f>(AO13-AVERAGE(AO11:AO56))/_xlfn.STDEV.P(AO11:AO56)</f>
        <v>0.26461590631578258</v>
      </c>
      <c r="AS13" s="6">
        <f t="shared" ref="AS13:AT13" si="5">(AP13-AVERAGE(AP11:AP56))/_xlfn.STDEV.P(AP11:AP56)</f>
        <v>0.29545415740129877</v>
      </c>
      <c r="AT13" s="6">
        <f t="shared" si="5"/>
        <v>0.88421374533380137</v>
      </c>
    </row>
    <row r="14" spans="1:46" ht="13.5" thickBot="1">
      <c r="A14" s="4" t="s">
        <v>51</v>
      </c>
      <c r="B14" s="4" t="s">
        <v>52</v>
      </c>
      <c r="C14" s="5">
        <v>0.69845000000000002</v>
      </c>
      <c r="D14" s="5">
        <v>0.77385000000000004</v>
      </c>
      <c r="E14" s="5">
        <v>0.77385000000000004</v>
      </c>
      <c r="F14" s="5">
        <v>0.71911000000000003</v>
      </c>
      <c r="G14" s="5">
        <v>0.78259999999999996</v>
      </c>
      <c r="H14" s="5">
        <v>0.79774999999999996</v>
      </c>
      <c r="I14" s="5">
        <v>0.88109000000000004</v>
      </c>
      <c r="J14" s="5">
        <v>0.81164000000000003</v>
      </c>
      <c r="K14" s="5">
        <v>0.81164000000000003</v>
      </c>
      <c r="L14" s="5">
        <v>0.84140000000000004</v>
      </c>
      <c r="M14" s="5">
        <v>0.85002</v>
      </c>
      <c r="N14" s="5">
        <v>0.85002</v>
      </c>
      <c r="O14" s="5">
        <v>0.77561999999999998</v>
      </c>
      <c r="P14" s="5">
        <v>0.72006000000000003</v>
      </c>
      <c r="Q14" s="5">
        <v>0.72006000000000003</v>
      </c>
      <c r="R14" s="5">
        <v>0.7248</v>
      </c>
      <c r="S14" s="5">
        <v>0.64953000000000005</v>
      </c>
      <c r="T14" s="5">
        <v>0.64953000000000005</v>
      </c>
      <c r="U14" s="5">
        <v>0.64953000000000005</v>
      </c>
      <c r="V14" s="5">
        <v>0.71897999999999995</v>
      </c>
      <c r="W14" s="5">
        <v>0.71897999999999995</v>
      </c>
      <c r="X14" s="5">
        <v>0.71235999999999999</v>
      </c>
      <c r="Y14" s="5">
        <v>0.67069999999999996</v>
      </c>
      <c r="Z14" s="5">
        <v>0.64292000000000005</v>
      </c>
      <c r="AA14" s="5">
        <v>0.71731999999999996</v>
      </c>
      <c r="AB14" s="5">
        <v>0.74509999999999998</v>
      </c>
      <c r="AC14" s="5">
        <v>0.74509999999999998</v>
      </c>
      <c r="AD14" s="5">
        <v>0.76412000000000002</v>
      </c>
      <c r="AE14" s="5">
        <v>0.75605999999999995</v>
      </c>
      <c r="AF14" s="5">
        <v>0.70843999999999996</v>
      </c>
      <c r="AG14" s="5">
        <v>0.66676999999999997</v>
      </c>
      <c r="AH14" s="5">
        <v>0.58343999999999996</v>
      </c>
      <c r="AI14" s="5">
        <v>0.56108000000000002</v>
      </c>
      <c r="AJ14" s="5">
        <v>0.57469999999999999</v>
      </c>
      <c r="AK14" s="5">
        <v>0.47747000000000001</v>
      </c>
      <c r="AM14" s="4" t="s">
        <v>51</v>
      </c>
      <c r="AN14" s="4" t="s">
        <v>52</v>
      </c>
      <c r="AO14" s="5">
        <f t="shared" si="1"/>
        <v>0.79928500000000013</v>
      </c>
      <c r="AP14" s="5">
        <f t="shared" si="2"/>
        <v>0.69608916666666676</v>
      </c>
      <c r="AQ14" s="5">
        <f t="shared" si="3"/>
        <v>0.66359999999999997</v>
      </c>
      <c r="AR14" s="6">
        <f>(AO14-AVERAGE(AO11:AO56))/_xlfn.STDEV.P(AO11:AO56)</f>
        <v>2.3751900354526194</v>
      </c>
      <c r="AS14" s="6">
        <f t="shared" ref="AS14:AT14" si="6">(AP14-AVERAGE(AP11:AP56))/_xlfn.STDEV.P(AP11:AP56)</f>
        <v>1.0360215072967203</v>
      </c>
      <c r="AT14" s="6">
        <f t="shared" si="6"/>
        <v>0.47639981780739799</v>
      </c>
    </row>
    <row r="15" spans="1:46" ht="13.5" thickBot="1">
      <c r="A15" s="4" t="s">
        <v>53</v>
      </c>
      <c r="B15" s="4" t="s">
        <v>54</v>
      </c>
      <c r="C15" s="5">
        <v>0.38294</v>
      </c>
      <c r="D15" s="5">
        <v>0.38294</v>
      </c>
      <c r="E15" s="5">
        <v>0.41071999999999997</v>
      </c>
      <c r="F15" s="5">
        <v>0.43154999999999999</v>
      </c>
      <c r="G15" s="5">
        <v>0.43461</v>
      </c>
      <c r="H15" s="5">
        <v>0.46515000000000001</v>
      </c>
      <c r="I15" s="5">
        <v>0.48135</v>
      </c>
      <c r="J15" s="5">
        <v>0.45634999999999998</v>
      </c>
      <c r="K15" s="5">
        <v>0.41975000000000001</v>
      </c>
      <c r="L15" s="5">
        <v>0.41975000000000001</v>
      </c>
      <c r="M15" s="5">
        <v>0.48919000000000001</v>
      </c>
      <c r="N15" s="5">
        <v>0.49903999999999998</v>
      </c>
      <c r="O15" s="5">
        <v>0.54449999999999998</v>
      </c>
      <c r="P15" s="5">
        <v>0.52366000000000001</v>
      </c>
      <c r="Q15" s="5">
        <v>0.52366000000000001</v>
      </c>
      <c r="R15" s="5">
        <v>0.44033</v>
      </c>
      <c r="S15" s="5">
        <v>0.52059999999999995</v>
      </c>
      <c r="T15" s="5">
        <v>0.55105000000000004</v>
      </c>
      <c r="U15" s="5">
        <v>0.59735000000000005</v>
      </c>
      <c r="V15" s="5">
        <v>0.59735000000000005</v>
      </c>
      <c r="W15" s="5">
        <v>0.63153999999999999</v>
      </c>
      <c r="X15" s="5">
        <v>0.56632000000000005</v>
      </c>
      <c r="Y15" s="5">
        <v>0.58021</v>
      </c>
      <c r="Z15" s="5">
        <v>0.56876000000000004</v>
      </c>
      <c r="AA15" s="5">
        <v>0.51319999999999999</v>
      </c>
      <c r="AB15" s="5">
        <v>0.45069999999999999</v>
      </c>
      <c r="AC15" s="5">
        <v>0.36736999999999997</v>
      </c>
      <c r="AD15" s="5">
        <v>0.39513999999999999</v>
      </c>
      <c r="AE15" s="5">
        <v>0.31180999999999998</v>
      </c>
      <c r="AF15" s="5">
        <v>0.24931</v>
      </c>
      <c r="AG15" s="5">
        <v>0.18681</v>
      </c>
      <c r="AH15" s="5">
        <v>0.18681</v>
      </c>
      <c r="AI15" s="5">
        <v>0.13039999999999999</v>
      </c>
      <c r="AJ15" s="5">
        <v>0.19561999999999999</v>
      </c>
      <c r="AK15" s="5">
        <v>0.11111</v>
      </c>
      <c r="AM15" s="4" t="s">
        <v>53</v>
      </c>
      <c r="AN15" s="4" t="s">
        <v>54</v>
      </c>
      <c r="AO15" s="5">
        <f t="shared" si="1"/>
        <v>0.43944500000000003</v>
      </c>
      <c r="AP15" s="5">
        <f t="shared" si="2"/>
        <v>0.55377750000000014</v>
      </c>
      <c r="AQ15" s="5">
        <f t="shared" si="3"/>
        <v>0.28166181818181812</v>
      </c>
      <c r="AR15" s="6">
        <f>(AO15-AVERAGE(AO11:AO56))/_xlfn.STDEV.P(AO11:AO56)</f>
        <v>-0.44338223030412988</v>
      </c>
      <c r="AS15" s="6">
        <f t="shared" ref="AS15:AT15" si="7">(AP15-AVERAGE(AP11:AP56))/_xlfn.STDEV.P(AP11:AP56)</f>
        <v>-0.21985869976014574</v>
      </c>
      <c r="AT15" s="6">
        <f t="shared" si="7"/>
        <v>-2.0785611276074945</v>
      </c>
    </row>
    <row r="16" spans="1:46" ht="13.5" thickBot="1">
      <c r="A16" s="4" t="s">
        <v>55</v>
      </c>
      <c r="B16" s="4" t="s">
        <v>56</v>
      </c>
      <c r="C16" s="5">
        <v>0.39012000000000002</v>
      </c>
      <c r="D16" s="5">
        <v>0.41450999999999999</v>
      </c>
      <c r="E16" s="5">
        <v>0.40788999999999997</v>
      </c>
      <c r="F16" s="5">
        <v>0.37087999999999999</v>
      </c>
      <c r="G16" s="5">
        <v>0.35321000000000002</v>
      </c>
      <c r="H16" s="5">
        <v>0.31040000000000001</v>
      </c>
      <c r="I16" s="5">
        <v>0.28623999999999999</v>
      </c>
      <c r="J16" s="5">
        <v>0.28528999999999999</v>
      </c>
      <c r="K16" s="5">
        <v>0.27312999999999998</v>
      </c>
      <c r="L16" s="5">
        <v>0.27881</v>
      </c>
      <c r="M16" s="5">
        <v>0.27215</v>
      </c>
      <c r="N16" s="5">
        <v>0.25927</v>
      </c>
      <c r="O16" s="5">
        <v>0.27055000000000001</v>
      </c>
      <c r="P16" s="5">
        <v>0.27161000000000002</v>
      </c>
      <c r="Q16" s="5">
        <v>0.31052999999999997</v>
      </c>
      <c r="R16" s="5">
        <v>0.36568000000000001</v>
      </c>
      <c r="S16" s="5">
        <v>0.36509999999999998</v>
      </c>
      <c r="T16" s="5">
        <v>0.36303999999999997</v>
      </c>
      <c r="U16" s="5">
        <v>0.36952000000000002</v>
      </c>
      <c r="V16" s="5">
        <v>0.39085999999999999</v>
      </c>
      <c r="W16" s="5">
        <v>0.42781999999999998</v>
      </c>
      <c r="X16" s="5">
        <v>0.44675999999999999</v>
      </c>
      <c r="Y16" s="5">
        <v>0.47426000000000001</v>
      </c>
      <c r="Z16" s="5">
        <v>0.48230000000000001</v>
      </c>
      <c r="AA16" s="5">
        <v>0.52656999999999998</v>
      </c>
      <c r="AB16" s="5">
        <v>0.55955999999999995</v>
      </c>
      <c r="AC16" s="5">
        <v>0.52346000000000004</v>
      </c>
      <c r="AD16" s="5">
        <v>0.50719000000000003</v>
      </c>
      <c r="AE16" s="5">
        <v>0.54627999999999999</v>
      </c>
      <c r="AF16" s="5">
        <v>0.65580000000000005</v>
      </c>
      <c r="AG16" s="5">
        <v>0.65136000000000005</v>
      </c>
      <c r="AH16" s="5">
        <v>0.62043999999999999</v>
      </c>
      <c r="AI16" s="5">
        <v>0.56091999999999997</v>
      </c>
      <c r="AJ16" s="5">
        <v>0.60258</v>
      </c>
      <c r="AK16" s="5">
        <v>0.58960999999999997</v>
      </c>
      <c r="AM16" s="4" t="s">
        <v>55</v>
      </c>
      <c r="AN16" s="4" t="s">
        <v>56</v>
      </c>
      <c r="AO16" s="5">
        <f t="shared" si="1"/>
        <v>0.32515833333333333</v>
      </c>
      <c r="AP16" s="5">
        <f t="shared" si="2"/>
        <v>0.37816916666666667</v>
      </c>
      <c r="AQ16" s="5">
        <f t="shared" si="3"/>
        <v>0.57670636363636352</v>
      </c>
      <c r="AR16" s="6">
        <f>(AO16-AVERAGE(AO11:AO56))/_xlfn.STDEV.P(AO11:AO56)</f>
        <v>-1.3385723954121029</v>
      </c>
      <c r="AS16" s="6">
        <f t="shared" ref="AS16:AT16" si="8">(AP16-AVERAGE(AP11:AP56))/_xlfn.STDEV.P(AP11:AP56)</f>
        <v>-1.7695772519583357</v>
      </c>
      <c r="AT16" s="6">
        <f t="shared" si="8"/>
        <v>-0.10487185882183256</v>
      </c>
    </row>
    <row r="17" spans="1:46" ht="13.5" thickBot="1">
      <c r="A17" s="4" t="s">
        <v>57</v>
      </c>
      <c r="B17" s="4" t="s">
        <v>58</v>
      </c>
      <c r="C17" s="5">
        <v>0.73287000000000002</v>
      </c>
      <c r="D17" s="5">
        <v>0.70509999999999995</v>
      </c>
      <c r="E17" s="5">
        <v>0.69889999999999997</v>
      </c>
      <c r="F17" s="5">
        <v>0.68708999999999998</v>
      </c>
      <c r="G17" s="5">
        <v>0.69172999999999996</v>
      </c>
      <c r="H17" s="5">
        <v>0.65756999999999999</v>
      </c>
      <c r="I17" s="5">
        <v>0.60614999999999997</v>
      </c>
      <c r="J17" s="5">
        <v>0.60614999999999997</v>
      </c>
      <c r="K17" s="5">
        <v>0.58011000000000001</v>
      </c>
      <c r="L17" s="5">
        <v>0.60235000000000005</v>
      </c>
      <c r="M17" s="5">
        <v>0.60555000000000003</v>
      </c>
      <c r="N17" s="5">
        <v>0.60865999999999998</v>
      </c>
      <c r="O17" s="5">
        <v>0.59477000000000002</v>
      </c>
      <c r="P17" s="5">
        <v>0.56698999999999999</v>
      </c>
      <c r="Q17" s="5">
        <v>0.57457999999999998</v>
      </c>
      <c r="R17" s="5">
        <v>0.57643</v>
      </c>
      <c r="S17" s="5">
        <v>0.56462999999999997</v>
      </c>
      <c r="T17" s="5">
        <v>0.60052000000000005</v>
      </c>
      <c r="U17" s="5">
        <v>0.64153000000000004</v>
      </c>
      <c r="V17" s="5">
        <v>0.62485999999999997</v>
      </c>
      <c r="W17" s="5">
        <v>0.66415999999999997</v>
      </c>
      <c r="X17" s="5">
        <v>0.61043000000000003</v>
      </c>
      <c r="Y17" s="5">
        <v>0.58204</v>
      </c>
      <c r="Z17" s="5">
        <v>0.57545999999999997</v>
      </c>
      <c r="AA17" s="5">
        <v>0.58935000000000004</v>
      </c>
      <c r="AB17" s="5">
        <v>0.64093999999999995</v>
      </c>
      <c r="AC17" s="5">
        <v>0.67145999999999995</v>
      </c>
      <c r="AD17" s="5">
        <v>0.67669000000000001</v>
      </c>
      <c r="AE17" s="5">
        <v>0.68572</v>
      </c>
      <c r="AF17" s="5">
        <v>0.67440999999999995</v>
      </c>
      <c r="AG17" s="5">
        <v>0.69037999999999999</v>
      </c>
      <c r="AH17" s="5">
        <v>0.70704999999999996</v>
      </c>
      <c r="AI17" s="5">
        <v>0.68128999999999995</v>
      </c>
      <c r="AJ17" s="5">
        <v>0.76668000000000003</v>
      </c>
      <c r="AK17" s="5">
        <v>0.75412000000000001</v>
      </c>
      <c r="AM17" s="4" t="s">
        <v>57</v>
      </c>
      <c r="AN17" s="4" t="s">
        <v>58</v>
      </c>
      <c r="AO17" s="5">
        <f t="shared" si="1"/>
        <v>0.64851916666666665</v>
      </c>
      <c r="AP17" s="5">
        <f t="shared" si="2"/>
        <v>0.59803333333333331</v>
      </c>
      <c r="AQ17" s="5">
        <f t="shared" si="3"/>
        <v>0.685280909090909</v>
      </c>
      <c r="AR17" s="6">
        <f>(AO17-AVERAGE(AO11:AO56))/_xlfn.STDEV.P(AO11:AO56)</f>
        <v>1.194264078202069</v>
      </c>
      <c r="AS17" s="6">
        <f t="shared" ref="AS17:AT17" si="9">(AP17-AVERAGE(AP11:AP56))/_xlfn.STDEV.P(AP11:AP56)</f>
        <v>0.1706927316999638</v>
      </c>
      <c r="AT17" s="6">
        <f t="shared" si="9"/>
        <v>0.6214334348306183</v>
      </c>
    </row>
    <row r="18" spans="1:46" ht="13.5" thickBot="1">
      <c r="A18" s="4" t="s">
        <v>59</v>
      </c>
      <c r="B18" s="4" t="s">
        <v>60</v>
      </c>
      <c r="C18" s="5">
        <v>0.70006000000000002</v>
      </c>
      <c r="D18" s="5">
        <v>0.64702999999999999</v>
      </c>
      <c r="E18" s="5">
        <v>0.58833999999999997</v>
      </c>
      <c r="F18" s="5">
        <v>0.58833999999999997</v>
      </c>
      <c r="G18" s="5">
        <v>0.66403999999999996</v>
      </c>
      <c r="H18" s="5">
        <v>0.66403999999999996</v>
      </c>
      <c r="I18" s="5">
        <v>0.66403999999999996</v>
      </c>
      <c r="J18" s="5">
        <v>0.66278000000000004</v>
      </c>
      <c r="K18" s="5">
        <v>0.64598999999999995</v>
      </c>
      <c r="L18" s="5">
        <v>0.62504999999999999</v>
      </c>
      <c r="M18" s="5">
        <v>0.60497999999999996</v>
      </c>
      <c r="N18" s="5">
        <v>0.53466000000000002</v>
      </c>
      <c r="O18" s="5">
        <v>0.52849000000000002</v>
      </c>
      <c r="P18" s="5">
        <v>0.53461999999999998</v>
      </c>
      <c r="Q18" s="5">
        <v>0.54851000000000005</v>
      </c>
      <c r="R18" s="5">
        <v>0.47675000000000001</v>
      </c>
      <c r="S18" s="5">
        <v>0.44845000000000002</v>
      </c>
      <c r="T18" s="5">
        <v>0.36736999999999997</v>
      </c>
      <c r="U18" s="5">
        <v>0.36609999999999998</v>
      </c>
      <c r="V18" s="5">
        <v>0.35546</v>
      </c>
      <c r="W18" s="5">
        <v>0.38508999999999999</v>
      </c>
      <c r="X18" s="5">
        <v>0.37517</v>
      </c>
      <c r="Y18" s="5">
        <v>0.45276</v>
      </c>
      <c r="Z18" s="5">
        <v>0.45455000000000001</v>
      </c>
      <c r="AA18" s="5">
        <v>0.53788000000000002</v>
      </c>
      <c r="AB18" s="5">
        <v>0.55501999999999996</v>
      </c>
      <c r="AC18" s="5">
        <v>0.60950000000000004</v>
      </c>
      <c r="AD18" s="5">
        <v>0.60550000000000004</v>
      </c>
      <c r="AE18" s="5">
        <v>0.62526000000000004</v>
      </c>
      <c r="AF18" s="5">
        <v>0.70633999999999997</v>
      </c>
      <c r="AG18" s="5">
        <v>0.70760999999999996</v>
      </c>
      <c r="AH18" s="5">
        <v>0.70760999999999996</v>
      </c>
      <c r="AI18" s="5">
        <v>0.72426999999999997</v>
      </c>
      <c r="AJ18" s="5">
        <v>0.71038000000000001</v>
      </c>
      <c r="AK18" s="5">
        <v>0.70482999999999996</v>
      </c>
      <c r="AM18" s="4" t="s">
        <v>59</v>
      </c>
      <c r="AN18" s="4" t="s">
        <v>60</v>
      </c>
      <c r="AO18" s="5">
        <f t="shared" si="1"/>
        <v>0.63244583333333337</v>
      </c>
      <c r="AP18" s="5">
        <f t="shared" si="2"/>
        <v>0.44111000000000006</v>
      </c>
      <c r="AQ18" s="5">
        <f t="shared" si="3"/>
        <v>0.65401818181818172</v>
      </c>
      <c r="AR18" s="6">
        <f>(AO18-AVERAGE(AO11:AO56))/_xlfn.STDEV.P(AO11:AO56)</f>
        <v>1.0683640905642393</v>
      </c>
      <c r="AS18" s="6">
        <f t="shared" ref="AS18:AT18" si="10">(AP18-AVERAGE(AP11:AP56))/_xlfn.STDEV.P(AP11:AP56)</f>
        <v>-1.2141333544165662</v>
      </c>
      <c r="AT18" s="6">
        <f t="shared" si="10"/>
        <v>0.41230260939510577</v>
      </c>
    </row>
    <row r="19" spans="1:46" ht="13.5" thickBot="1">
      <c r="A19" s="4" t="s">
        <v>61</v>
      </c>
      <c r="B19" s="4" t="s">
        <v>62</v>
      </c>
      <c r="C19" s="5">
        <v>0.49219000000000002</v>
      </c>
      <c r="D19" s="5">
        <v>0.49219000000000002</v>
      </c>
      <c r="E19" s="5">
        <v>0.50368000000000002</v>
      </c>
      <c r="F19" s="5">
        <v>0.42035</v>
      </c>
      <c r="G19" s="5">
        <v>0.4355</v>
      </c>
      <c r="H19" s="5">
        <v>0.51883000000000001</v>
      </c>
      <c r="I19" s="5">
        <v>0.48452000000000001</v>
      </c>
      <c r="J19" s="5">
        <v>0.56784999999999997</v>
      </c>
      <c r="K19" s="5">
        <v>0.65119000000000005</v>
      </c>
      <c r="L19" s="5">
        <v>0.65686999999999995</v>
      </c>
      <c r="M19" s="5">
        <v>0.72718000000000005</v>
      </c>
      <c r="N19" s="5">
        <v>0.72718000000000005</v>
      </c>
      <c r="O19" s="5">
        <v>0.66468000000000005</v>
      </c>
      <c r="P19" s="5">
        <v>0.66468000000000005</v>
      </c>
      <c r="Q19" s="5">
        <v>0.73651999999999995</v>
      </c>
      <c r="R19" s="5">
        <v>0.81984999999999997</v>
      </c>
      <c r="S19" s="5">
        <v>0.86026000000000002</v>
      </c>
      <c r="T19" s="5">
        <v>0.86026000000000002</v>
      </c>
      <c r="U19" s="5">
        <v>0.81123999999999996</v>
      </c>
      <c r="V19" s="5">
        <v>0.81123999999999996</v>
      </c>
      <c r="W19" s="5">
        <v>0.76956999999999998</v>
      </c>
      <c r="X19" s="5">
        <v>0.78471999999999997</v>
      </c>
      <c r="Y19" s="5">
        <v>0.78110000000000002</v>
      </c>
      <c r="Z19" s="5">
        <v>0.78110000000000002</v>
      </c>
      <c r="AA19" s="5">
        <v>0.84360000000000002</v>
      </c>
      <c r="AB19" s="5">
        <v>0.84360000000000002</v>
      </c>
      <c r="AC19" s="5">
        <v>0.76027</v>
      </c>
      <c r="AD19" s="5">
        <v>0.76027</v>
      </c>
      <c r="AE19" s="5">
        <v>0.78803999999999996</v>
      </c>
      <c r="AF19" s="5">
        <v>0.78803999999999996</v>
      </c>
      <c r="AG19" s="5">
        <v>0.81184999999999996</v>
      </c>
      <c r="AH19" s="5">
        <v>0.72851999999999995</v>
      </c>
      <c r="AI19" s="5">
        <v>0.77019000000000004</v>
      </c>
      <c r="AJ19" s="5">
        <v>0.77019000000000004</v>
      </c>
      <c r="AK19" s="5">
        <v>0.60714000000000001</v>
      </c>
      <c r="AM19" s="4" t="s">
        <v>61</v>
      </c>
      <c r="AN19" s="4" t="s">
        <v>62</v>
      </c>
      <c r="AO19" s="5">
        <f t="shared" si="1"/>
        <v>0.55646083333333329</v>
      </c>
      <c r="AP19" s="5">
        <f t="shared" si="2"/>
        <v>0.77876833333333328</v>
      </c>
      <c r="AQ19" s="5">
        <f t="shared" si="3"/>
        <v>0.77015545454545453</v>
      </c>
      <c r="AR19" s="6">
        <f>(AO19-AVERAGE(AO11:AO56))/_xlfn.STDEV.P(AO11:AO56)</f>
        <v>0.47318508430165934</v>
      </c>
      <c r="AS19" s="6">
        <f t="shared" ref="AS19:AT19" si="11">(AP19-AVERAGE(AP11:AP56))/_xlfn.STDEV.P(AP11:AP56)</f>
        <v>1.7656533876950642</v>
      </c>
      <c r="AT19" s="6">
        <f t="shared" si="11"/>
        <v>1.1891984795923252</v>
      </c>
    </row>
    <row r="20" spans="1:46" ht="13.5" thickBot="1">
      <c r="A20" s="4" t="s">
        <v>63</v>
      </c>
      <c r="B20" s="4" t="s">
        <v>64</v>
      </c>
      <c r="C20" s="5">
        <v>0.51776</v>
      </c>
      <c r="D20" s="5">
        <v>0.60109000000000001</v>
      </c>
      <c r="E20" s="5">
        <v>0.55942000000000003</v>
      </c>
      <c r="F20" s="5">
        <v>0.56510000000000005</v>
      </c>
      <c r="G20" s="5">
        <v>0.48826000000000003</v>
      </c>
      <c r="H20" s="5">
        <v>0.49569999999999997</v>
      </c>
      <c r="I20" s="5">
        <v>0.49437999999999999</v>
      </c>
      <c r="J20" s="5">
        <v>0.44402999999999998</v>
      </c>
      <c r="K20" s="5">
        <v>0.45805000000000001</v>
      </c>
      <c r="L20" s="5">
        <v>0.45844000000000001</v>
      </c>
      <c r="M20" s="5">
        <v>0.48724000000000001</v>
      </c>
      <c r="N20" s="5">
        <v>0.48724000000000001</v>
      </c>
      <c r="O20" s="5">
        <v>0.40910999999999997</v>
      </c>
      <c r="P20" s="5">
        <v>0.40910999999999997</v>
      </c>
      <c r="Q20" s="5">
        <v>0.48410999999999998</v>
      </c>
      <c r="R20" s="5">
        <v>0.498</v>
      </c>
      <c r="S20" s="5">
        <v>0.52622999999999998</v>
      </c>
      <c r="T20" s="5">
        <v>0.55847000000000002</v>
      </c>
      <c r="U20" s="5">
        <v>0.52058000000000004</v>
      </c>
      <c r="V20" s="5">
        <v>0.53051999999999999</v>
      </c>
      <c r="W20" s="5">
        <v>0.55905000000000005</v>
      </c>
      <c r="X20" s="5">
        <v>0.61014000000000002</v>
      </c>
      <c r="Y20" s="5">
        <v>0.63207000000000002</v>
      </c>
      <c r="Z20" s="5">
        <v>0.63900999999999997</v>
      </c>
      <c r="AA20" s="5">
        <v>0.67547000000000001</v>
      </c>
      <c r="AB20" s="5">
        <v>0.59214</v>
      </c>
      <c r="AC20" s="5">
        <v>0.55879999999999996</v>
      </c>
      <c r="AD20" s="5">
        <v>0.58311000000000002</v>
      </c>
      <c r="AE20" s="5">
        <v>0.57779999999999998</v>
      </c>
      <c r="AF20" s="5">
        <v>0.53371999999999997</v>
      </c>
      <c r="AG20" s="5">
        <v>0.57293000000000005</v>
      </c>
      <c r="AH20" s="5">
        <v>0.61334</v>
      </c>
      <c r="AI20" s="5">
        <v>0.63815999999999995</v>
      </c>
      <c r="AJ20" s="5">
        <v>0.64858000000000005</v>
      </c>
      <c r="AK20" s="5">
        <v>0.58608000000000005</v>
      </c>
      <c r="AM20" s="4" t="s">
        <v>63</v>
      </c>
      <c r="AN20" s="4" t="s">
        <v>64</v>
      </c>
      <c r="AO20" s="5">
        <f t="shared" si="1"/>
        <v>0.50472583333333332</v>
      </c>
      <c r="AP20" s="5">
        <f t="shared" si="2"/>
        <v>0.53136666666666665</v>
      </c>
      <c r="AQ20" s="5">
        <f t="shared" si="3"/>
        <v>0.59819363636363632</v>
      </c>
      <c r="AR20" s="6">
        <f>(AO20-AVERAGE(AO11:AO56))/_xlfn.STDEV.P(AO11:AO56)</f>
        <v>6.7952658309759287E-2</v>
      </c>
      <c r="AS20" s="6">
        <f t="shared" ref="AS20:AT20" si="12">(AP20-AVERAGE(AP11:AP56))/_xlfn.STDEV.P(AP11:AP56)</f>
        <v>-0.41763111481384568</v>
      </c>
      <c r="AT20" s="6">
        <f t="shared" si="12"/>
        <v>3.8866435109185776E-2</v>
      </c>
    </row>
    <row r="21" spans="1:46" ht="13.5" thickBot="1">
      <c r="A21" s="4" t="s">
        <v>65</v>
      </c>
      <c r="B21" s="4" t="s">
        <v>66</v>
      </c>
      <c r="C21" s="5">
        <v>0.26930999999999999</v>
      </c>
      <c r="D21" s="5">
        <v>0.35264000000000001</v>
      </c>
      <c r="E21" s="5">
        <v>0.39430999999999999</v>
      </c>
      <c r="F21" s="5">
        <v>0.33955999999999997</v>
      </c>
      <c r="G21" s="5">
        <v>0.2616</v>
      </c>
      <c r="H21" s="5">
        <v>0.31380000000000002</v>
      </c>
      <c r="I21" s="5">
        <v>0.33765000000000001</v>
      </c>
      <c r="J21" s="5">
        <v>0.37584000000000001</v>
      </c>
      <c r="K21" s="5">
        <v>0.43885999999999997</v>
      </c>
      <c r="L21" s="5">
        <v>0.49682999999999999</v>
      </c>
      <c r="M21" s="5">
        <v>0.49648999999999999</v>
      </c>
      <c r="N21" s="5">
        <v>0.54437000000000002</v>
      </c>
      <c r="O21" s="5">
        <v>0.53395000000000004</v>
      </c>
      <c r="P21" s="5">
        <v>0.51122000000000001</v>
      </c>
      <c r="Q21" s="5">
        <v>0.49652000000000002</v>
      </c>
      <c r="R21" s="5">
        <v>0.57210000000000005</v>
      </c>
      <c r="S21" s="5">
        <v>0.65542999999999996</v>
      </c>
      <c r="T21" s="5">
        <v>0.66734000000000004</v>
      </c>
      <c r="U21" s="5">
        <v>0.67491000000000001</v>
      </c>
      <c r="V21" s="5">
        <v>0.70145000000000002</v>
      </c>
      <c r="W21" s="5">
        <v>0.71394999999999997</v>
      </c>
      <c r="X21" s="5">
        <v>0.73931000000000002</v>
      </c>
      <c r="Y21" s="5">
        <v>0.80698000000000003</v>
      </c>
      <c r="Z21" s="5">
        <v>0.79035999999999995</v>
      </c>
      <c r="AA21" s="5">
        <v>0.87368999999999997</v>
      </c>
      <c r="AB21" s="5">
        <v>0.84740000000000004</v>
      </c>
      <c r="AC21" s="5">
        <v>0.84821000000000002</v>
      </c>
      <c r="AD21" s="5">
        <v>0.82738</v>
      </c>
      <c r="AE21" s="5">
        <v>0.81745999999999996</v>
      </c>
      <c r="AF21" s="5">
        <v>0.78715999999999997</v>
      </c>
      <c r="AG21" s="5">
        <v>0.73412999999999995</v>
      </c>
      <c r="AH21" s="5">
        <v>0.72218000000000004</v>
      </c>
      <c r="AI21" s="5">
        <v>0.72218000000000004</v>
      </c>
      <c r="AJ21" s="5">
        <v>0.71621999999999997</v>
      </c>
      <c r="AK21" s="5">
        <v>0.68674999999999997</v>
      </c>
      <c r="AM21" s="4" t="s">
        <v>65</v>
      </c>
      <c r="AN21" s="4" t="s">
        <v>66</v>
      </c>
      <c r="AO21" s="5">
        <f t="shared" si="1"/>
        <v>0.38510500000000003</v>
      </c>
      <c r="AP21" s="5">
        <f t="shared" si="2"/>
        <v>0.65529333333333328</v>
      </c>
      <c r="AQ21" s="5">
        <f t="shared" si="3"/>
        <v>0.780250909090909</v>
      </c>
      <c r="AR21" s="6">
        <f>(AO21-AVERAGE(AO11:AO56))/_xlfn.STDEV.P(AO11:AO56)</f>
        <v>-0.86901922708387014</v>
      </c>
      <c r="AS21" s="6">
        <f t="shared" ref="AS21:AT21" si="13">(AP21-AVERAGE(AP11:AP56))/_xlfn.STDEV.P(AP11:AP56)</f>
        <v>0.67600408347067464</v>
      </c>
      <c r="AT21" s="6">
        <f t="shared" si="13"/>
        <v>1.2567316389299432</v>
      </c>
    </row>
    <row r="22" spans="1:46" ht="13.5" thickBot="1">
      <c r="A22" s="4" t="s">
        <v>67</v>
      </c>
      <c r="B22" s="4" t="s">
        <v>68</v>
      </c>
      <c r="C22" s="5">
        <v>0.50092000000000003</v>
      </c>
      <c r="D22" s="5">
        <v>0.50092000000000003</v>
      </c>
      <c r="E22" s="5">
        <v>0.48703000000000002</v>
      </c>
      <c r="F22" s="5">
        <v>0.44883000000000001</v>
      </c>
      <c r="G22" s="5">
        <v>0.41311999999999999</v>
      </c>
      <c r="H22" s="5">
        <v>0.49645</v>
      </c>
      <c r="I22" s="5">
        <v>0.56788000000000005</v>
      </c>
      <c r="J22" s="5">
        <v>0.56788000000000005</v>
      </c>
      <c r="K22" s="5">
        <v>0.55759000000000003</v>
      </c>
      <c r="L22" s="5">
        <v>0.54315999999999998</v>
      </c>
      <c r="M22" s="5">
        <v>0.62551999999999996</v>
      </c>
      <c r="N22" s="5">
        <v>0.70884999999999998</v>
      </c>
      <c r="O22" s="5">
        <v>0.77737999999999996</v>
      </c>
      <c r="P22" s="5">
        <v>0.81696000000000002</v>
      </c>
      <c r="Q22" s="5">
        <v>0.77529000000000003</v>
      </c>
      <c r="R22" s="5">
        <v>0.77181999999999995</v>
      </c>
      <c r="S22" s="5">
        <v>0.77181999999999995</v>
      </c>
      <c r="T22" s="5">
        <v>0.73014999999999997</v>
      </c>
      <c r="U22" s="5">
        <v>0.66415999999999997</v>
      </c>
      <c r="V22" s="5">
        <v>0.66415999999999997</v>
      </c>
      <c r="W22" s="5">
        <v>0.61612</v>
      </c>
      <c r="X22" s="5">
        <v>0.62221000000000004</v>
      </c>
      <c r="Y22" s="5">
        <v>0.59938000000000002</v>
      </c>
      <c r="Z22" s="5">
        <v>0.59938000000000002</v>
      </c>
      <c r="AA22" s="5">
        <v>0.53356000000000003</v>
      </c>
      <c r="AB22" s="5">
        <v>0.57730999999999999</v>
      </c>
      <c r="AC22" s="5">
        <v>0.59119999999999995</v>
      </c>
      <c r="AD22" s="5">
        <v>0.63287000000000004</v>
      </c>
      <c r="AE22" s="5">
        <v>0.67330000000000001</v>
      </c>
      <c r="AF22" s="5">
        <v>0.66735</v>
      </c>
      <c r="AG22" s="5">
        <v>0.68969000000000003</v>
      </c>
      <c r="AH22" s="5">
        <v>0.66405000000000003</v>
      </c>
      <c r="AI22" s="5">
        <v>0.71945999999999999</v>
      </c>
      <c r="AJ22" s="5">
        <v>0.72779000000000005</v>
      </c>
      <c r="AK22" s="5">
        <v>0.66827000000000003</v>
      </c>
      <c r="AM22" s="4" t="s">
        <v>67</v>
      </c>
      <c r="AN22" s="4" t="s">
        <v>68</v>
      </c>
      <c r="AO22" s="5">
        <f t="shared" si="1"/>
        <v>0.53484583333333335</v>
      </c>
      <c r="AP22" s="5">
        <f t="shared" si="2"/>
        <v>0.70073583333333322</v>
      </c>
      <c r="AQ22" s="5">
        <f t="shared" si="3"/>
        <v>0.64953181818181804</v>
      </c>
      <c r="AR22" s="6">
        <f>(AO22-AVERAGE(AO11:AO56))/_xlfn.STDEV.P(AO11:AO56)</f>
        <v>0.30387806027894942</v>
      </c>
      <c r="AS22" s="6">
        <f t="shared" ref="AS22:AT22" si="14">(AP22-AVERAGE(AP11:AP56))/_xlfn.STDEV.P(AP11:AP56)</f>
        <v>1.077027679398731</v>
      </c>
      <c r="AT22" s="6">
        <f t="shared" si="14"/>
        <v>0.38229125042787021</v>
      </c>
    </row>
    <row r="23" spans="1:46" ht="13.5" thickBot="1">
      <c r="A23" s="4" t="s">
        <v>69</v>
      </c>
      <c r="B23" s="4" t="s">
        <v>70</v>
      </c>
      <c r="C23" s="5">
        <v>0.64497000000000004</v>
      </c>
      <c r="D23" s="5">
        <v>0.72182000000000002</v>
      </c>
      <c r="E23" s="5">
        <v>0.68323999999999996</v>
      </c>
      <c r="F23" s="5">
        <v>0.64668999999999999</v>
      </c>
      <c r="G23" s="5">
        <v>0.65917999999999999</v>
      </c>
      <c r="H23" s="5">
        <v>0.66159000000000001</v>
      </c>
      <c r="I23" s="5">
        <v>0.62190999999999996</v>
      </c>
      <c r="J23" s="5">
        <v>0.54866999999999999</v>
      </c>
      <c r="K23" s="5">
        <v>0.53893999999999997</v>
      </c>
      <c r="L23" s="5">
        <v>0.57377999999999996</v>
      </c>
      <c r="M23" s="5">
        <v>0.59884999999999999</v>
      </c>
      <c r="N23" s="5">
        <v>0.59741999999999995</v>
      </c>
      <c r="O23" s="5">
        <v>0.61917</v>
      </c>
      <c r="P23" s="5">
        <v>0.57935999999999999</v>
      </c>
      <c r="Q23" s="5">
        <v>0.59777999999999998</v>
      </c>
      <c r="R23" s="5">
        <v>0.63268000000000002</v>
      </c>
      <c r="S23" s="5">
        <v>0.62894000000000005</v>
      </c>
      <c r="T23" s="5">
        <v>0.65556999999999999</v>
      </c>
      <c r="U23" s="5">
        <v>0.71636999999999995</v>
      </c>
      <c r="V23" s="5">
        <v>0.79037999999999997</v>
      </c>
      <c r="W23" s="5">
        <v>0.78849000000000002</v>
      </c>
      <c r="X23" s="5">
        <v>0.78161999999999998</v>
      </c>
      <c r="Y23" s="5">
        <v>0.81013000000000002</v>
      </c>
      <c r="Z23" s="5">
        <v>0.77624000000000004</v>
      </c>
      <c r="AA23" s="5">
        <v>0.72635000000000005</v>
      </c>
      <c r="AB23" s="5">
        <v>0.76778999999999997</v>
      </c>
      <c r="AC23" s="5">
        <v>0.73379000000000005</v>
      </c>
      <c r="AD23" s="5">
        <v>0.72002999999999995</v>
      </c>
      <c r="AE23" s="5">
        <v>0.71726000000000001</v>
      </c>
      <c r="AF23" s="5">
        <v>0.67078000000000004</v>
      </c>
      <c r="AG23" s="5">
        <v>0.67745</v>
      </c>
      <c r="AH23" s="5">
        <v>0.67998999999999998</v>
      </c>
      <c r="AI23" s="5">
        <v>0.69515000000000005</v>
      </c>
      <c r="AJ23" s="5">
        <v>0.71181000000000005</v>
      </c>
      <c r="AK23" s="5">
        <v>0.61260999999999999</v>
      </c>
      <c r="AM23" s="4" t="s">
        <v>69</v>
      </c>
      <c r="AN23" s="4" t="s">
        <v>70</v>
      </c>
      <c r="AO23" s="5">
        <f t="shared" si="1"/>
        <v>0.62475499999999995</v>
      </c>
      <c r="AP23" s="5">
        <f t="shared" si="2"/>
        <v>0.69806083333333335</v>
      </c>
      <c r="AQ23" s="5">
        <f t="shared" si="3"/>
        <v>0.70118272727272735</v>
      </c>
      <c r="AR23" s="6">
        <f>(AO23-AVERAGE(AO11:AO56))/_xlfn.STDEV.P(AO11:AO56)</f>
        <v>1.0081229569106958</v>
      </c>
      <c r="AS23" s="6">
        <f t="shared" ref="AS23:AT23" si="15">(AP23-AVERAGE(AP11:AP56))/_xlfn.STDEV.P(AP11:AP56)</f>
        <v>1.0534211850573656</v>
      </c>
      <c r="AT23" s="6">
        <f t="shared" si="15"/>
        <v>0.72780804294710966</v>
      </c>
    </row>
    <row r="24" spans="1:46" ht="13.5" thickBot="1">
      <c r="A24" s="4" t="s">
        <v>71</v>
      </c>
      <c r="B24" s="4" t="s">
        <v>72</v>
      </c>
      <c r="C24" s="5">
        <v>0.32521</v>
      </c>
      <c r="D24" s="5">
        <v>0.31006</v>
      </c>
      <c r="E24" s="5">
        <v>0.32979999999999998</v>
      </c>
      <c r="F24" s="5">
        <v>0.32557000000000003</v>
      </c>
      <c r="G24" s="5">
        <v>0.31392999999999999</v>
      </c>
      <c r="H24" s="5">
        <v>0.28910000000000002</v>
      </c>
      <c r="I24" s="5">
        <v>0.28215000000000001</v>
      </c>
      <c r="J24" s="5">
        <v>0.28910000000000002</v>
      </c>
      <c r="K24" s="5">
        <v>0.31774000000000002</v>
      </c>
      <c r="L24" s="5">
        <v>0.32778000000000002</v>
      </c>
      <c r="M24" s="5">
        <v>0.33579999999999999</v>
      </c>
      <c r="N24" s="5">
        <v>0.36913000000000001</v>
      </c>
      <c r="O24" s="5">
        <v>0.39412999999999998</v>
      </c>
      <c r="P24" s="5">
        <v>0.40928999999999999</v>
      </c>
      <c r="Q24" s="5">
        <v>0.43537999999999999</v>
      </c>
      <c r="R24" s="5">
        <v>0.46159</v>
      </c>
      <c r="S24" s="5">
        <v>0.48254000000000002</v>
      </c>
      <c r="T24" s="5">
        <v>0.55439000000000005</v>
      </c>
      <c r="U24" s="5">
        <v>0.59180999999999995</v>
      </c>
      <c r="V24" s="5">
        <v>0.55510000000000004</v>
      </c>
      <c r="W24" s="5">
        <v>0.54630000000000001</v>
      </c>
      <c r="X24" s="5">
        <v>0.57908999999999999</v>
      </c>
      <c r="Y24" s="5">
        <v>0.58774000000000004</v>
      </c>
      <c r="Z24" s="5">
        <v>0.61180999999999996</v>
      </c>
      <c r="AA24" s="5">
        <v>0.61597999999999997</v>
      </c>
      <c r="AB24" s="5">
        <v>0.57430999999999999</v>
      </c>
      <c r="AC24" s="5">
        <v>0.58055999999999996</v>
      </c>
      <c r="AD24" s="5">
        <v>0.53937999999999997</v>
      </c>
      <c r="AE24" s="5">
        <v>0.54991999999999996</v>
      </c>
      <c r="AF24" s="5">
        <v>0.48105999999999999</v>
      </c>
      <c r="AG24" s="5">
        <v>0.43669000000000002</v>
      </c>
      <c r="AH24" s="5">
        <v>0.50812000000000002</v>
      </c>
      <c r="AI24" s="5">
        <v>0.53458000000000006</v>
      </c>
      <c r="AJ24" s="5">
        <v>0.57221</v>
      </c>
      <c r="AK24" s="5">
        <v>0.51202000000000003</v>
      </c>
      <c r="AM24" s="4" t="s">
        <v>71</v>
      </c>
      <c r="AN24" s="4" t="s">
        <v>72</v>
      </c>
      <c r="AO24" s="5">
        <f t="shared" si="1"/>
        <v>0.31794750000000005</v>
      </c>
      <c r="AP24" s="5">
        <f t="shared" si="2"/>
        <v>0.5174308333333334</v>
      </c>
      <c r="AQ24" s="5">
        <f t="shared" si="3"/>
        <v>0.53680272727272726</v>
      </c>
      <c r="AR24" s="6">
        <f>(AO24-AVERAGE(AO11:AO56))/_xlfn.STDEV.P(AO11:AO56)</f>
        <v>-1.3950537617035867</v>
      </c>
      <c r="AS24" s="6">
        <f t="shared" ref="AS24:AT24" si="16">(AP24-AVERAGE(AP11:AP56))/_xlfn.STDEV.P(AP11:AP56)</f>
        <v>-0.54061286087947547</v>
      </c>
      <c r="AT24" s="6">
        <f t="shared" si="16"/>
        <v>-0.37180571708076299</v>
      </c>
    </row>
    <row r="25" spans="1:46" ht="13.5" thickBot="1">
      <c r="A25" s="4" t="s">
        <v>73</v>
      </c>
      <c r="B25" s="4" t="s">
        <v>74</v>
      </c>
      <c r="C25" s="5">
        <v>0.44048999999999999</v>
      </c>
      <c r="D25" s="5">
        <v>0.47200999999999999</v>
      </c>
      <c r="E25" s="5">
        <v>0.48771999999999999</v>
      </c>
      <c r="F25" s="5">
        <v>0.51027999999999996</v>
      </c>
      <c r="G25" s="5">
        <v>0.51158999999999999</v>
      </c>
      <c r="H25" s="5">
        <v>0.54547000000000001</v>
      </c>
      <c r="I25" s="5">
        <v>0.57006999999999997</v>
      </c>
      <c r="J25" s="5">
        <v>0.57647999999999999</v>
      </c>
      <c r="K25" s="5">
        <v>0.57855999999999996</v>
      </c>
      <c r="L25" s="5">
        <v>0.63997999999999999</v>
      </c>
      <c r="M25" s="5">
        <v>0.66176999999999997</v>
      </c>
      <c r="N25" s="5">
        <v>0.65646000000000004</v>
      </c>
      <c r="O25" s="5">
        <v>0.6956</v>
      </c>
      <c r="P25" s="5">
        <v>0.72591000000000006</v>
      </c>
      <c r="Q25" s="5">
        <v>0.73409999999999997</v>
      </c>
      <c r="R25" s="5">
        <v>0.71921000000000002</v>
      </c>
      <c r="S25" s="5">
        <v>0.71823000000000004</v>
      </c>
      <c r="T25" s="5">
        <v>0.71470999999999996</v>
      </c>
      <c r="U25" s="5">
        <v>0.71692999999999996</v>
      </c>
      <c r="V25" s="5">
        <v>0.66335999999999995</v>
      </c>
      <c r="W25" s="5">
        <v>0.66127000000000002</v>
      </c>
      <c r="X25" s="5">
        <v>0.63063000000000002</v>
      </c>
      <c r="Y25" s="5">
        <v>0.61555000000000004</v>
      </c>
      <c r="Z25" s="5">
        <v>0.65539999999999998</v>
      </c>
      <c r="AA25" s="5">
        <v>0.64151999999999998</v>
      </c>
      <c r="AB25" s="5">
        <v>0.63109999999999999</v>
      </c>
      <c r="AC25" s="5">
        <v>0.64512999999999998</v>
      </c>
      <c r="AD25" s="5">
        <v>0.66640999999999995</v>
      </c>
      <c r="AE25" s="5">
        <v>0.67762</v>
      </c>
      <c r="AF25" s="5">
        <v>0.67344999999999999</v>
      </c>
      <c r="AG25" s="5">
        <v>0.68271000000000004</v>
      </c>
      <c r="AH25" s="5">
        <v>0.66485000000000005</v>
      </c>
      <c r="AI25" s="5">
        <v>0.69818999999999998</v>
      </c>
      <c r="AJ25" s="5">
        <v>0.73151999999999995</v>
      </c>
      <c r="AK25" s="5">
        <v>0.68708000000000002</v>
      </c>
      <c r="AM25" s="4" t="s">
        <v>73</v>
      </c>
      <c r="AN25" s="4" t="s">
        <v>74</v>
      </c>
      <c r="AO25" s="5">
        <f t="shared" si="1"/>
        <v>0.55423999999999995</v>
      </c>
      <c r="AP25" s="5">
        <f t="shared" si="2"/>
        <v>0.68757499999999994</v>
      </c>
      <c r="AQ25" s="5">
        <f t="shared" si="3"/>
        <v>0.6726890909090909</v>
      </c>
      <c r="AR25" s="6">
        <f>(AO25-AVERAGE(AO11:AO56))/_xlfn.STDEV.P(AO11:AO56)</f>
        <v>0.45578963287824492</v>
      </c>
      <c r="AS25" s="6">
        <f t="shared" ref="AS25:AT25" si="17">(AP25-AVERAGE(AP11:AP56))/_xlfn.STDEV.P(AP11:AP56)</f>
        <v>0.960885198048824</v>
      </c>
      <c r="AT25" s="6">
        <f t="shared" si="17"/>
        <v>0.53720094586300471</v>
      </c>
    </row>
    <row r="26" spans="1:46" ht="13.5" thickBot="1">
      <c r="A26" s="4" t="s">
        <v>75</v>
      </c>
      <c r="B26" s="4" t="s">
        <v>76</v>
      </c>
      <c r="C26" s="5">
        <v>0.70367999999999997</v>
      </c>
      <c r="D26" s="5">
        <v>0.69091000000000002</v>
      </c>
      <c r="E26" s="5">
        <v>0.69281999999999999</v>
      </c>
      <c r="F26" s="5">
        <v>0.69606000000000001</v>
      </c>
      <c r="G26" s="5">
        <v>0.72291000000000005</v>
      </c>
      <c r="H26" s="5">
        <v>0.71819</v>
      </c>
      <c r="I26" s="5">
        <v>0.72069000000000005</v>
      </c>
      <c r="J26" s="5">
        <v>0.70404</v>
      </c>
      <c r="K26" s="5">
        <v>0.69635999999999998</v>
      </c>
      <c r="L26" s="5">
        <v>0.69016</v>
      </c>
      <c r="M26" s="5">
        <v>0.63621000000000005</v>
      </c>
      <c r="N26" s="5">
        <v>0.65537000000000001</v>
      </c>
      <c r="O26" s="5">
        <v>0.64322000000000001</v>
      </c>
      <c r="P26" s="5">
        <v>0.64349999999999996</v>
      </c>
      <c r="Q26" s="5">
        <v>0.67384999999999995</v>
      </c>
      <c r="R26" s="5">
        <v>0.70204999999999995</v>
      </c>
      <c r="S26" s="5">
        <v>0.69106000000000001</v>
      </c>
      <c r="T26" s="5">
        <v>0.64861000000000002</v>
      </c>
      <c r="U26" s="5">
        <v>0.61441999999999997</v>
      </c>
      <c r="V26" s="5">
        <v>0.64617999999999998</v>
      </c>
      <c r="W26" s="5">
        <v>0.64719000000000004</v>
      </c>
      <c r="X26" s="5">
        <v>0.6542</v>
      </c>
      <c r="Y26" s="5">
        <v>0.67235999999999996</v>
      </c>
      <c r="Z26" s="5">
        <v>0.64964</v>
      </c>
      <c r="AA26" s="5">
        <v>0.59794999999999998</v>
      </c>
      <c r="AB26" s="5">
        <v>0.60143000000000002</v>
      </c>
      <c r="AC26" s="5">
        <v>0.60355000000000003</v>
      </c>
      <c r="AD26" s="5">
        <v>0.58738999999999997</v>
      </c>
      <c r="AE26" s="5">
        <v>0.59182000000000001</v>
      </c>
      <c r="AF26" s="5">
        <v>0.56228</v>
      </c>
      <c r="AG26" s="5">
        <v>0.55032999999999999</v>
      </c>
      <c r="AH26" s="5">
        <v>0.47212999999999999</v>
      </c>
      <c r="AI26" s="5">
        <v>0.42070999999999997</v>
      </c>
      <c r="AJ26" s="5">
        <v>0.34805000000000003</v>
      </c>
      <c r="AK26" s="5">
        <v>0.32355</v>
      </c>
      <c r="AM26" s="4" t="s">
        <v>75</v>
      </c>
      <c r="AN26" s="4" t="s">
        <v>76</v>
      </c>
      <c r="AO26" s="5">
        <f t="shared" si="1"/>
        <v>0.69395000000000007</v>
      </c>
      <c r="AP26" s="5">
        <f t="shared" si="2"/>
        <v>0.65719000000000005</v>
      </c>
      <c r="AQ26" s="5">
        <f t="shared" si="3"/>
        <v>0.5144718181818182</v>
      </c>
      <c r="AR26" s="6">
        <f>(AO26-AVERAGE(AO11:AO56))/_xlfn.STDEV.P(AO11:AO56)</f>
        <v>1.5501169206974859</v>
      </c>
      <c r="AS26" s="6">
        <f t="shared" ref="AS26:AT26" si="18">(AP26-AVERAGE(AP11:AP56))/_xlfn.STDEV.P(AP11:AP56)</f>
        <v>0.69274189690399346</v>
      </c>
      <c r="AT26" s="6">
        <f t="shared" si="18"/>
        <v>-0.52118748439001661</v>
      </c>
    </row>
    <row r="27" spans="1:46" ht="13.5" thickBot="1">
      <c r="A27" s="4" t="s">
        <v>77</v>
      </c>
      <c r="B27" s="4" t="s">
        <v>78</v>
      </c>
      <c r="C27" s="5">
        <v>0.50341999999999998</v>
      </c>
      <c r="D27" s="5">
        <v>0.47325</v>
      </c>
      <c r="E27" s="5">
        <v>0.40090999999999999</v>
      </c>
      <c r="F27" s="5">
        <v>0.34344000000000002</v>
      </c>
      <c r="G27" s="5">
        <v>0.31724000000000002</v>
      </c>
      <c r="H27" s="5">
        <v>0.32926</v>
      </c>
      <c r="I27" s="5">
        <v>0.34797</v>
      </c>
      <c r="J27" s="5">
        <v>0.34277000000000002</v>
      </c>
      <c r="K27" s="5">
        <v>0.35496</v>
      </c>
      <c r="L27" s="5">
        <v>0.37494</v>
      </c>
      <c r="M27" s="5">
        <v>0.43642999999999998</v>
      </c>
      <c r="N27" s="5">
        <v>0.39796999999999999</v>
      </c>
      <c r="O27" s="5">
        <v>0.43373</v>
      </c>
      <c r="P27" s="5">
        <v>0.48176000000000002</v>
      </c>
      <c r="Q27" s="5">
        <v>0.54449000000000003</v>
      </c>
      <c r="R27" s="5">
        <v>0.59148000000000001</v>
      </c>
      <c r="S27" s="5">
        <v>0.62260000000000004</v>
      </c>
      <c r="T27" s="5">
        <v>0.64761000000000002</v>
      </c>
      <c r="U27" s="5">
        <v>0.60396000000000005</v>
      </c>
      <c r="V27" s="5">
        <v>0.61673999999999995</v>
      </c>
      <c r="W27" s="5">
        <v>0.59284999999999999</v>
      </c>
      <c r="X27" s="5">
        <v>0.55850999999999995</v>
      </c>
      <c r="Y27" s="5">
        <v>0.50105</v>
      </c>
      <c r="Z27" s="5">
        <v>0.48396</v>
      </c>
      <c r="AA27" s="5">
        <v>0.44063000000000002</v>
      </c>
      <c r="AB27" s="5">
        <v>0.46444000000000002</v>
      </c>
      <c r="AC27" s="5">
        <v>0.41155000000000003</v>
      </c>
      <c r="AD27" s="5">
        <v>0.37408999999999998</v>
      </c>
      <c r="AE27" s="5">
        <v>0.42409000000000002</v>
      </c>
      <c r="AF27" s="5">
        <v>0.41676000000000002</v>
      </c>
      <c r="AG27" s="5">
        <v>0.49071999999999999</v>
      </c>
      <c r="AH27" s="5">
        <v>0.50397000000000003</v>
      </c>
      <c r="AI27" s="5">
        <v>0.51051000000000002</v>
      </c>
      <c r="AJ27" s="5">
        <v>0.56408000000000003</v>
      </c>
      <c r="AK27" s="5">
        <v>0.60209000000000001</v>
      </c>
      <c r="AM27" s="4" t="s">
        <v>77</v>
      </c>
      <c r="AN27" s="4" t="s">
        <v>78</v>
      </c>
      <c r="AO27" s="5">
        <f t="shared" si="1"/>
        <v>0.38521333333333341</v>
      </c>
      <c r="AP27" s="5">
        <f t="shared" si="2"/>
        <v>0.55656166666666673</v>
      </c>
      <c r="AQ27" s="5">
        <f t="shared" si="3"/>
        <v>0.47299363636363639</v>
      </c>
      <c r="AR27" s="6">
        <f>(AO27-AVERAGE(AO11:AO56))/_xlfn.STDEV.P(AO11:AO56)</f>
        <v>-0.86817066847784952</v>
      </c>
      <c r="AS27" s="6">
        <f t="shared" ref="AS27:AT27" si="19">(AP27-AVERAGE(AP11:AP56))/_xlfn.STDEV.P(AP11:AP56)</f>
        <v>-0.19528882512011347</v>
      </c>
      <c r="AT27" s="6">
        <f t="shared" si="19"/>
        <v>-0.79865420460056913</v>
      </c>
    </row>
    <row r="28" spans="1:46" ht="13.5" thickBot="1">
      <c r="A28" s="4" t="s">
        <v>79</v>
      </c>
      <c r="B28" s="4" t="s">
        <v>80</v>
      </c>
      <c r="C28" s="5">
        <v>0.73263999999999996</v>
      </c>
      <c r="D28" s="5">
        <v>0.81596999999999997</v>
      </c>
      <c r="E28" s="5">
        <v>0.81596999999999997</v>
      </c>
      <c r="F28" s="5">
        <v>0.75644999999999996</v>
      </c>
      <c r="G28" s="5">
        <v>0.74129999999999996</v>
      </c>
      <c r="H28" s="5">
        <v>0.73434999999999995</v>
      </c>
      <c r="I28" s="5">
        <v>0.65102000000000004</v>
      </c>
      <c r="J28" s="5">
        <v>0.56769000000000003</v>
      </c>
      <c r="K28" s="5">
        <v>0.57809999999999995</v>
      </c>
      <c r="L28" s="5">
        <v>0.55727000000000004</v>
      </c>
      <c r="M28" s="5">
        <v>0.59894000000000003</v>
      </c>
      <c r="N28" s="5">
        <v>0.56688000000000005</v>
      </c>
      <c r="O28" s="5">
        <v>0.60729</v>
      </c>
      <c r="P28" s="5">
        <v>0.60729</v>
      </c>
      <c r="Q28" s="5">
        <v>0.60729</v>
      </c>
      <c r="R28" s="5">
        <v>0.66125999999999996</v>
      </c>
      <c r="S28" s="5">
        <v>0.67640999999999996</v>
      </c>
      <c r="T28" s="5">
        <v>0.74585000000000001</v>
      </c>
      <c r="U28" s="5">
        <v>0.82918999999999998</v>
      </c>
      <c r="V28" s="5">
        <v>0.91252</v>
      </c>
      <c r="W28" s="5">
        <v>0.87085000000000001</v>
      </c>
      <c r="X28" s="5">
        <v>0.89168999999999998</v>
      </c>
      <c r="Y28" s="5">
        <v>0.89168999999999998</v>
      </c>
      <c r="Z28" s="5">
        <v>0.92374000000000001</v>
      </c>
      <c r="AA28" s="5">
        <v>0.93889</v>
      </c>
      <c r="AB28" s="5">
        <v>0.93889</v>
      </c>
      <c r="AC28" s="5">
        <v>0.93889</v>
      </c>
      <c r="AD28" s="5">
        <v>1</v>
      </c>
      <c r="AE28" s="5">
        <v>1</v>
      </c>
      <c r="AF28" s="5">
        <v>1.2083299999999999</v>
      </c>
      <c r="AG28" s="5">
        <v>1.2083299999999999</v>
      </c>
      <c r="AH28" s="5">
        <v>1.1527799999999999</v>
      </c>
      <c r="AI28" s="5">
        <v>1.1759299999999999</v>
      </c>
      <c r="AJ28" s="5">
        <v>1.1759299999999999</v>
      </c>
      <c r="AK28" s="5">
        <v>1.09259</v>
      </c>
      <c r="AM28" s="4" t="s">
        <v>79</v>
      </c>
      <c r="AN28" s="4" t="s">
        <v>80</v>
      </c>
      <c r="AO28" s="5">
        <f t="shared" si="1"/>
        <v>0.67638166666666655</v>
      </c>
      <c r="AP28" s="5">
        <f t="shared" si="2"/>
        <v>0.76875583333333319</v>
      </c>
      <c r="AQ28" s="5">
        <f t="shared" si="3"/>
        <v>1.0755054545454543</v>
      </c>
      <c r="AR28" s="6">
        <f>(AO28-AVERAGE(AO11:AO56))/_xlfn.STDEV.P(AO11:AO56)</f>
        <v>1.4125068242965753</v>
      </c>
      <c r="AS28" s="6">
        <f t="shared" ref="AS28:AT28" si="20">(AP28-AVERAGE(AP11:AP56))/_xlfn.STDEV.P(AP11:AP56)</f>
        <v>1.6772944999967707</v>
      </c>
      <c r="AT28" s="6">
        <f t="shared" si="20"/>
        <v>3.2318256947310919</v>
      </c>
    </row>
    <row r="29" spans="1:46" ht="13.5" thickBot="1">
      <c r="A29" s="4" t="s">
        <v>81</v>
      </c>
      <c r="B29" s="4" t="s">
        <v>82</v>
      </c>
      <c r="C29" s="5">
        <v>0.45456999999999997</v>
      </c>
      <c r="D29" s="5">
        <v>0.49192999999999998</v>
      </c>
      <c r="E29" s="5">
        <v>0.45025999999999999</v>
      </c>
      <c r="F29" s="5">
        <v>0.45678999999999997</v>
      </c>
      <c r="G29" s="5">
        <v>0.49845</v>
      </c>
      <c r="H29" s="5">
        <v>0.58179000000000003</v>
      </c>
      <c r="I29" s="5">
        <v>0.61917999999999995</v>
      </c>
      <c r="J29" s="5">
        <v>0.60726999999999998</v>
      </c>
      <c r="K29" s="5">
        <v>0.56560999999999995</v>
      </c>
      <c r="L29" s="5">
        <v>0.64893999999999996</v>
      </c>
      <c r="M29" s="5">
        <v>0.67630000000000001</v>
      </c>
      <c r="N29" s="5">
        <v>0.70745999999999998</v>
      </c>
      <c r="O29" s="5">
        <v>0.72829999999999995</v>
      </c>
      <c r="P29" s="5">
        <v>0.76385999999999998</v>
      </c>
      <c r="Q29" s="5">
        <v>0.78051999999999999</v>
      </c>
      <c r="R29" s="5">
        <v>0.78886000000000001</v>
      </c>
      <c r="S29" s="5">
        <v>0.80969000000000002</v>
      </c>
      <c r="T29" s="5">
        <v>0.76802000000000004</v>
      </c>
      <c r="U29" s="5">
        <v>0.71674000000000004</v>
      </c>
      <c r="V29" s="5">
        <v>0.69833999999999996</v>
      </c>
      <c r="W29" s="5">
        <v>0.69238999999999995</v>
      </c>
      <c r="X29" s="5">
        <v>0.65488999999999997</v>
      </c>
      <c r="Y29" s="5">
        <v>0.64446999999999999</v>
      </c>
      <c r="Z29" s="5">
        <v>0.61790999999999996</v>
      </c>
      <c r="AA29" s="5">
        <v>0.53458000000000006</v>
      </c>
      <c r="AB29" s="5">
        <v>0.53063000000000005</v>
      </c>
      <c r="AC29" s="5">
        <v>0.53132000000000001</v>
      </c>
      <c r="AD29" s="5">
        <v>0.54161999999999999</v>
      </c>
      <c r="AE29" s="5">
        <v>0.54212000000000005</v>
      </c>
      <c r="AF29" s="5">
        <v>0.53554000000000002</v>
      </c>
      <c r="AG29" s="5">
        <v>0.61887999999999999</v>
      </c>
      <c r="AH29" s="5">
        <v>0.61585000000000001</v>
      </c>
      <c r="AI29" s="5">
        <v>0.66347</v>
      </c>
      <c r="AJ29" s="5">
        <v>0.70096999999999998</v>
      </c>
      <c r="AK29" s="5">
        <v>0.67805000000000004</v>
      </c>
      <c r="AM29" s="4" t="s">
        <v>81</v>
      </c>
      <c r="AN29" s="4" t="s">
        <v>82</v>
      </c>
      <c r="AO29" s="5">
        <f t="shared" si="1"/>
        <v>0.5632125</v>
      </c>
      <c r="AP29" s="5">
        <f t="shared" si="2"/>
        <v>0.72199916666666653</v>
      </c>
      <c r="AQ29" s="5">
        <f t="shared" si="3"/>
        <v>0.5902754545454546</v>
      </c>
      <c r="AR29" s="6">
        <f>(AO29-AVERAGE(AO11:AO56))/_xlfn.STDEV.P(AO11:AO56)</f>
        <v>0.52606986757839658</v>
      </c>
      <c r="AS29" s="6">
        <f t="shared" ref="AS29:AT29" si="21">(AP29-AVERAGE(AP11:AP56))/_xlfn.STDEV.P(AP11:AP56)</f>
        <v>1.2646735702443104</v>
      </c>
      <c r="AT29" s="6">
        <f t="shared" si="21"/>
        <v>-1.4101941102489165E-2</v>
      </c>
    </row>
    <row r="30" spans="1:46" ht="13.5" thickBot="1">
      <c r="A30" s="4" t="s">
        <v>83</v>
      </c>
      <c r="B30" s="4" t="s">
        <v>84</v>
      </c>
      <c r="C30" s="5">
        <v>0.20832999999999999</v>
      </c>
      <c r="D30" s="5">
        <v>0.20832999999999999</v>
      </c>
      <c r="E30" s="5">
        <v>0.20832999999999999</v>
      </c>
      <c r="F30" s="5">
        <v>0.20832999999999999</v>
      </c>
      <c r="G30" s="5">
        <v>0.23333000000000001</v>
      </c>
      <c r="H30" s="5">
        <v>0.23333000000000001</v>
      </c>
      <c r="I30" s="5">
        <v>0.23333000000000001</v>
      </c>
      <c r="J30" s="5">
        <v>0.23333000000000001</v>
      </c>
      <c r="K30" s="5">
        <v>0.23333000000000001</v>
      </c>
      <c r="L30" s="5">
        <v>0.31667000000000001</v>
      </c>
      <c r="M30" s="5">
        <v>0.37222</v>
      </c>
      <c r="N30" s="5">
        <v>0.33056000000000002</v>
      </c>
      <c r="O30" s="5">
        <v>0.33056000000000002</v>
      </c>
      <c r="P30" s="5">
        <v>0.40631</v>
      </c>
      <c r="Q30" s="5">
        <v>0.48964999999999997</v>
      </c>
      <c r="R30" s="5">
        <v>0.57298000000000004</v>
      </c>
      <c r="S30" s="5">
        <v>0.50631000000000004</v>
      </c>
      <c r="T30" s="5">
        <v>0.54203000000000001</v>
      </c>
      <c r="U30" s="5">
        <v>0.46266000000000002</v>
      </c>
      <c r="V30" s="5">
        <v>0.46266000000000002</v>
      </c>
      <c r="W30" s="5">
        <v>0.52425999999999995</v>
      </c>
      <c r="X30" s="5">
        <v>0.52425999999999995</v>
      </c>
      <c r="Y30" s="5">
        <v>0.48537000000000002</v>
      </c>
      <c r="Z30" s="5">
        <v>0.46037</v>
      </c>
      <c r="AA30" s="5">
        <v>0.47426000000000001</v>
      </c>
      <c r="AB30" s="5">
        <v>0.48182999999999998</v>
      </c>
      <c r="AC30" s="5">
        <v>0.46100000000000002</v>
      </c>
      <c r="AD30" s="5">
        <v>0.37767000000000001</v>
      </c>
      <c r="AE30" s="5">
        <v>0.46100000000000002</v>
      </c>
      <c r="AF30" s="5">
        <v>0.45306000000000002</v>
      </c>
      <c r="AG30" s="5">
        <v>0.53242999999999996</v>
      </c>
      <c r="AH30" s="5">
        <v>0.57408999999999999</v>
      </c>
      <c r="AI30" s="5">
        <v>0.58542000000000005</v>
      </c>
      <c r="AJ30" s="5">
        <v>0.58542000000000005</v>
      </c>
      <c r="AK30" s="5">
        <v>0.63541999999999998</v>
      </c>
      <c r="AM30" s="4" t="s">
        <v>83</v>
      </c>
      <c r="AN30" s="4" t="s">
        <v>84</v>
      </c>
      <c r="AO30" s="5">
        <f t="shared" si="1"/>
        <v>0.25161833333333333</v>
      </c>
      <c r="AP30" s="5">
        <f t="shared" si="2"/>
        <v>0.48061833333333337</v>
      </c>
      <c r="AQ30" s="5">
        <f t="shared" si="3"/>
        <v>0.51105454545454543</v>
      </c>
      <c r="AR30" s="6">
        <f>(AO30-AVERAGE(AO11:AO56))/_xlfn.STDEV.P(AO11:AO56)</f>
        <v>-1.9146000866741952</v>
      </c>
      <c r="AS30" s="6">
        <f t="shared" ref="AS30:AT30" si="22">(AP30-AVERAGE(AP11:AP56))/_xlfn.STDEV.P(AP11:AP56)</f>
        <v>-0.86547793487631997</v>
      </c>
      <c r="AT30" s="6">
        <f t="shared" si="22"/>
        <v>-0.54404720036931531</v>
      </c>
    </row>
    <row r="31" spans="1:46" ht="13.5" thickBot="1">
      <c r="A31" s="4" t="s">
        <v>85</v>
      </c>
      <c r="B31" s="4" t="s">
        <v>86</v>
      </c>
      <c r="C31" s="5">
        <v>0.40703</v>
      </c>
      <c r="D31" s="5">
        <v>0.40703</v>
      </c>
      <c r="E31" s="5">
        <v>0.44274000000000002</v>
      </c>
      <c r="F31" s="5">
        <v>0.45316000000000001</v>
      </c>
      <c r="G31" s="5">
        <v>0.48648999999999998</v>
      </c>
      <c r="H31" s="5">
        <v>0.51149</v>
      </c>
      <c r="I31" s="5">
        <v>0.48959999999999998</v>
      </c>
      <c r="J31" s="5">
        <v>0.50905</v>
      </c>
      <c r="K31" s="5">
        <v>0.58682999999999996</v>
      </c>
      <c r="L31" s="5">
        <v>0.54515999999999998</v>
      </c>
      <c r="M31" s="5">
        <v>0.54515999999999998</v>
      </c>
      <c r="N31" s="5">
        <v>0.60126000000000002</v>
      </c>
      <c r="O31" s="5">
        <v>0.68459999999999999</v>
      </c>
      <c r="P31" s="5">
        <v>0.76793</v>
      </c>
      <c r="Q31" s="5">
        <v>0.76793</v>
      </c>
      <c r="R31" s="5">
        <v>0.76793</v>
      </c>
      <c r="S31" s="5">
        <v>0.73221999999999998</v>
      </c>
      <c r="T31" s="5">
        <v>0.73221999999999998</v>
      </c>
      <c r="U31" s="5">
        <v>0.8004</v>
      </c>
      <c r="V31" s="5">
        <v>0.78095000000000003</v>
      </c>
      <c r="W31" s="5">
        <v>0.73929</v>
      </c>
      <c r="X31" s="5">
        <v>0.69762000000000002</v>
      </c>
      <c r="Y31" s="5">
        <v>0.68372999999999995</v>
      </c>
      <c r="Z31" s="5">
        <v>0.61706000000000005</v>
      </c>
      <c r="AA31" s="5">
        <v>0.61706000000000005</v>
      </c>
      <c r="AB31" s="5">
        <v>0.61706000000000005</v>
      </c>
      <c r="AC31" s="5">
        <v>0.57540000000000002</v>
      </c>
      <c r="AD31" s="5">
        <v>0.55976999999999999</v>
      </c>
      <c r="AE31" s="5">
        <v>0.53066999999999998</v>
      </c>
      <c r="AF31" s="5">
        <v>0.53066999999999998</v>
      </c>
      <c r="AG31" s="5">
        <v>0.44734000000000002</v>
      </c>
      <c r="AH31" s="5">
        <v>0.46586</v>
      </c>
      <c r="AI31" s="5">
        <v>0.47419</v>
      </c>
      <c r="AJ31" s="5">
        <v>0.55752000000000002</v>
      </c>
      <c r="AK31" s="5">
        <v>0.59225000000000005</v>
      </c>
      <c r="AM31" s="4" t="s">
        <v>85</v>
      </c>
      <c r="AN31" s="4" t="s">
        <v>86</v>
      </c>
      <c r="AO31" s="5">
        <f t="shared" si="1"/>
        <v>0.49874999999999997</v>
      </c>
      <c r="AP31" s="5">
        <f t="shared" si="2"/>
        <v>0.73098999999999992</v>
      </c>
      <c r="AQ31" s="5">
        <f t="shared" si="3"/>
        <v>0.54252636363636364</v>
      </c>
      <c r="AR31" s="6">
        <f>(AO31-AVERAGE(AO11:AO56))/_xlfn.STDEV.P(AO11:AO56)</f>
        <v>2.1144860126905592E-2</v>
      </c>
      <c r="AS31" s="6">
        <f t="shared" ref="AS31:AT31" si="23">(AP31-AVERAGE(AP11:AP56))/_xlfn.STDEV.P(AP11:AP56)</f>
        <v>1.3440163949947794</v>
      </c>
      <c r="AT31" s="6">
        <f t="shared" si="23"/>
        <v>-0.33351766924738635</v>
      </c>
    </row>
    <row r="32" spans="1:46" ht="13.5" thickBot="1">
      <c r="A32" s="4" t="s">
        <v>87</v>
      </c>
      <c r="B32" s="4" t="s">
        <v>88</v>
      </c>
      <c r="C32" s="5">
        <v>0.29443999999999998</v>
      </c>
      <c r="D32" s="5">
        <v>0.30832999999999999</v>
      </c>
      <c r="E32" s="5">
        <v>0.32828000000000002</v>
      </c>
      <c r="F32" s="5">
        <v>0.33726</v>
      </c>
      <c r="G32" s="5">
        <v>0.37766</v>
      </c>
      <c r="H32" s="5">
        <v>0.42975000000000002</v>
      </c>
      <c r="I32" s="5">
        <v>0.41094999999999998</v>
      </c>
      <c r="J32" s="5">
        <v>0.43595</v>
      </c>
      <c r="K32" s="5">
        <v>0.45262000000000002</v>
      </c>
      <c r="L32" s="5">
        <v>0.48832999999999999</v>
      </c>
      <c r="M32" s="5">
        <v>0.50024000000000002</v>
      </c>
      <c r="N32" s="5">
        <v>0.54745999999999995</v>
      </c>
      <c r="O32" s="5">
        <v>0.57491999999999999</v>
      </c>
      <c r="P32" s="5">
        <v>0.60270000000000001</v>
      </c>
      <c r="Q32" s="5">
        <v>0.6633</v>
      </c>
      <c r="R32" s="5">
        <v>0.63597000000000004</v>
      </c>
      <c r="S32" s="5">
        <v>0.59279000000000004</v>
      </c>
      <c r="T32" s="5">
        <v>0.62404000000000004</v>
      </c>
      <c r="U32" s="5">
        <v>0.61592000000000002</v>
      </c>
      <c r="V32" s="5">
        <v>0.65342</v>
      </c>
      <c r="W32" s="5">
        <v>0.57008000000000003</v>
      </c>
      <c r="X32" s="5">
        <v>0.50758000000000003</v>
      </c>
      <c r="Y32" s="5">
        <v>0.50956999999999997</v>
      </c>
      <c r="Z32" s="5">
        <v>0.49568000000000001</v>
      </c>
      <c r="AA32" s="5">
        <v>0.54113</v>
      </c>
      <c r="AB32" s="5">
        <v>0.51336000000000004</v>
      </c>
      <c r="AC32" s="5">
        <v>0.51336000000000004</v>
      </c>
      <c r="AD32" s="5">
        <v>0.58433999999999997</v>
      </c>
      <c r="AE32" s="5">
        <v>0.55933999999999995</v>
      </c>
      <c r="AF32" s="5">
        <v>0.51768000000000003</v>
      </c>
      <c r="AG32" s="5">
        <v>0.57869999999999999</v>
      </c>
      <c r="AH32" s="5">
        <v>0.59953999999999996</v>
      </c>
      <c r="AI32" s="5">
        <v>0.65508999999999995</v>
      </c>
      <c r="AJ32" s="5">
        <v>0.66203999999999996</v>
      </c>
      <c r="AK32" s="5">
        <v>0.66203999999999996</v>
      </c>
      <c r="AM32" s="4" t="s">
        <v>87</v>
      </c>
      <c r="AN32" s="4" t="s">
        <v>88</v>
      </c>
      <c r="AO32" s="5">
        <f t="shared" si="1"/>
        <v>0.40927249999999998</v>
      </c>
      <c r="AP32" s="5">
        <f t="shared" si="2"/>
        <v>0.5871641666666666</v>
      </c>
      <c r="AQ32" s="5">
        <f t="shared" si="3"/>
        <v>0.58060181818181822</v>
      </c>
      <c r="AR32" s="6">
        <f>(AO32-AVERAGE(AO11:AO56))/_xlfn.STDEV.P(AO11:AO56)</f>
        <v>-0.67971885682854527</v>
      </c>
      <c r="AS32" s="6">
        <f t="shared" ref="AS32:AT32" si="24">(AP32-AVERAGE(AP11:AP56))/_xlfn.STDEV.P(AP11:AP56)</f>
        <v>7.4773882573968206E-2</v>
      </c>
      <c r="AT32" s="6">
        <f t="shared" si="24"/>
        <v>-7.8813363750989934E-2</v>
      </c>
    </row>
    <row r="33" spans="1:46" ht="13.5" thickBot="1">
      <c r="A33" s="4" t="s">
        <v>89</v>
      </c>
      <c r="B33" s="4" t="s">
        <v>90</v>
      </c>
      <c r="C33" s="5">
        <v>0.70111999999999997</v>
      </c>
      <c r="D33" s="5">
        <v>0.65944999999999998</v>
      </c>
      <c r="E33" s="5">
        <v>0.69120000000000004</v>
      </c>
      <c r="F33" s="5">
        <v>0.69084000000000001</v>
      </c>
      <c r="G33" s="5">
        <v>0.68793000000000004</v>
      </c>
      <c r="H33" s="5">
        <v>0.68637999999999999</v>
      </c>
      <c r="I33" s="5">
        <v>0.69071000000000005</v>
      </c>
      <c r="J33" s="5">
        <v>0.66571000000000002</v>
      </c>
      <c r="K33" s="5">
        <v>0.63639999999999997</v>
      </c>
      <c r="L33" s="5">
        <v>0.60609000000000002</v>
      </c>
      <c r="M33" s="5">
        <v>0.64419000000000004</v>
      </c>
      <c r="N33" s="5">
        <v>0.63307999999999998</v>
      </c>
      <c r="O33" s="5">
        <v>0.71640999999999999</v>
      </c>
      <c r="P33" s="5">
        <v>0.73885000000000001</v>
      </c>
      <c r="Q33" s="5">
        <v>0.74058000000000002</v>
      </c>
      <c r="R33" s="5">
        <v>0.73409999999999997</v>
      </c>
      <c r="S33" s="5">
        <v>0.72163999999999995</v>
      </c>
      <c r="T33" s="5">
        <v>0.71848999999999996</v>
      </c>
      <c r="U33" s="5">
        <v>0.70523000000000002</v>
      </c>
      <c r="V33" s="5">
        <v>0.67467999999999995</v>
      </c>
      <c r="W33" s="5">
        <v>0.69288000000000005</v>
      </c>
      <c r="X33" s="5">
        <v>0.70650999999999997</v>
      </c>
      <c r="Y33" s="5">
        <v>0.66239999999999999</v>
      </c>
      <c r="Z33" s="5">
        <v>0.67037000000000002</v>
      </c>
      <c r="AA33" s="5">
        <v>0.66574</v>
      </c>
      <c r="AB33" s="5">
        <v>0.66413</v>
      </c>
      <c r="AC33" s="5">
        <v>0.68091999999999997</v>
      </c>
      <c r="AD33" s="5">
        <v>0.67235</v>
      </c>
      <c r="AE33" s="5">
        <v>0.67839000000000005</v>
      </c>
      <c r="AF33" s="5">
        <v>0.65656000000000003</v>
      </c>
      <c r="AG33" s="5">
        <v>0.62183999999999995</v>
      </c>
      <c r="AH33" s="5">
        <v>0.63573000000000002</v>
      </c>
      <c r="AI33" s="5">
        <v>0.65795000000000003</v>
      </c>
      <c r="AJ33" s="5">
        <v>0.61906000000000005</v>
      </c>
      <c r="AK33" s="5">
        <v>0.59785999999999995</v>
      </c>
      <c r="AM33" s="4" t="s">
        <v>89</v>
      </c>
      <c r="AN33" s="4" t="s">
        <v>90</v>
      </c>
      <c r="AO33" s="5">
        <f t="shared" si="1"/>
        <v>0.66609166666666664</v>
      </c>
      <c r="AP33" s="5">
        <f t="shared" si="2"/>
        <v>0.70684499999999995</v>
      </c>
      <c r="AQ33" s="5">
        <f t="shared" si="3"/>
        <v>0.6500481818181818</v>
      </c>
      <c r="AR33" s="6">
        <f>(AO33-AVERAGE(AO11:AO56))/_xlfn.STDEV.P(AO11:AO56)</f>
        <v>1.3319068114724404</v>
      </c>
      <c r="AS33" s="6">
        <f t="shared" ref="AS33:AT33" si="25">(AP33-AVERAGE(AP11:AP56))/_xlfn.STDEV.P(AP11:AP56)</f>
        <v>1.1309402058836406</v>
      </c>
      <c r="AT33" s="6">
        <f t="shared" si="25"/>
        <v>0.385745445340412</v>
      </c>
    </row>
    <row r="34" spans="1:46" ht="13.5" thickBot="1">
      <c r="A34" s="4" t="s">
        <v>91</v>
      </c>
      <c r="B34" s="4" t="s">
        <v>92</v>
      </c>
      <c r="C34" s="5">
        <v>0.69903000000000004</v>
      </c>
      <c r="D34" s="5">
        <v>0.7298</v>
      </c>
      <c r="E34" s="5">
        <v>0.73397000000000001</v>
      </c>
      <c r="F34" s="5">
        <v>0.73328000000000004</v>
      </c>
      <c r="G34" s="5">
        <v>0.74419999999999997</v>
      </c>
      <c r="H34" s="5">
        <v>0.72557000000000005</v>
      </c>
      <c r="I34" s="5">
        <v>0.67666999999999999</v>
      </c>
      <c r="J34" s="5">
        <v>0.64929000000000003</v>
      </c>
      <c r="K34" s="5">
        <v>0.62277000000000005</v>
      </c>
      <c r="L34" s="5">
        <v>0.61960000000000004</v>
      </c>
      <c r="M34" s="5">
        <v>0.63929000000000002</v>
      </c>
      <c r="N34" s="5">
        <v>0.61712</v>
      </c>
      <c r="O34" s="5">
        <v>0.62902999999999998</v>
      </c>
      <c r="P34" s="5">
        <v>0.63310999999999995</v>
      </c>
      <c r="Q34" s="5">
        <v>0.62019999999999997</v>
      </c>
      <c r="R34" s="5">
        <v>0.62583999999999995</v>
      </c>
      <c r="S34" s="5">
        <v>0.63861000000000001</v>
      </c>
      <c r="T34" s="5">
        <v>0.65342999999999996</v>
      </c>
      <c r="U34" s="5">
        <v>0.70094000000000001</v>
      </c>
      <c r="V34" s="5">
        <v>0.72624</v>
      </c>
      <c r="W34" s="5">
        <v>0.73760000000000003</v>
      </c>
      <c r="X34" s="5">
        <v>0.73968999999999996</v>
      </c>
      <c r="Y34" s="5">
        <v>0.76004000000000005</v>
      </c>
      <c r="Z34" s="5">
        <v>0.76653000000000004</v>
      </c>
      <c r="AA34" s="5">
        <v>0.75138000000000005</v>
      </c>
      <c r="AB34" s="5">
        <v>0.72487000000000001</v>
      </c>
      <c r="AC34" s="5">
        <v>0.74109999999999998</v>
      </c>
      <c r="AD34" s="5">
        <v>0.73868</v>
      </c>
      <c r="AE34" s="5">
        <v>0.75256999999999996</v>
      </c>
      <c r="AF34" s="5">
        <v>0.74504000000000004</v>
      </c>
      <c r="AG34" s="5">
        <v>0.73116000000000003</v>
      </c>
      <c r="AH34" s="5">
        <v>0.74156999999999995</v>
      </c>
      <c r="AI34" s="5">
        <v>0.76429999999999998</v>
      </c>
      <c r="AJ34" s="5">
        <v>0.77263000000000004</v>
      </c>
      <c r="AK34" s="5">
        <v>0.75422999999999996</v>
      </c>
      <c r="AM34" s="4" t="s">
        <v>91</v>
      </c>
      <c r="AN34" s="4" t="s">
        <v>92</v>
      </c>
      <c r="AO34" s="5">
        <f t="shared" si="1"/>
        <v>0.68254916666666665</v>
      </c>
      <c r="AP34" s="5">
        <f t="shared" si="2"/>
        <v>0.68593833333333321</v>
      </c>
      <c r="AQ34" s="5">
        <f t="shared" si="3"/>
        <v>0.747048181818182</v>
      </c>
      <c r="AR34" s="6">
        <f>(AO34-AVERAGE(AO11:AO56))/_xlfn.STDEV.P(AO11:AO56)</f>
        <v>1.4608159184746963</v>
      </c>
      <c r="AS34" s="6">
        <f t="shared" ref="AS34:AT34" si="26">(AP34-AVERAGE(AP11:AP56))/_xlfn.STDEV.P(AP11:AP56)</f>
        <v>0.94644184761690942</v>
      </c>
      <c r="AT34" s="6">
        <f t="shared" si="26"/>
        <v>1.0346232572561185</v>
      </c>
    </row>
    <row r="35" spans="1:46" ht="13.5" thickBot="1">
      <c r="A35" s="4" t="s">
        <v>93</v>
      </c>
      <c r="B35" s="4" t="s">
        <v>94</v>
      </c>
      <c r="C35" s="5">
        <v>0.63815</v>
      </c>
      <c r="D35" s="5">
        <v>0.58784999999999998</v>
      </c>
      <c r="E35" s="5">
        <v>0.56999</v>
      </c>
      <c r="F35" s="5">
        <v>0.62090999999999996</v>
      </c>
      <c r="G35" s="5">
        <v>0.60963999999999996</v>
      </c>
      <c r="H35" s="5">
        <v>0.61514000000000002</v>
      </c>
      <c r="I35" s="5">
        <v>0.59797</v>
      </c>
      <c r="J35" s="5">
        <v>0.59548999999999996</v>
      </c>
      <c r="K35" s="5">
        <v>0.59214999999999995</v>
      </c>
      <c r="L35" s="5">
        <v>0.53715000000000002</v>
      </c>
      <c r="M35" s="5">
        <v>0.50136000000000003</v>
      </c>
      <c r="N35" s="5">
        <v>0.48032999999999998</v>
      </c>
      <c r="O35" s="5">
        <v>0.49075000000000002</v>
      </c>
      <c r="P35" s="5">
        <v>0.46697</v>
      </c>
      <c r="Q35" s="5">
        <v>0.48781000000000002</v>
      </c>
      <c r="R35" s="5">
        <v>0.45644000000000001</v>
      </c>
      <c r="S35" s="5">
        <v>0.49034</v>
      </c>
      <c r="T35" s="5">
        <v>0.47138000000000002</v>
      </c>
      <c r="U35" s="5">
        <v>0.42030000000000001</v>
      </c>
      <c r="V35" s="5">
        <v>0.40820000000000001</v>
      </c>
      <c r="W35" s="5">
        <v>0.34955999999999998</v>
      </c>
      <c r="X35" s="5">
        <v>0.35587999999999997</v>
      </c>
      <c r="Y35" s="5">
        <v>0.36170999999999998</v>
      </c>
      <c r="Z35" s="5">
        <v>0.36510999999999999</v>
      </c>
      <c r="AA35" s="5">
        <v>0.37003999999999998</v>
      </c>
      <c r="AB35" s="5">
        <v>0.38679999999999998</v>
      </c>
      <c r="AC35" s="5">
        <v>0.3831</v>
      </c>
      <c r="AD35" s="5">
        <v>0.40092</v>
      </c>
      <c r="AE35" s="5">
        <v>0.41726000000000002</v>
      </c>
      <c r="AF35" s="5">
        <v>0.40911999999999998</v>
      </c>
      <c r="AG35" s="5">
        <v>0.48293000000000003</v>
      </c>
      <c r="AH35" s="5">
        <v>0.56418000000000001</v>
      </c>
      <c r="AI35" s="5">
        <v>0.61856999999999995</v>
      </c>
      <c r="AJ35" s="5">
        <v>0.67559000000000002</v>
      </c>
      <c r="AK35" s="5">
        <v>0.70613999999999999</v>
      </c>
      <c r="AM35" s="4" t="s">
        <v>93</v>
      </c>
      <c r="AN35" s="4" t="s">
        <v>94</v>
      </c>
      <c r="AO35" s="5">
        <f t="shared" si="1"/>
        <v>0.57884416666666672</v>
      </c>
      <c r="AP35" s="5">
        <f t="shared" si="2"/>
        <v>0.42703749999999996</v>
      </c>
      <c r="AQ35" s="5">
        <f t="shared" si="3"/>
        <v>0.49224090909090906</v>
      </c>
      <c r="AR35" s="6">
        <f>(AO35-AVERAGE(AO11:AO56))/_xlfn.STDEV.P(AO11:AO56)</f>
        <v>0.64851034705322153</v>
      </c>
      <c r="AS35" s="6">
        <f t="shared" ref="AS35:AT35" si="27">(AP35-AVERAGE(AP11:AP56))/_xlfn.STDEV.P(AP11:AP56)</f>
        <v>-1.3383211643675508</v>
      </c>
      <c r="AT35" s="6">
        <f t="shared" si="27"/>
        <v>-0.66990030550141944</v>
      </c>
    </row>
    <row r="36" spans="1:46" ht="13.5" thickBot="1">
      <c r="A36" s="4" t="s">
        <v>95</v>
      </c>
      <c r="B36" s="4" t="s">
        <v>96</v>
      </c>
      <c r="C36" s="5">
        <v>0.53519000000000005</v>
      </c>
      <c r="D36" s="5">
        <v>0.56384000000000001</v>
      </c>
      <c r="E36" s="5">
        <v>0.52254</v>
      </c>
      <c r="F36" s="5">
        <v>0.57808999999999999</v>
      </c>
      <c r="G36" s="5">
        <v>0.55949000000000004</v>
      </c>
      <c r="H36" s="5">
        <v>0.63963999999999999</v>
      </c>
      <c r="I36" s="5">
        <v>0.55747999999999998</v>
      </c>
      <c r="J36" s="5">
        <v>0.59457000000000004</v>
      </c>
      <c r="K36" s="5">
        <v>0.55149000000000004</v>
      </c>
      <c r="L36" s="5">
        <v>0.63400000000000001</v>
      </c>
      <c r="M36" s="5">
        <v>0.70709999999999995</v>
      </c>
      <c r="N36" s="5">
        <v>0.68357000000000001</v>
      </c>
      <c r="O36" s="5">
        <v>0.68423</v>
      </c>
      <c r="P36" s="5">
        <v>0.65558000000000005</v>
      </c>
      <c r="Q36" s="5">
        <v>0.69688000000000005</v>
      </c>
      <c r="R36" s="5">
        <v>0.67306999999999995</v>
      </c>
      <c r="S36" s="5">
        <v>0.69167999999999996</v>
      </c>
      <c r="T36" s="5">
        <v>0.65236000000000005</v>
      </c>
      <c r="U36" s="5">
        <v>0.65119000000000005</v>
      </c>
      <c r="V36" s="5">
        <v>0.60951999999999995</v>
      </c>
      <c r="W36" s="5">
        <v>0.63729999999999998</v>
      </c>
      <c r="X36" s="5">
        <v>0.63729999999999998</v>
      </c>
      <c r="Y36" s="5">
        <v>0.63729999999999998</v>
      </c>
      <c r="Z36" s="5">
        <v>0.67064000000000001</v>
      </c>
      <c r="AA36" s="5">
        <v>0.67064000000000001</v>
      </c>
      <c r="AB36" s="5">
        <v>0.71230000000000004</v>
      </c>
      <c r="AC36" s="5">
        <v>0.71230000000000004</v>
      </c>
      <c r="AD36" s="5">
        <v>0.72096000000000005</v>
      </c>
      <c r="AE36" s="5">
        <v>0.71540000000000004</v>
      </c>
      <c r="AF36" s="5">
        <v>0.74039999999999995</v>
      </c>
      <c r="AG36" s="5">
        <v>0.79596</v>
      </c>
      <c r="AH36" s="5">
        <v>0.81679000000000002</v>
      </c>
      <c r="AI36" s="5">
        <v>0.86714000000000002</v>
      </c>
      <c r="AJ36" s="5">
        <v>0.86714000000000002</v>
      </c>
      <c r="AK36" s="5">
        <v>0.71714</v>
      </c>
      <c r="AM36" s="4" t="s">
        <v>95</v>
      </c>
      <c r="AN36" s="4" t="s">
        <v>96</v>
      </c>
      <c r="AO36" s="5">
        <f t="shared" si="1"/>
        <v>0.59391666666666676</v>
      </c>
      <c r="AP36" s="5">
        <f t="shared" si="2"/>
        <v>0.65808749999999983</v>
      </c>
      <c r="AQ36" s="5">
        <f t="shared" si="3"/>
        <v>0.75783363636363643</v>
      </c>
      <c r="AR36" s="6">
        <f>(AO36-AVERAGE(AO11:AO56))/_xlfn.STDEV.P(AO11:AO56)</f>
        <v>0.76657095864620373</v>
      </c>
      <c r="AS36" s="6">
        <f t="shared" ref="AS36:AT36" si="28">(AP36-AVERAGE(AP11:AP56))/_xlfn.STDEV.P(AP11:AP56)</f>
        <v>0.70066220668768364</v>
      </c>
      <c r="AT36" s="6">
        <f t="shared" si="28"/>
        <v>1.1067721453589099</v>
      </c>
    </row>
    <row r="37" spans="1:46" ht="13.5" thickBot="1">
      <c r="A37" s="4" t="s">
        <v>97</v>
      </c>
      <c r="B37" s="4" t="s">
        <v>98</v>
      </c>
      <c r="C37" s="5">
        <v>0.55488999999999999</v>
      </c>
      <c r="D37" s="5">
        <v>0.49934000000000001</v>
      </c>
      <c r="E37" s="5">
        <v>0.55923</v>
      </c>
      <c r="F37" s="5">
        <v>0.56445000000000001</v>
      </c>
      <c r="G37" s="5">
        <v>0.59077000000000002</v>
      </c>
      <c r="H37" s="5">
        <v>0.53852999999999995</v>
      </c>
      <c r="I37" s="5">
        <v>0.53722999999999999</v>
      </c>
      <c r="J37" s="5">
        <v>0.50390000000000001</v>
      </c>
      <c r="K37" s="5">
        <v>0.43769000000000002</v>
      </c>
      <c r="L37" s="5">
        <v>0.47415000000000002</v>
      </c>
      <c r="M37" s="5">
        <v>0.52471999999999996</v>
      </c>
      <c r="N37" s="5">
        <v>0.52578000000000003</v>
      </c>
      <c r="O37" s="5">
        <v>0.52625999999999995</v>
      </c>
      <c r="P37" s="5">
        <v>0.52120999999999995</v>
      </c>
      <c r="Q37" s="5">
        <v>0.52166000000000001</v>
      </c>
      <c r="R37" s="5">
        <v>0.52810000000000001</v>
      </c>
      <c r="S37" s="5">
        <v>0.55578000000000005</v>
      </c>
      <c r="T37" s="5">
        <v>0.57815000000000005</v>
      </c>
      <c r="U37" s="5">
        <v>0.61063999999999996</v>
      </c>
      <c r="V37" s="5">
        <v>0.62082999999999999</v>
      </c>
      <c r="W37" s="5">
        <v>0.64939999999999998</v>
      </c>
      <c r="X37" s="5">
        <v>0.65583999999999998</v>
      </c>
      <c r="Y37" s="5">
        <v>0.63917000000000002</v>
      </c>
      <c r="Z37" s="5">
        <v>0.67705000000000004</v>
      </c>
      <c r="AA37" s="5">
        <v>0.69372</v>
      </c>
      <c r="AB37" s="5">
        <v>0.74390999999999996</v>
      </c>
      <c r="AC37" s="5">
        <v>0.76688999999999996</v>
      </c>
      <c r="AD37" s="5">
        <v>0.77939000000000003</v>
      </c>
      <c r="AE37" s="5">
        <v>0.74831000000000003</v>
      </c>
      <c r="AF37" s="5">
        <v>0.75139999999999996</v>
      </c>
      <c r="AG37" s="5">
        <v>0.74434999999999996</v>
      </c>
      <c r="AH37" s="5">
        <v>0.75824000000000003</v>
      </c>
      <c r="AI37" s="5">
        <v>0.78305000000000002</v>
      </c>
      <c r="AJ37" s="5">
        <v>0.80266000000000004</v>
      </c>
      <c r="AK37" s="5">
        <v>0.67064999999999997</v>
      </c>
      <c r="AM37" s="4" t="s">
        <v>97</v>
      </c>
      <c r="AN37" s="4" t="s">
        <v>98</v>
      </c>
      <c r="AO37" s="5">
        <f t="shared" si="1"/>
        <v>0.52588999999999997</v>
      </c>
      <c r="AP37" s="5">
        <f t="shared" si="2"/>
        <v>0.59034083333333343</v>
      </c>
      <c r="AQ37" s="5">
        <f t="shared" si="3"/>
        <v>0.74932454545454552</v>
      </c>
      <c r="AR37" s="6">
        <f>(AO37-AVERAGE(AO11:AO56))/_xlfn.STDEV.P(AO11:AO56)</f>
        <v>0.23372837305664701</v>
      </c>
      <c r="AS37" s="6">
        <f t="shared" ref="AS37:AT37" si="29">(AP37-AVERAGE(AP11:AP56))/_xlfn.STDEV.P(AP11:AP56)</f>
        <v>0.10280751386035265</v>
      </c>
      <c r="AT37" s="6">
        <f t="shared" si="29"/>
        <v>1.0498509052508405</v>
      </c>
    </row>
    <row r="38" spans="1:46" ht="13.5" thickBot="1">
      <c r="A38" s="4" t="s">
        <v>99</v>
      </c>
      <c r="B38" s="4" t="s">
        <v>100</v>
      </c>
      <c r="C38" s="5">
        <v>0.44248999999999999</v>
      </c>
      <c r="D38" s="5">
        <v>0.44248999999999999</v>
      </c>
      <c r="E38" s="5">
        <v>0.52581999999999995</v>
      </c>
      <c r="F38" s="5">
        <v>0.47026000000000001</v>
      </c>
      <c r="G38" s="5">
        <v>0.42481000000000002</v>
      </c>
      <c r="H38" s="5">
        <v>0.46648000000000001</v>
      </c>
      <c r="I38" s="5">
        <v>0.52202999999999999</v>
      </c>
      <c r="J38" s="5">
        <v>0.52202999999999999</v>
      </c>
      <c r="K38" s="5">
        <v>0.45952999999999999</v>
      </c>
      <c r="L38" s="5">
        <v>0.45952999999999999</v>
      </c>
      <c r="M38" s="5">
        <v>0.50583</v>
      </c>
      <c r="N38" s="5">
        <v>0.51705000000000001</v>
      </c>
      <c r="O38" s="5">
        <v>0.55593999999999999</v>
      </c>
      <c r="P38" s="5">
        <v>0.63927</v>
      </c>
      <c r="Q38" s="5">
        <v>0.61363000000000001</v>
      </c>
      <c r="R38" s="5">
        <v>0.65195999999999998</v>
      </c>
      <c r="S38" s="5">
        <v>0.65575000000000006</v>
      </c>
      <c r="T38" s="5">
        <v>0.64293</v>
      </c>
      <c r="U38" s="5">
        <v>0.63499000000000005</v>
      </c>
      <c r="V38" s="5">
        <v>0.68401000000000001</v>
      </c>
      <c r="W38" s="5">
        <v>0.73609000000000002</v>
      </c>
      <c r="X38" s="5">
        <v>0.71109</v>
      </c>
      <c r="Y38" s="5">
        <v>0.71109</v>
      </c>
      <c r="Z38" s="5">
        <v>0.71526000000000001</v>
      </c>
      <c r="AA38" s="5">
        <v>0.71804000000000001</v>
      </c>
      <c r="AB38" s="5">
        <v>0.70137000000000005</v>
      </c>
      <c r="AC38" s="5">
        <v>0.6784</v>
      </c>
      <c r="AD38" s="5">
        <v>0.67181000000000002</v>
      </c>
      <c r="AE38" s="5">
        <v>0.71348</v>
      </c>
      <c r="AF38" s="5">
        <v>0.71589000000000003</v>
      </c>
      <c r="AG38" s="5">
        <v>0.72382000000000002</v>
      </c>
      <c r="AH38" s="5">
        <v>0.75814000000000004</v>
      </c>
      <c r="AI38" s="5">
        <v>0.77087000000000006</v>
      </c>
      <c r="AJ38" s="5">
        <v>0.79586999999999997</v>
      </c>
      <c r="AK38" s="5">
        <v>0.64587000000000006</v>
      </c>
      <c r="AM38" s="4" t="s">
        <v>99</v>
      </c>
      <c r="AN38" s="4" t="s">
        <v>100</v>
      </c>
      <c r="AO38" s="5">
        <f t="shared" si="1"/>
        <v>0.47986250000000008</v>
      </c>
      <c r="AP38" s="5">
        <f t="shared" si="2"/>
        <v>0.66266750000000008</v>
      </c>
      <c r="AQ38" s="5">
        <f t="shared" si="3"/>
        <v>0.7175963636363637</v>
      </c>
      <c r="AR38" s="6">
        <f>(AO38-AVERAGE(AO11:AO56))/_xlfn.STDEV.P(AO11:AO56)</f>
        <v>-0.12679806914577194</v>
      </c>
      <c r="AS38" s="6">
        <f t="shared" ref="AS38:AT38" si="30">(AP38-AVERAGE(AP11:AP56))/_xlfn.STDEV.P(AP11:AP56)</f>
        <v>0.74108005494318452</v>
      </c>
      <c r="AT38" s="6">
        <f t="shared" si="30"/>
        <v>0.83760643933078394</v>
      </c>
    </row>
    <row r="39" spans="1:46" ht="13.5" thickBot="1">
      <c r="A39" s="4" t="s">
        <v>101</v>
      </c>
      <c r="B39" s="4" t="s">
        <v>102</v>
      </c>
      <c r="C39" s="5">
        <v>0.46925</v>
      </c>
      <c r="D39" s="5">
        <v>0.41925000000000001</v>
      </c>
      <c r="E39" s="5">
        <v>0.36532999999999999</v>
      </c>
      <c r="F39" s="5">
        <v>0.36842000000000003</v>
      </c>
      <c r="G39" s="5">
        <v>0.40125</v>
      </c>
      <c r="H39" s="5">
        <v>0.43575999999999998</v>
      </c>
      <c r="I39" s="5">
        <v>0.41592000000000001</v>
      </c>
      <c r="J39" s="5">
        <v>0.44717000000000001</v>
      </c>
      <c r="K39" s="5">
        <v>0.41014</v>
      </c>
      <c r="L39" s="5">
        <v>0.48514000000000002</v>
      </c>
      <c r="M39" s="5">
        <v>0.53312999999999999</v>
      </c>
      <c r="N39" s="5">
        <v>0.56154000000000004</v>
      </c>
      <c r="O39" s="5">
        <v>0.61845000000000006</v>
      </c>
      <c r="P39" s="5">
        <v>0.61582000000000003</v>
      </c>
      <c r="Q39" s="5">
        <v>0.64195999999999998</v>
      </c>
      <c r="R39" s="5">
        <v>0.65420999999999996</v>
      </c>
      <c r="S39" s="5">
        <v>0.61760000000000004</v>
      </c>
      <c r="T39" s="5">
        <v>0.58103000000000005</v>
      </c>
      <c r="U39" s="5">
        <v>0.56523000000000001</v>
      </c>
      <c r="V39" s="5">
        <v>0.54091999999999996</v>
      </c>
      <c r="W39" s="5">
        <v>0.57796000000000003</v>
      </c>
      <c r="X39" s="5">
        <v>0.51241999999999999</v>
      </c>
      <c r="Y39" s="5">
        <v>0.50158999999999998</v>
      </c>
      <c r="Z39" s="5">
        <v>0.52242999999999995</v>
      </c>
      <c r="AA39" s="5">
        <v>0.49639</v>
      </c>
      <c r="AB39" s="5">
        <v>0.47006999999999999</v>
      </c>
      <c r="AC39" s="5">
        <v>0.46139000000000002</v>
      </c>
      <c r="AD39" s="5">
        <v>0.43221999999999999</v>
      </c>
      <c r="AE39" s="5">
        <v>0.42286000000000001</v>
      </c>
      <c r="AF39" s="5">
        <v>0.42424000000000001</v>
      </c>
      <c r="AG39" s="5">
        <v>0.45073000000000002</v>
      </c>
      <c r="AH39" s="5">
        <v>0.46083000000000002</v>
      </c>
      <c r="AI39" s="5">
        <v>0.46083000000000002</v>
      </c>
      <c r="AJ39" s="5">
        <v>0.49303999999999998</v>
      </c>
      <c r="AK39" s="5">
        <v>0.43243999999999999</v>
      </c>
      <c r="AM39" s="4" t="s">
        <v>101</v>
      </c>
      <c r="AN39" s="4" t="s">
        <v>102</v>
      </c>
      <c r="AO39" s="5">
        <f t="shared" si="1"/>
        <v>0.44269166666666665</v>
      </c>
      <c r="AP39" s="5">
        <f t="shared" si="2"/>
        <v>0.57913499999999996</v>
      </c>
      <c r="AQ39" s="5">
        <f t="shared" si="3"/>
        <v>0.45500363636363639</v>
      </c>
      <c r="AR39" s="6">
        <f>(AO39-AVERAGE(AO11:AO56))/_xlfn.STDEV.P(AO11:AO56)</f>
        <v>-0.41795158161909363</v>
      </c>
      <c r="AS39" s="6">
        <f t="shared" ref="AS39:AT39" si="31">(AP39-AVERAGE(AP11:AP56))/_xlfn.STDEV.P(AP11:AP56)</f>
        <v>3.9176293094614779E-3</v>
      </c>
      <c r="AT39" s="6">
        <f t="shared" si="31"/>
        <v>-0.91899762559400766</v>
      </c>
    </row>
    <row r="40" spans="1:46" ht="13.5" thickBot="1">
      <c r="A40" s="4" t="s">
        <v>103</v>
      </c>
      <c r="B40" s="4" t="s">
        <v>104</v>
      </c>
      <c r="C40" s="5">
        <v>0.51956999999999998</v>
      </c>
      <c r="D40" s="5">
        <v>0.43624000000000002</v>
      </c>
      <c r="E40" s="5">
        <v>0.42484</v>
      </c>
      <c r="F40" s="5">
        <v>0.41166000000000003</v>
      </c>
      <c r="G40" s="5">
        <v>0.45051999999999998</v>
      </c>
      <c r="H40" s="5">
        <v>0.43717</v>
      </c>
      <c r="I40" s="5">
        <v>0.49020000000000002</v>
      </c>
      <c r="J40" s="5">
        <v>0.42354000000000003</v>
      </c>
      <c r="K40" s="5">
        <v>0.44436999999999999</v>
      </c>
      <c r="L40" s="5">
        <v>0.49992999999999999</v>
      </c>
      <c r="M40" s="5">
        <v>0.51397999999999999</v>
      </c>
      <c r="N40" s="5">
        <v>0.51397999999999999</v>
      </c>
      <c r="O40" s="5">
        <v>0.51397999999999999</v>
      </c>
      <c r="P40" s="5">
        <v>0.56954000000000005</v>
      </c>
      <c r="Q40" s="5">
        <v>0.55449000000000004</v>
      </c>
      <c r="R40" s="5">
        <v>0.56825000000000003</v>
      </c>
      <c r="S40" s="5">
        <v>0.52934999999999999</v>
      </c>
      <c r="T40" s="5">
        <v>0.53434999999999999</v>
      </c>
      <c r="U40" s="5">
        <v>0.497</v>
      </c>
      <c r="V40" s="5">
        <v>0.5595</v>
      </c>
      <c r="W40" s="5">
        <v>0.52905000000000002</v>
      </c>
      <c r="X40" s="5">
        <v>0.55683000000000005</v>
      </c>
      <c r="Y40" s="5">
        <v>0.55862999999999996</v>
      </c>
      <c r="Z40" s="5">
        <v>0.55610999999999999</v>
      </c>
      <c r="AA40" s="5">
        <v>0.58387999999999995</v>
      </c>
      <c r="AB40" s="5">
        <v>0.58943999999999996</v>
      </c>
      <c r="AC40" s="5">
        <v>0.58355000000000001</v>
      </c>
      <c r="AD40" s="5">
        <v>0.58426999999999996</v>
      </c>
      <c r="AE40" s="5">
        <v>0.58518000000000003</v>
      </c>
      <c r="AF40" s="5">
        <v>0.59050000000000002</v>
      </c>
      <c r="AG40" s="5">
        <v>0.62785999999999997</v>
      </c>
      <c r="AH40" s="5">
        <v>0.61297000000000001</v>
      </c>
      <c r="AI40" s="5">
        <v>0.61663999999999997</v>
      </c>
      <c r="AJ40" s="5">
        <v>0.58559000000000005</v>
      </c>
      <c r="AK40" s="5">
        <v>0.54298000000000002</v>
      </c>
      <c r="AM40" s="4" t="s">
        <v>103</v>
      </c>
      <c r="AN40" s="4" t="s">
        <v>104</v>
      </c>
      <c r="AO40" s="5">
        <f t="shared" si="1"/>
        <v>0.46383333333333338</v>
      </c>
      <c r="AP40" s="5">
        <f t="shared" si="2"/>
        <v>0.54392333333333331</v>
      </c>
      <c r="AQ40" s="5">
        <f t="shared" si="3"/>
        <v>0.59116909090909087</v>
      </c>
      <c r="AR40" s="6">
        <f>(AO40-AVERAGE(AO11:AO56))/_xlfn.STDEV.P(AO11:AO56)</f>
        <v>-0.25235210596730184</v>
      </c>
      <c r="AS40" s="6">
        <f t="shared" ref="AS40:AT40" si="32">(AP40-AVERAGE(AP11:AP56))/_xlfn.STDEV.P(AP11:AP56)</f>
        <v>-0.30682031832296969</v>
      </c>
      <c r="AT40" s="6">
        <f t="shared" si="32"/>
        <v>-8.1239946253282794E-3</v>
      </c>
    </row>
    <row r="41" spans="1:46" ht="13.5" thickBot="1">
      <c r="A41" s="4" t="s">
        <v>105</v>
      </c>
      <c r="B41" s="4" t="s">
        <v>106</v>
      </c>
      <c r="C41" s="5">
        <v>0.31911</v>
      </c>
      <c r="D41" s="5">
        <v>0.33994000000000002</v>
      </c>
      <c r="E41" s="5">
        <v>0.30076999999999998</v>
      </c>
      <c r="F41" s="5">
        <v>0.30565999999999999</v>
      </c>
      <c r="G41" s="5">
        <v>0.30320000000000003</v>
      </c>
      <c r="H41" s="5">
        <v>0.32447999999999999</v>
      </c>
      <c r="I41" s="5">
        <v>0.33298</v>
      </c>
      <c r="J41" s="5">
        <v>0.29131000000000001</v>
      </c>
      <c r="K41" s="5">
        <v>0.29687000000000002</v>
      </c>
      <c r="L41" s="5">
        <v>0.32758999999999999</v>
      </c>
      <c r="M41" s="5">
        <v>0.36730000000000002</v>
      </c>
      <c r="N41" s="5">
        <v>0.40677000000000002</v>
      </c>
      <c r="O41" s="5">
        <v>0.41683999999999999</v>
      </c>
      <c r="P41" s="5">
        <v>0.45156000000000002</v>
      </c>
      <c r="Q41" s="5">
        <v>0.47642000000000001</v>
      </c>
      <c r="R41" s="5">
        <v>0.49693999999999999</v>
      </c>
      <c r="S41" s="5">
        <v>0.50429999999999997</v>
      </c>
      <c r="T41" s="5">
        <v>0.50478000000000001</v>
      </c>
      <c r="U41" s="5">
        <v>0.50876999999999994</v>
      </c>
      <c r="V41" s="5">
        <v>0.52861999999999998</v>
      </c>
      <c r="W41" s="5">
        <v>0.49635000000000001</v>
      </c>
      <c r="X41" s="5">
        <v>0.49325000000000002</v>
      </c>
      <c r="Y41" s="5">
        <v>0.49118000000000001</v>
      </c>
      <c r="Z41" s="5">
        <v>0.46265000000000001</v>
      </c>
      <c r="AA41" s="5">
        <v>0.43486999999999998</v>
      </c>
      <c r="AB41" s="5">
        <v>0.40204000000000001</v>
      </c>
      <c r="AC41" s="5">
        <v>0.4012</v>
      </c>
      <c r="AD41" s="5">
        <v>0.39384999999999998</v>
      </c>
      <c r="AE41" s="5">
        <v>0.38279000000000002</v>
      </c>
      <c r="AF41" s="5">
        <v>0.35859999999999997</v>
      </c>
      <c r="AG41" s="5">
        <v>0.34767999999999999</v>
      </c>
      <c r="AH41" s="5">
        <v>0.34570000000000001</v>
      </c>
      <c r="AI41" s="5">
        <v>0.36778</v>
      </c>
      <c r="AJ41" s="5">
        <v>0.38033</v>
      </c>
      <c r="AK41" s="5">
        <v>0.32949000000000001</v>
      </c>
      <c r="AM41" s="4" t="s">
        <v>105</v>
      </c>
      <c r="AN41" s="4" t="s">
        <v>106</v>
      </c>
      <c r="AO41" s="5">
        <f t="shared" si="1"/>
        <v>0.32633166666666669</v>
      </c>
      <c r="AP41" s="5">
        <f t="shared" si="2"/>
        <v>0.48597166666666664</v>
      </c>
      <c r="AQ41" s="5">
        <f t="shared" si="3"/>
        <v>0.37675727272727272</v>
      </c>
      <c r="AR41" s="6">
        <f>(AO41-AVERAGE(AO11:AO56))/_xlfn.STDEV.P(AO11:AO56)</f>
        <v>-1.3293818529715147</v>
      </c>
      <c r="AS41" s="6">
        <f t="shared" ref="AS41:AT41" si="33">(AP41-AVERAGE(AP11:AP56))/_xlfn.STDEV.P(AP11:AP56)</f>
        <v>-0.81823553000126159</v>
      </c>
      <c r="AT41" s="6">
        <f t="shared" si="33"/>
        <v>-1.4424237000963196</v>
      </c>
    </row>
    <row r="42" spans="1:46" ht="13.5" thickBot="1">
      <c r="A42" s="4" t="s">
        <v>107</v>
      </c>
      <c r="B42" s="4" t="s">
        <v>108</v>
      </c>
      <c r="C42" s="5">
        <v>0.42752000000000001</v>
      </c>
      <c r="D42" s="5">
        <v>0.38585000000000003</v>
      </c>
      <c r="E42" s="5">
        <v>0.42208000000000001</v>
      </c>
      <c r="F42" s="5">
        <v>0.44035999999999997</v>
      </c>
      <c r="G42" s="5">
        <v>0.43828</v>
      </c>
      <c r="H42" s="5">
        <v>0.48421999999999998</v>
      </c>
      <c r="I42" s="5">
        <v>0.53422000000000003</v>
      </c>
      <c r="J42" s="5">
        <v>0.58309999999999995</v>
      </c>
      <c r="K42" s="5">
        <v>0.63634000000000002</v>
      </c>
      <c r="L42" s="5">
        <v>0.62592000000000003</v>
      </c>
      <c r="M42" s="5">
        <v>0.64973000000000003</v>
      </c>
      <c r="N42" s="5">
        <v>0.69972999999999996</v>
      </c>
      <c r="O42" s="5">
        <v>0.76454999999999995</v>
      </c>
      <c r="P42" s="5">
        <v>0.78954999999999997</v>
      </c>
      <c r="Q42" s="5">
        <v>0.83665</v>
      </c>
      <c r="R42" s="5">
        <v>0.83740999999999999</v>
      </c>
      <c r="S42" s="5">
        <v>0.86241000000000001</v>
      </c>
      <c r="T42" s="5">
        <v>0.81498000000000004</v>
      </c>
      <c r="U42" s="5">
        <v>0.76559999999999995</v>
      </c>
      <c r="V42" s="5">
        <v>0.75634000000000001</v>
      </c>
      <c r="W42" s="5">
        <v>0.73514999999999997</v>
      </c>
      <c r="X42" s="5">
        <v>0.71779000000000004</v>
      </c>
      <c r="Y42" s="5">
        <v>0.71779000000000004</v>
      </c>
      <c r="Z42" s="5">
        <v>0.71779000000000004</v>
      </c>
      <c r="AA42" s="5">
        <v>0.71779000000000004</v>
      </c>
      <c r="AB42" s="5">
        <v>0.73446</v>
      </c>
      <c r="AC42" s="5">
        <v>0.73446</v>
      </c>
      <c r="AD42" s="5">
        <v>0.77932999999999997</v>
      </c>
      <c r="AE42" s="5">
        <v>0.79598999999999998</v>
      </c>
      <c r="AF42" s="5">
        <v>0.78981999999999997</v>
      </c>
      <c r="AG42" s="5">
        <v>0.83919999999999995</v>
      </c>
      <c r="AH42" s="5">
        <v>0.81606000000000001</v>
      </c>
      <c r="AI42" s="5">
        <v>0.91734000000000004</v>
      </c>
      <c r="AJ42" s="5">
        <v>0.93915999999999999</v>
      </c>
      <c r="AK42" s="5">
        <v>0.83916000000000002</v>
      </c>
      <c r="AM42" s="4" t="s">
        <v>107</v>
      </c>
      <c r="AN42" s="4" t="s">
        <v>108</v>
      </c>
      <c r="AO42" s="5">
        <f t="shared" si="1"/>
        <v>0.52727916666666663</v>
      </c>
      <c r="AP42" s="5">
        <f t="shared" si="2"/>
        <v>0.77633416666666666</v>
      </c>
      <c r="AQ42" s="5">
        <f t="shared" si="3"/>
        <v>0.80934272727272727</v>
      </c>
      <c r="AR42" s="6">
        <f>(AO42-AVERAGE(AO11:AO56))/_xlfn.STDEV.P(AO11:AO56)</f>
        <v>0.24460950533538314</v>
      </c>
      <c r="AS42" s="6">
        <f t="shared" ref="AS42:AT42" si="34">(AP42-AVERAGE(AP11:AP56))/_xlfn.STDEV.P(AP11:AP56)</f>
        <v>1.7441722132492292</v>
      </c>
      <c r="AT42" s="6">
        <f t="shared" si="34"/>
        <v>1.4513402505430129</v>
      </c>
    </row>
    <row r="43" spans="1:46" ht="13.5" thickBot="1">
      <c r="A43" s="4" t="s">
        <v>109</v>
      </c>
      <c r="B43" s="4" t="s">
        <v>110</v>
      </c>
      <c r="C43" s="5">
        <v>0.60614999999999997</v>
      </c>
      <c r="D43" s="5">
        <v>0.61099999999999999</v>
      </c>
      <c r="E43" s="5">
        <v>0.64432999999999996</v>
      </c>
      <c r="F43" s="5">
        <v>0.71450999999999998</v>
      </c>
      <c r="G43" s="5">
        <v>0.71172999999999997</v>
      </c>
      <c r="H43" s="5">
        <v>0.71728999999999998</v>
      </c>
      <c r="I43" s="5">
        <v>0.70213999999999999</v>
      </c>
      <c r="J43" s="5">
        <v>0.67832999999999999</v>
      </c>
      <c r="K43" s="5">
        <v>0.66642000000000001</v>
      </c>
      <c r="L43" s="5">
        <v>0.60392000000000001</v>
      </c>
      <c r="M43" s="5">
        <v>0.61926000000000003</v>
      </c>
      <c r="N43" s="5">
        <v>0.58355000000000001</v>
      </c>
      <c r="O43" s="5">
        <v>0.52798999999999996</v>
      </c>
      <c r="P43" s="5">
        <v>0.55886000000000002</v>
      </c>
      <c r="Q43" s="5">
        <v>0.53276999999999997</v>
      </c>
      <c r="R43" s="5">
        <v>0.52087000000000006</v>
      </c>
      <c r="S43" s="5">
        <v>0.54864000000000002</v>
      </c>
      <c r="T43" s="5">
        <v>0.52378999999999998</v>
      </c>
      <c r="U43" s="5">
        <v>0.51810999999999996</v>
      </c>
      <c r="V43" s="5">
        <v>0.51414000000000004</v>
      </c>
      <c r="W43" s="5">
        <v>0.45147999999999999</v>
      </c>
      <c r="X43" s="5">
        <v>0.48065000000000002</v>
      </c>
      <c r="Y43" s="5">
        <v>0.49917</v>
      </c>
      <c r="Z43" s="5">
        <v>0.54403999999999997</v>
      </c>
      <c r="AA43" s="5">
        <v>0.59611999999999998</v>
      </c>
      <c r="AB43" s="5">
        <v>0.55445999999999995</v>
      </c>
      <c r="AC43" s="5">
        <v>0.63053999999999999</v>
      </c>
      <c r="AD43" s="5">
        <v>0.57160999999999995</v>
      </c>
      <c r="AE43" s="5">
        <v>0.56120000000000003</v>
      </c>
      <c r="AF43" s="5">
        <v>0.58313000000000004</v>
      </c>
      <c r="AG43" s="5">
        <v>0.52063000000000004</v>
      </c>
      <c r="AH43" s="5">
        <v>0.51173999999999997</v>
      </c>
      <c r="AI43" s="5">
        <v>0.58630000000000004</v>
      </c>
      <c r="AJ43" s="5">
        <v>0.61963000000000001</v>
      </c>
      <c r="AK43" s="5">
        <v>0.61180000000000001</v>
      </c>
      <c r="AM43" s="4" t="s">
        <v>109</v>
      </c>
      <c r="AN43" s="4" t="s">
        <v>110</v>
      </c>
      <c r="AO43" s="5">
        <f t="shared" si="1"/>
        <v>0.65488583333333328</v>
      </c>
      <c r="AP43" s="5">
        <f t="shared" si="2"/>
        <v>0.51837583333333337</v>
      </c>
      <c r="AQ43" s="5">
        <f t="shared" si="3"/>
        <v>0.57701454545454534</v>
      </c>
      <c r="AR43" s="6">
        <f>(AO43-AVERAGE(AO11:AO56))/_xlfn.STDEV.P(AO11:AO56)</f>
        <v>1.2441332147404875</v>
      </c>
      <c r="AS43" s="6">
        <f t="shared" ref="AS43:AT43" si="35">(AP43-AVERAGE(AP11:AP56))/_xlfn.STDEV.P(AP11:AP56)</f>
        <v>-0.53227337035514244</v>
      </c>
      <c r="AT43" s="6">
        <f t="shared" si="35"/>
        <v>-0.10281028826663645</v>
      </c>
    </row>
    <row r="44" spans="1:46" ht="13.5" thickBot="1">
      <c r="A44" s="4" t="s">
        <v>111</v>
      </c>
      <c r="B44" s="4" t="s">
        <v>112</v>
      </c>
      <c r="C44" s="5">
        <v>8.3330000000000001E-2</v>
      </c>
      <c r="D44" s="5">
        <v>0</v>
      </c>
      <c r="E44" s="5">
        <v>8.3330000000000001E-2</v>
      </c>
      <c r="F44" s="5">
        <v>8.3330000000000001E-2</v>
      </c>
      <c r="G44" s="5">
        <v>0.16667000000000001</v>
      </c>
      <c r="H44" s="5">
        <v>0.16667000000000001</v>
      </c>
      <c r="I44" s="5">
        <v>0.16667000000000001</v>
      </c>
      <c r="J44" s="5">
        <v>0.16667000000000001</v>
      </c>
      <c r="K44" s="5">
        <v>0.16667000000000001</v>
      </c>
      <c r="L44" s="5">
        <v>0.25</v>
      </c>
      <c r="M44" s="5">
        <v>0.25</v>
      </c>
      <c r="N44" s="5">
        <v>0.27083000000000002</v>
      </c>
      <c r="O44" s="5">
        <v>0.27083000000000002</v>
      </c>
      <c r="P44" s="5">
        <v>0.27083000000000002</v>
      </c>
      <c r="Q44" s="5">
        <v>0.1875</v>
      </c>
      <c r="R44" s="5">
        <v>0.27083000000000002</v>
      </c>
      <c r="S44" s="5">
        <v>0.27083000000000002</v>
      </c>
      <c r="T44" s="5">
        <v>0.31375999999999998</v>
      </c>
      <c r="U44" s="5">
        <v>0.39710000000000001</v>
      </c>
      <c r="V44" s="5">
        <v>0.48043000000000002</v>
      </c>
      <c r="W44" s="5">
        <v>0.56376000000000004</v>
      </c>
      <c r="X44" s="5">
        <v>0.56376000000000004</v>
      </c>
      <c r="Y44" s="5">
        <v>0.64710000000000001</v>
      </c>
      <c r="Z44" s="5">
        <v>0.70960000000000001</v>
      </c>
      <c r="AA44" s="5">
        <v>0.70960000000000001</v>
      </c>
      <c r="AB44" s="5">
        <v>0.79293000000000002</v>
      </c>
      <c r="AC44" s="5">
        <v>0.87626000000000004</v>
      </c>
      <c r="AD44" s="5">
        <v>0.83081000000000005</v>
      </c>
      <c r="AE44" s="5">
        <v>0.79508999999999996</v>
      </c>
      <c r="AF44" s="5">
        <v>0.77300000000000002</v>
      </c>
      <c r="AG44" s="5">
        <v>0.77300000000000002</v>
      </c>
      <c r="AH44" s="5">
        <v>0.77300000000000002</v>
      </c>
      <c r="AI44" s="5">
        <v>0.73728000000000005</v>
      </c>
      <c r="AJ44" s="5">
        <v>0.73728000000000005</v>
      </c>
      <c r="AK44" s="5">
        <v>0.61228000000000005</v>
      </c>
      <c r="AM44" s="4" t="s">
        <v>111</v>
      </c>
      <c r="AN44" s="4" t="s">
        <v>112</v>
      </c>
      <c r="AO44" s="5">
        <f t="shared" si="1"/>
        <v>0.15451416666666665</v>
      </c>
      <c r="AP44" s="5">
        <f t="shared" si="2"/>
        <v>0.41219416666666669</v>
      </c>
      <c r="AQ44" s="5">
        <f t="shared" si="3"/>
        <v>0.76459363636363631</v>
      </c>
      <c r="AR44" s="6">
        <f>(AO44-AVERAGE(AO11:AO56))/_xlfn.STDEV.P(AO11:AO56)</f>
        <v>-2.6752023294934695</v>
      </c>
      <c r="AS44" s="6">
        <f t="shared" ref="AS44:AT44" si="36">(AP44-AVERAGE(AP11:AP56))/_xlfn.STDEV.P(AP11:AP56)</f>
        <v>-1.46931146879385</v>
      </c>
      <c r="AT44" s="6">
        <f t="shared" si="36"/>
        <v>1.1519929083336531</v>
      </c>
    </row>
    <row r="45" spans="1:46" ht="13.5" thickBot="1">
      <c r="A45" s="4" t="s">
        <v>113</v>
      </c>
      <c r="B45" s="4" t="s">
        <v>114</v>
      </c>
      <c r="C45" s="5">
        <v>0.40092</v>
      </c>
      <c r="D45" s="5">
        <v>0.40145999999999998</v>
      </c>
      <c r="E45" s="5">
        <v>0.40427999999999997</v>
      </c>
      <c r="F45" s="5">
        <v>0.42910999999999999</v>
      </c>
      <c r="G45" s="5">
        <v>0.41244999999999998</v>
      </c>
      <c r="H45" s="5">
        <v>0.39517999999999998</v>
      </c>
      <c r="I45" s="5">
        <v>0.38545000000000001</v>
      </c>
      <c r="J45" s="5">
        <v>0.37503999999999998</v>
      </c>
      <c r="K45" s="5">
        <v>0.39792</v>
      </c>
      <c r="L45" s="5">
        <v>0.41320000000000001</v>
      </c>
      <c r="M45" s="5">
        <v>0.44118000000000002</v>
      </c>
      <c r="N45" s="5">
        <v>0.45934000000000003</v>
      </c>
      <c r="O45" s="5">
        <v>0.42847000000000002</v>
      </c>
      <c r="P45" s="5">
        <v>0.39419999999999999</v>
      </c>
      <c r="Q45" s="5">
        <v>0.39477000000000001</v>
      </c>
      <c r="R45" s="5">
        <v>0.36665999999999999</v>
      </c>
      <c r="S45" s="5">
        <v>0.39291999999999999</v>
      </c>
      <c r="T45" s="5">
        <v>0.38593</v>
      </c>
      <c r="U45" s="5">
        <v>0.38846000000000003</v>
      </c>
      <c r="V45" s="5">
        <v>0.38846000000000003</v>
      </c>
      <c r="W45" s="5">
        <v>0.37281999999999998</v>
      </c>
      <c r="X45" s="5">
        <v>0.38706000000000002</v>
      </c>
      <c r="Y45" s="5">
        <v>0.35243999999999998</v>
      </c>
      <c r="Z45" s="5">
        <v>0.35838999999999999</v>
      </c>
      <c r="AA45" s="5">
        <v>0.43554999999999999</v>
      </c>
      <c r="AB45" s="5">
        <v>0.46156999999999998</v>
      </c>
      <c r="AC45" s="5">
        <v>0.47122000000000003</v>
      </c>
      <c r="AD45" s="5">
        <v>0.46435999999999999</v>
      </c>
      <c r="AE45" s="5">
        <v>0.44834000000000002</v>
      </c>
      <c r="AF45" s="5">
        <v>0.46761000000000003</v>
      </c>
      <c r="AG45" s="5">
        <v>0.47898000000000002</v>
      </c>
      <c r="AH45" s="5">
        <v>0.52063999999999999</v>
      </c>
      <c r="AI45" s="5">
        <v>0.57137000000000004</v>
      </c>
      <c r="AJ45" s="5">
        <v>0.61824000000000001</v>
      </c>
      <c r="AK45" s="5">
        <v>0.61433000000000004</v>
      </c>
      <c r="AM45" s="4" t="s">
        <v>113</v>
      </c>
      <c r="AN45" s="4" t="s">
        <v>114</v>
      </c>
      <c r="AO45" s="5">
        <f t="shared" si="1"/>
        <v>0.40962749999999998</v>
      </c>
      <c r="AP45" s="5">
        <f t="shared" si="2"/>
        <v>0.38421499999999997</v>
      </c>
      <c r="AQ45" s="5">
        <f t="shared" si="3"/>
        <v>0.5047463636363636</v>
      </c>
      <c r="AR45" s="6">
        <f>(AO45-AVERAGE(AO11:AO56))/_xlfn.STDEV.P(AO11:AO56)</f>
        <v>-0.67693819555035606</v>
      </c>
      <c r="AS45" s="6">
        <f t="shared" ref="AS45:AT45" si="37">(AP45-AVERAGE(AP11:AP56))/_xlfn.STDEV.P(AP11:AP56)</f>
        <v>-1.7162236331276148</v>
      </c>
      <c r="AT45" s="6">
        <f t="shared" si="37"/>
        <v>-0.58624554279558594</v>
      </c>
    </row>
    <row r="46" spans="1:46" ht="13.5" thickBot="1">
      <c r="A46" s="4" t="s">
        <v>115</v>
      </c>
      <c r="B46" s="4" t="s">
        <v>116</v>
      </c>
      <c r="C46" s="5">
        <v>0.29538999999999999</v>
      </c>
      <c r="D46" s="5">
        <v>0.31601000000000001</v>
      </c>
      <c r="E46" s="5">
        <v>0.32156000000000001</v>
      </c>
      <c r="F46" s="5">
        <v>0.32749</v>
      </c>
      <c r="G46" s="5">
        <v>0.35153000000000001</v>
      </c>
      <c r="H46" s="5">
        <v>0.34664</v>
      </c>
      <c r="I46" s="5">
        <v>0.35976999999999998</v>
      </c>
      <c r="J46" s="5">
        <v>0.38968999999999998</v>
      </c>
      <c r="K46" s="5">
        <v>0.39289000000000002</v>
      </c>
      <c r="L46" s="5">
        <v>0.43301000000000001</v>
      </c>
      <c r="M46" s="5">
        <v>0.42703999999999998</v>
      </c>
      <c r="N46" s="5">
        <v>0.44324999999999998</v>
      </c>
      <c r="O46" s="5">
        <v>0.50575000000000003</v>
      </c>
      <c r="P46" s="5">
        <v>0.51012999999999997</v>
      </c>
      <c r="Q46" s="5">
        <v>0.52442</v>
      </c>
      <c r="R46" s="5">
        <v>0.53922000000000003</v>
      </c>
      <c r="S46" s="5">
        <v>0.49339</v>
      </c>
      <c r="T46" s="5">
        <v>0.50326000000000004</v>
      </c>
      <c r="U46" s="5">
        <v>0.50124000000000002</v>
      </c>
      <c r="V46" s="5">
        <v>0.48980000000000001</v>
      </c>
      <c r="W46" s="5">
        <v>0.47777999999999998</v>
      </c>
      <c r="X46" s="5">
        <v>0.46683000000000002</v>
      </c>
      <c r="Y46" s="5">
        <v>0.46504000000000001</v>
      </c>
      <c r="Z46" s="5">
        <v>0.45115</v>
      </c>
      <c r="AA46" s="5">
        <v>0.45115</v>
      </c>
      <c r="AB46" s="5">
        <v>0.43725999999999998</v>
      </c>
      <c r="AC46" s="5">
        <v>0.43686000000000003</v>
      </c>
      <c r="AD46" s="5">
        <v>0.41821000000000003</v>
      </c>
      <c r="AE46" s="5">
        <v>0.44440000000000002</v>
      </c>
      <c r="AF46" s="5">
        <v>0.45327000000000001</v>
      </c>
      <c r="AG46" s="5">
        <v>0.45940999999999999</v>
      </c>
      <c r="AH46" s="5">
        <v>0.46290999999999999</v>
      </c>
      <c r="AI46" s="5">
        <v>0.50983000000000001</v>
      </c>
      <c r="AJ46" s="5">
        <v>0.53622000000000003</v>
      </c>
      <c r="AK46" s="5">
        <v>0.52510999999999997</v>
      </c>
      <c r="AM46" s="4" t="s">
        <v>115</v>
      </c>
      <c r="AN46" s="4" t="s">
        <v>116</v>
      </c>
      <c r="AO46" s="5">
        <f t="shared" si="1"/>
        <v>0.36702249999999997</v>
      </c>
      <c r="AP46" s="5">
        <f t="shared" si="2"/>
        <v>0.49400083333333339</v>
      </c>
      <c r="AQ46" s="5">
        <f t="shared" si="3"/>
        <v>0.4667845454545454</v>
      </c>
      <c r="AR46" s="6">
        <f>(AO46-AVERAGE(AO11:AO56))/_xlfn.STDEV.P(AO11:AO56)</f>
        <v>-1.0106567131764295</v>
      </c>
      <c r="AS46" s="6">
        <f t="shared" ref="AS46:AT46" si="38">(AP46-AVERAGE(AP11:AP56))/_xlfn.STDEV.P(AP11:AP56)</f>
        <v>-0.74737927673675386</v>
      </c>
      <c r="AT46" s="6">
        <f t="shared" si="38"/>
        <v>-0.84018968215806045</v>
      </c>
    </row>
    <row r="47" spans="1:46" ht="13.5" thickBot="1">
      <c r="A47" s="4" t="s">
        <v>117</v>
      </c>
      <c r="B47" s="4" t="s">
        <v>118</v>
      </c>
      <c r="C47" s="5">
        <v>0.53454000000000002</v>
      </c>
      <c r="D47" s="5">
        <v>0.45121</v>
      </c>
      <c r="E47" s="5">
        <v>0.52139000000000002</v>
      </c>
      <c r="F47" s="5">
        <v>0.60472000000000004</v>
      </c>
      <c r="G47" s="5">
        <v>0.53805999999999998</v>
      </c>
      <c r="H47" s="5">
        <v>0.53408999999999995</v>
      </c>
      <c r="I47" s="5">
        <v>0.53408999999999995</v>
      </c>
      <c r="J47" s="5">
        <v>0.48918</v>
      </c>
      <c r="K47" s="5">
        <v>0.51368999999999998</v>
      </c>
      <c r="L47" s="5">
        <v>0.49781999999999998</v>
      </c>
      <c r="M47" s="5">
        <v>0.47698000000000002</v>
      </c>
      <c r="N47" s="5">
        <v>0.47698000000000002</v>
      </c>
      <c r="O47" s="5">
        <v>0.47698000000000002</v>
      </c>
      <c r="P47" s="5">
        <v>0.50475999999999999</v>
      </c>
      <c r="Q47" s="5">
        <v>0.46666999999999997</v>
      </c>
      <c r="R47" s="5">
        <v>0.44285999999999998</v>
      </c>
      <c r="S47" s="5">
        <v>0.47249000000000002</v>
      </c>
      <c r="T47" s="5">
        <v>0.50268000000000002</v>
      </c>
      <c r="U47" s="5">
        <v>0.55128999999999995</v>
      </c>
      <c r="V47" s="5">
        <v>0.57533000000000001</v>
      </c>
      <c r="W47" s="5">
        <v>0.52098</v>
      </c>
      <c r="X47" s="5">
        <v>0.49974000000000002</v>
      </c>
      <c r="Y47" s="5">
        <v>0.46849000000000002</v>
      </c>
      <c r="Z47" s="5">
        <v>0.45256000000000002</v>
      </c>
      <c r="AA47" s="5">
        <v>0.50348000000000004</v>
      </c>
      <c r="AB47" s="5">
        <v>0.55903999999999998</v>
      </c>
      <c r="AC47" s="5">
        <v>0.58181000000000005</v>
      </c>
      <c r="AD47" s="5">
        <v>0.54379</v>
      </c>
      <c r="AE47" s="5">
        <v>0.53481000000000001</v>
      </c>
      <c r="AF47" s="5">
        <v>0.52636000000000005</v>
      </c>
      <c r="AG47" s="5">
        <v>0.52246000000000004</v>
      </c>
      <c r="AH47" s="5">
        <v>0.53315000000000001</v>
      </c>
      <c r="AI47" s="5">
        <v>0.53047999999999995</v>
      </c>
      <c r="AJ47" s="5">
        <v>0.56633999999999995</v>
      </c>
      <c r="AK47" s="5">
        <v>0.50556999999999996</v>
      </c>
      <c r="AM47" s="4" t="s">
        <v>117</v>
      </c>
      <c r="AN47" s="4" t="s">
        <v>118</v>
      </c>
      <c r="AO47" s="5">
        <f t="shared" si="1"/>
        <v>0.51439583333333327</v>
      </c>
      <c r="AP47" s="5">
        <f t="shared" si="2"/>
        <v>0.49456916666666667</v>
      </c>
      <c r="AQ47" s="5">
        <f t="shared" si="3"/>
        <v>0.53702636363636358</v>
      </c>
      <c r="AR47" s="6">
        <f>(AO47-AVERAGE(AO11:AO56))/_xlfn.STDEV.P(AO11:AO56)</f>
        <v>0.14369630495790189</v>
      </c>
      <c r="AS47" s="6">
        <f t="shared" ref="AS47:AT47" si="39">(AP47-AVERAGE(AP11:AP56))/_xlfn.STDEV.P(AP11:AP56)</f>
        <v>-0.74236381594522416</v>
      </c>
      <c r="AT47" s="6">
        <f t="shared" si="39"/>
        <v>-0.37030971012920511</v>
      </c>
    </row>
    <row r="48" spans="1:46" ht="13.5" thickBot="1">
      <c r="A48" s="4" t="s">
        <v>119</v>
      </c>
      <c r="B48" s="4" t="s">
        <v>120</v>
      </c>
      <c r="C48" s="5">
        <v>0.45905000000000001</v>
      </c>
      <c r="D48" s="5">
        <v>0.52154999999999996</v>
      </c>
      <c r="E48" s="5">
        <v>0.53920000000000001</v>
      </c>
      <c r="F48" s="5">
        <v>0.53573999999999999</v>
      </c>
      <c r="G48" s="5">
        <v>0.54881000000000002</v>
      </c>
      <c r="H48" s="5">
        <v>0.53622000000000003</v>
      </c>
      <c r="I48" s="5">
        <v>0.52788000000000002</v>
      </c>
      <c r="J48" s="5">
        <v>0.49758000000000002</v>
      </c>
      <c r="K48" s="5">
        <v>0.47295999999999999</v>
      </c>
      <c r="L48" s="5">
        <v>0.50805</v>
      </c>
      <c r="M48" s="5">
        <v>0.54451000000000005</v>
      </c>
      <c r="N48" s="5">
        <v>0.54971000000000003</v>
      </c>
      <c r="O48" s="5">
        <v>0.63305</v>
      </c>
      <c r="P48" s="5">
        <v>0.57055</v>
      </c>
      <c r="Q48" s="5">
        <v>0.59919</v>
      </c>
      <c r="R48" s="5">
        <v>0.59652000000000005</v>
      </c>
      <c r="S48" s="5">
        <v>0.63514000000000004</v>
      </c>
      <c r="T48" s="5">
        <v>0.64575000000000005</v>
      </c>
      <c r="U48" s="5">
        <v>0.66908999999999996</v>
      </c>
      <c r="V48" s="5">
        <v>0.66151000000000004</v>
      </c>
      <c r="W48" s="5">
        <v>0.69371000000000005</v>
      </c>
      <c r="X48" s="5">
        <v>0.69371000000000005</v>
      </c>
      <c r="Y48" s="5">
        <v>0.68179999999999996</v>
      </c>
      <c r="Z48" s="5">
        <v>0.70423999999999998</v>
      </c>
      <c r="AA48" s="5">
        <v>0.62090999999999996</v>
      </c>
      <c r="AB48" s="5">
        <v>0.67091000000000001</v>
      </c>
      <c r="AC48" s="5">
        <v>0.67091000000000001</v>
      </c>
      <c r="AD48" s="5">
        <v>0.7137</v>
      </c>
      <c r="AE48" s="5">
        <v>0.68144000000000005</v>
      </c>
      <c r="AF48" s="5">
        <v>0.69447999999999999</v>
      </c>
      <c r="AG48" s="5">
        <v>0.70130000000000003</v>
      </c>
      <c r="AH48" s="5">
        <v>0.71140000000000003</v>
      </c>
      <c r="AI48" s="5">
        <v>0.74170999999999998</v>
      </c>
      <c r="AJ48" s="5">
        <v>0.71140000000000003</v>
      </c>
      <c r="AK48" s="5">
        <v>0.63143000000000005</v>
      </c>
      <c r="AM48" s="4" t="s">
        <v>119</v>
      </c>
      <c r="AN48" s="4" t="s">
        <v>120</v>
      </c>
      <c r="AO48" s="5">
        <f t="shared" si="1"/>
        <v>0.52010499999999993</v>
      </c>
      <c r="AP48" s="5">
        <f t="shared" si="2"/>
        <v>0.64868833333333331</v>
      </c>
      <c r="AQ48" s="5">
        <f t="shared" si="3"/>
        <v>0.68632636363636379</v>
      </c>
      <c r="AR48" s="6">
        <f>(AO48-AVERAGE(AO11:AO56))/_xlfn.STDEV.P(AO11:AO56)</f>
        <v>0.18841534349516717</v>
      </c>
      <c r="AS48" s="6">
        <f t="shared" ref="AS48:AT48" si="40">(AP48-AVERAGE(AP11:AP56))/_xlfn.STDEV.P(AP11:AP56)</f>
        <v>0.61771589837731922</v>
      </c>
      <c r="AT48" s="6">
        <f t="shared" si="40"/>
        <v>0.62842696326270109</v>
      </c>
    </row>
    <row r="49" spans="1:46" ht="13.5" thickBot="1">
      <c r="A49" s="4" t="s">
        <v>121</v>
      </c>
      <c r="B49" s="4" t="s">
        <v>122</v>
      </c>
      <c r="C49" s="5">
        <v>0.35143999999999997</v>
      </c>
      <c r="D49" s="5">
        <v>0.38575999999999999</v>
      </c>
      <c r="E49" s="5">
        <v>0.46909000000000001</v>
      </c>
      <c r="F49" s="5">
        <v>0.47116999999999998</v>
      </c>
      <c r="G49" s="5">
        <v>0.53178000000000003</v>
      </c>
      <c r="H49" s="5">
        <v>0.52408999999999994</v>
      </c>
      <c r="I49" s="5">
        <v>0.55557000000000001</v>
      </c>
      <c r="J49" s="5">
        <v>0.55557000000000001</v>
      </c>
      <c r="K49" s="5">
        <v>0.63890000000000002</v>
      </c>
      <c r="L49" s="5">
        <v>0.69659000000000004</v>
      </c>
      <c r="M49" s="5">
        <v>0.67854000000000003</v>
      </c>
      <c r="N49" s="5">
        <v>0.70126999999999995</v>
      </c>
      <c r="O49" s="5">
        <v>0.65959999999999996</v>
      </c>
      <c r="P49" s="5">
        <v>0.70862000000000003</v>
      </c>
      <c r="Q49" s="5">
        <v>0.70862000000000003</v>
      </c>
      <c r="R49" s="5">
        <v>0.75861999999999996</v>
      </c>
      <c r="S49" s="5">
        <v>0.73480999999999996</v>
      </c>
      <c r="T49" s="5">
        <v>0.76814000000000004</v>
      </c>
      <c r="U49" s="5">
        <v>0.74499000000000004</v>
      </c>
      <c r="V49" s="5">
        <v>0.75610999999999995</v>
      </c>
      <c r="W49" s="5">
        <v>0.71823000000000004</v>
      </c>
      <c r="X49" s="5">
        <v>0.71609</v>
      </c>
      <c r="Y49" s="5">
        <v>0.75497999999999998</v>
      </c>
      <c r="Z49" s="5">
        <v>0.67164999999999997</v>
      </c>
      <c r="AA49" s="5">
        <v>0.69664999999999999</v>
      </c>
      <c r="AB49" s="5">
        <v>0.67998000000000003</v>
      </c>
      <c r="AC49" s="5">
        <v>0.62997999999999998</v>
      </c>
      <c r="AD49" s="5">
        <v>0.62997999999999998</v>
      </c>
      <c r="AE49" s="5">
        <v>0.63295000000000001</v>
      </c>
      <c r="AF49" s="5">
        <v>0.59128999999999998</v>
      </c>
      <c r="AG49" s="5">
        <v>0.63295000000000001</v>
      </c>
      <c r="AH49" s="5">
        <v>0.66351000000000004</v>
      </c>
      <c r="AI49" s="5">
        <v>0.65971999999999997</v>
      </c>
      <c r="AJ49" s="5">
        <v>0.66666999999999998</v>
      </c>
      <c r="AK49" s="5">
        <v>0.625</v>
      </c>
      <c r="AM49" s="4" t="s">
        <v>121</v>
      </c>
      <c r="AN49" s="4" t="s">
        <v>122</v>
      </c>
      <c r="AO49" s="5">
        <f t="shared" si="1"/>
        <v>0.54664749999999995</v>
      </c>
      <c r="AP49" s="5">
        <f t="shared" si="2"/>
        <v>0.72503833333333334</v>
      </c>
      <c r="AQ49" s="5">
        <f t="shared" si="3"/>
        <v>0.64624363636363635</v>
      </c>
      <c r="AR49" s="6">
        <f>(AO49-AVERAGE(AO11:AO56))/_xlfn.STDEV.P(AO11:AO56)</f>
        <v>0.39631872934401269</v>
      </c>
      <c r="AS49" s="6">
        <f t="shared" ref="AS49:AT49" si="41">(AP49-AVERAGE(AP11:AP56))/_xlfn.STDEV.P(AP11:AP56)</f>
        <v>1.29149378359726</v>
      </c>
      <c r="AT49" s="6">
        <f t="shared" si="41"/>
        <v>0.36029508317670794</v>
      </c>
    </row>
    <row r="50" spans="1:46" ht="13.5" thickBot="1">
      <c r="A50" s="4" t="s">
        <v>123</v>
      </c>
      <c r="B50" s="4" t="s">
        <v>124</v>
      </c>
      <c r="C50" s="5">
        <v>0.30621999999999999</v>
      </c>
      <c r="D50" s="5">
        <v>0.25474999999999998</v>
      </c>
      <c r="E50" s="5">
        <v>0.29532000000000003</v>
      </c>
      <c r="F50" s="5">
        <v>0.27024999999999999</v>
      </c>
      <c r="G50" s="5">
        <v>0.26206000000000002</v>
      </c>
      <c r="H50" s="5">
        <v>0.29331000000000002</v>
      </c>
      <c r="I50" s="5">
        <v>0.33243</v>
      </c>
      <c r="J50" s="5">
        <v>0.34971999999999998</v>
      </c>
      <c r="K50" s="5">
        <v>0.41032999999999997</v>
      </c>
      <c r="L50" s="5">
        <v>0.46139999999999998</v>
      </c>
      <c r="M50" s="5">
        <v>0.48537000000000002</v>
      </c>
      <c r="N50" s="5">
        <v>0.50117</v>
      </c>
      <c r="O50" s="5">
        <v>0.45809</v>
      </c>
      <c r="P50" s="5">
        <v>0.49441000000000002</v>
      </c>
      <c r="Q50" s="5">
        <v>0.50199000000000005</v>
      </c>
      <c r="R50" s="5">
        <v>0.50375000000000003</v>
      </c>
      <c r="S50" s="5">
        <v>0.52305999999999997</v>
      </c>
      <c r="T50" s="5">
        <v>0.51842999999999995</v>
      </c>
      <c r="U50" s="5">
        <v>0.54412000000000005</v>
      </c>
      <c r="V50" s="5">
        <v>0.58933000000000002</v>
      </c>
      <c r="W50" s="5">
        <v>0.55649999999999999</v>
      </c>
      <c r="X50" s="5">
        <v>0.52476999999999996</v>
      </c>
      <c r="Y50" s="5">
        <v>0.47715000000000002</v>
      </c>
      <c r="Z50" s="5">
        <v>0.49567</v>
      </c>
      <c r="AA50" s="5">
        <v>0.47393000000000002</v>
      </c>
      <c r="AB50" s="5">
        <v>0.40575</v>
      </c>
      <c r="AC50" s="5">
        <v>0.33567000000000002</v>
      </c>
      <c r="AD50" s="5">
        <v>0.33178000000000002</v>
      </c>
      <c r="AE50" s="5">
        <v>0.34566999999999998</v>
      </c>
      <c r="AF50" s="5">
        <v>0.34156999999999998</v>
      </c>
      <c r="AG50" s="5">
        <v>0.35304000000000002</v>
      </c>
      <c r="AH50" s="5">
        <v>0.37387999999999999</v>
      </c>
      <c r="AI50" s="5">
        <v>0.35799999999999998</v>
      </c>
      <c r="AJ50" s="5">
        <v>0.37198999999999999</v>
      </c>
      <c r="AK50" s="5">
        <v>0.32199</v>
      </c>
      <c r="AM50" s="4" t="s">
        <v>123</v>
      </c>
      <c r="AN50" s="4" t="s">
        <v>124</v>
      </c>
      <c r="AO50" s="5">
        <f t="shared" si="1"/>
        <v>0.35186083333333329</v>
      </c>
      <c r="AP50" s="5">
        <f t="shared" si="2"/>
        <v>0.51560583333333332</v>
      </c>
      <c r="AQ50" s="5">
        <f t="shared" si="3"/>
        <v>0.36484272727272732</v>
      </c>
      <c r="AR50" s="6">
        <f>(AO50-AVERAGE(AO11:AO56))/_xlfn.STDEV.P(AO11:AO56)</f>
        <v>-1.1294157537759051</v>
      </c>
      <c r="AS50" s="6">
        <f t="shared" ref="AS50:AT50" si="42">(AP50-AVERAGE(AP11:AP56))/_xlfn.STDEV.P(AP11:AP56)</f>
        <v>-0.55671822617779165</v>
      </c>
      <c r="AT50" s="6">
        <f t="shared" si="42"/>
        <v>-1.5221255989057589</v>
      </c>
    </row>
    <row r="51" spans="1:46" ht="13.5" thickBot="1">
      <c r="A51" s="4" t="s">
        <v>125</v>
      </c>
      <c r="B51" s="4" t="s">
        <v>126</v>
      </c>
      <c r="C51" s="5">
        <v>0.51751999999999998</v>
      </c>
      <c r="D51" s="5">
        <v>0.59914000000000001</v>
      </c>
      <c r="E51" s="5">
        <v>0.58560000000000001</v>
      </c>
      <c r="F51" s="5">
        <v>0.61894000000000005</v>
      </c>
      <c r="G51" s="5">
        <v>0.55327999999999999</v>
      </c>
      <c r="H51" s="5">
        <v>0.62005999999999994</v>
      </c>
      <c r="I51" s="5">
        <v>0.62363999999999997</v>
      </c>
      <c r="J51" s="5">
        <v>0.68196999999999997</v>
      </c>
      <c r="K51" s="5">
        <v>0.67364000000000002</v>
      </c>
      <c r="L51" s="5">
        <v>0.61114000000000002</v>
      </c>
      <c r="M51" s="5">
        <v>0.64912000000000003</v>
      </c>
      <c r="N51" s="5">
        <v>0.63060000000000005</v>
      </c>
      <c r="O51" s="5">
        <v>0.62092999999999998</v>
      </c>
      <c r="P51" s="5">
        <v>0.60180999999999996</v>
      </c>
      <c r="Q51" s="5">
        <v>0.62817000000000001</v>
      </c>
      <c r="R51" s="5">
        <v>0.59155000000000002</v>
      </c>
      <c r="S51" s="5">
        <v>0.59660000000000002</v>
      </c>
      <c r="T51" s="5">
        <v>0.53856000000000004</v>
      </c>
      <c r="U51" s="5">
        <v>0.54313999999999996</v>
      </c>
      <c r="V51" s="5">
        <v>0.54730999999999996</v>
      </c>
      <c r="W51" s="5">
        <v>0.48375000000000001</v>
      </c>
      <c r="X51" s="5">
        <v>0.52124999999999999</v>
      </c>
      <c r="Y51" s="5">
        <v>0.49797999999999998</v>
      </c>
      <c r="Z51" s="5">
        <v>0.44474000000000002</v>
      </c>
      <c r="AA51" s="5">
        <v>0.39843000000000001</v>
      </c>
      <c r="AB51" s="5">
        <v>0.37297000000000002</v>
      </c>
      <c r="AC51" s="5">
        <v>0.32163000000000003</v>
      </c>
      <c r="AD51" s="5">
        <v>0.30696000000000001</v>
      </c>
      <c r="AE51" s="5">
        <v>0.35565999999999998</v>
      </c>
      <c r="AF51" s="5">
        <v>0.34986</v>
      </c>
      <c r="AG51" s="5">
        <v>0.36947000000000002</v>
      </c>
      <c r="AH51" s="5">
        <v>0.36252000000000001</v>
      </c>
      <c r="AI51" s="5">
        <v>0.43441999999999997</v>
      </c>
      <c r="AJ51" s="5">
        <v>0.42701</v>
      </c>
      <c r="AK51" s="5">
        <v>0.45934000000000003</v>
      </c>
      <c r="AM51" s="4" t="s">
        <v>125</v>
      </c>
      <c r="AN51" s="4" t="s">
        <v>126</v>
      </c>
      <c r="AO51" s="5">
        <f t="shared" si="1"/>
        <v>0.61372083333333338</v>
      </c>
      <c r="AP51" s="5">
        <f t="shared" si="2"/>
        <v>0.55131583333333334</v>
      </c>
      <c r="AQ51" s="5">
        <f t="shared" si="3"/>
        <v>0.37802454545454545</v>
      </c>
      <c r="AR51" s="6">
        <f>(AO51-AVERAGE(AO11:AO56))/_xlfn.STDEV.P(AO11:AO56)</f>
        <v>0.92169399920059136</v>
      </c>
      <c r="AS51" s="6">
        <f t="shared" ref="AS51:AT51" si="43">(AP51-AVERAGE(AP11:AP56))/_xlfn.STDEV.P(AP11:AP56)</f>
        <v>-0.24158255779266941</v>
      </c>
      <c r="AT51" s="6">
        <f t="shared" si="43"/>
        <v>-1.4339463273708228</v>
      </c>
    </row>
    <row r="52" spans="1:46" ht="13.5" thickBot="1">
      <c r="A52" s="4" t="s">
        <v>127</v>
      </c>
      <c r="B52" s="4" t="s">
        <v>128</v>
      </c>
      <c r="C52" s="5">
        <v>0.4163</v>
      </c>
      <c r="D52" s="5">
        <v>0.43019000000000002</v>
      </c>
      <c r="E52" s="5">
        <v>0.47186</v>
      </c>
      <c r="F52" s="5">
        <v>0.41666999999999998</v>
      </c>
      <c r="G52" s="5">
        <v>0.38889000000000001</v>
      </c>
      <c r="H52" s="5">
        <v>0.36388999999999999</v>
      </c>
      <c r="I52" s="5">
        <v>0.38769999999999999</v>
      </c>
      <c r="J52" s="5">
        <v>0.37103000000000003</v>
      </c>
      <c r="K52" s="5">
        <v>0.28770000000000001</v>
      </c>
      <c r="L52" s="5">
        <v>0.28770000000000001</v>
      </c>
      <c r="M52" s="5">
        <v>0.21626999999999999</v>
      </c>
      <c r="N52" s="5">
        <v>0.29959999999999998</v>
      </c>
      <c r="O52" s="5">
        <v>0.29959999999999998</v>
      </c>
      <c r="P52" s="5">
        <v>0.29762</v>
      </c>
      <c r="Q52" s="5">
        <v>0.29762</v>
      </c>
      <c r="R52" s="5">
        <v>0.2903</v>
      </c>
      <c r="S52" s="5">
        <v>0.37363000000000002</v>
      </c>
      <c r="T52" s="5">
        <v>0.39862999999999998</v>
      </c>
      <c r="U52" s="5">
        <v>0.39566000000000001</v>
      </c>
      <c r="V52" s="5">
        <v>0.39149</v>
      </c>
      <c r="W52" s="5">
        <v>0.44357000000000002</v>
      </c>
      <c r="X52" s="5">
        <v>0.52690999999999999</v>
      </c>
      <c r="Y52" s="5">
        <v>0.51500000000000001</v>
      </c>
      <c r="Z52" s="5">
        <v>0.51500000000000001</v>
      </c>
      <c r="AA52" s="5">
        <v>0.59833999999999998</v>
      </c>
      <c r="AB52" s="5">
        <v>0.66976000000000002</v>
      </c>
      <c r="AC52" s="5">
        <v>0.58643000000000001</v>
      </c>
      <c r="AD52" s="5">
        <v>0.57291999999999998</v>
      </c>
      <c r="AE52" s="5">
        <v>0.50488999999999995</v>
      </c>
      <c r="AF52" s="5">
        <v>0.49297999999999997</v>
      </c>
      <c r="AG52" s="5">
        <v>0.47215000000000001</v>
      </c>
      <c r="AH52" s="5">
        <v>0.47215000000000001</v>
      </c>
      <c r="AI52" s="5">
        <v>0.50339999999999996</v>
      </c>
      <c r="AJ52" s="5">
        <v>0.50339999999999996</v>
      </c>
      <c r="AK52" s="5">
        <v>0.42007</v>
      </c>
      <c r="AM52" s="4" t="s">
        <v>127</v>
      </c>
      <c r="AN52" s="4" t="s">
        <v>128</v>
      </c>
      <c r="AO52" s="5">
        <f t="shared" si="1"/>
        <v>0.36148333333333338</v>
      </c>
      <c r="AP52" s="5">
        <f t="shared" si="2"/>
        <v>0.39541916666666665</v>
      </c>
      <c r="AQ52" s="5">
        <f t="shared" si="3"/>
        <v>0.52695363636363635</v>
      </c>
      <c r="AR52" s="6">
        <f>(AO52-AVERAGE(AO11:AO56))/_xlfn.STDEV.P(AO11:AO56)</f>
        <v>-1.0540441674396319</v>
      </c>
      <c r="AS52" s="6">
        <f t="shared" ref="AS52:AT52" si="44">(AP52-AVERAGE(AP11:AP56))/_xlfn.STDEV.P(AP11:AP56)</f>
        <v>-1.6173484566728875</v>
      </c>
      <c r="AT52" s="6">
        <f t="shared" si="44"/>
        <v>-0.43769083624003907</v>
      </c>
    </row>
    <row r="53" spans="1:46" ht="13.5" thickBot="1">
      <c r="A53" s="4" t="s">
        <v>129</v>
      </c>
      <c r="B53" s="4" t="s">
        <v>130</v>
      </c>
      <c r="C53" s="5">
        <v>0.38777</v>
      </c>
      <c r="D53" s="5">
        <v>0.36654999999999999</v>
      </c>
      <c r="E53" s="5">
        <v>0.40576000000000001</v>
      </c>
      <c r="F53" s="5">
        <v>0.41682999999999998</v>
      </c>
      <c r="G53" s="5">
        <v>0.41761999999999999</v>
      </c>
      <c r="H53" s="5">
        <v>0.45729999999999998</v>
      </c>
      <c r="I53" s="5">
        <v>0.47516000000000003</v>
      </c>
      <c r="J53" s="5">
        <v>0.47516000000000003</v>
      </c>
      <c r="K53" s="5">
        <v>0.41266000000000003</v>
      </c>
      <c r="L53" s="5">
        <v>0.35942000000000002</v>
      </c>
      <c r="M53" s="5">
        <v>0.37639</v>
      </c>
      <c r="N53" s="5">
        <v>0.40916000000000002</v>
      </c>
      <c r="O53" s="5">
        <v>0.41588000000000003</v>
      </c>
      <c r="P53" s="5">
        <v>0.48471999999999998</v>
      </c>
      <c r="Q53" s="5">
        <v>0.50105999999999995</v>
      </c>
      <c r="R53" s="5">
        <v>0.55105999999999999</v>
      </c>
      <c r="S53" s="5">
        <v>0.56010000000000004</v>
      </c>
      <c r="T53" s="5">
        <v>0.52041999999999999</v>
      </c>
      <c r="U53" s="5">
        <v>0.58589999999999998</v>
      </c>
      <c r="V53" s="5">
        <v>0.58589999999999998</v>
      </c>
      <c r="W53" s="5">
        <v>0.66922999999999999</v>
      </c>
      <c r="X53" s="5">
        <v>0.70899000000000001</v>
      </c>
      <c r="Y53" s="5">
        <v>0.67427000000000004</v>
      </c>
      <c r="Z53" s="5">
        <v>0.60945000000000005</v>
      </c>
      <c r="AA53" s="5">
        <v>0.59555999999999998</v>
      </c>
      <c r="AB53" s="5">
        <v>0.54000999999999999</v>
      </c>
      <c r="AC53" s="5">
        <v>0.48444999999999999</v>
      </c>
      <c r="AD53" s="5">
        <v>0.42122999999999999</v>
      </c>
      <c r="AE53" s="5">
        <v>0.47886000000000001</v>
      </c>
      <c r="AF53" s="5">
        <v>0.48302</v>
      </c>
      <c r="AG53" s="5">
        <v>0.44513999999999998</v>
      </c>
      <c r="AH53" s="5">
        <v>0.40348000000000001</v>
      </c>
      <c r="AI53" s="5">
        <v>0.38958999999999999</v>
      </c>
      <c r="AJ53" s="5">
        <v>0.41556999999999999</v>
      </c>
      <c r="AK53" s="5">
        <v>0.47806999999999999</v>
      </c>
      <c r="AM53" s="4" t="s">
        <v>129</v>
      </c>
      <c r="AN53" s="4" t="s">
        <v>130</v>
      </c>
      <c r="AO53" s="5">
        <f t="shared" si="1"/>
        <v>0.41331499999999993</v>
      </c>
      <c r="AP53" s="5">
        <f t="shared" si="2"/>
        <v>0.57224833333333336</v>
      </c>
      <c r="AQ53" s="5">
        <f t="shared" si="3"/>
        <v>0.46681636363636353</v>
      </c>
      <c r="AR53" s="6">
        <f>(AO53-AVERAGE(AO11:AO56))/_xlfn.STDEV.P(AO11:AO56)</f>
        <v>-0.64805456607620671</v>
      </c>
      <c r="AS53" s="6">
        <f t="shared" ref="AS53:AT53" si="45">(AP53-AVERAGE(AP11:AP56))/_xlfn.STDEV.P(AP11:AP56)</f>
        <v>-5.6856224035414432E-2</v>
      </c>
      <c r="AT53" s="6">
        <f t="shared" si="45"/>
        <v>-0.83997683564056269</v>
      </c>
    </row>
    <row r="54" spans="1:46" ht="13.5" thickBot="1">
      <c r="A54" s="4" t="s">
        <v>131</v>
      </c>
      <c r="B54" s="4" t="s">
        <v>132</v>
      </c>
      <c r="C54" s="5">
        <v>0.41231000000000001</v>
      </c>
      <c r="D54" s="5">
        <v>0.41231000000000001</v>
      </c>
      <c r="E54" s="5">
        <v>0.41041</v>
      </c>
      <c r="F54" s="5">
        <v>0.41138999999999998</v>
      </c>
      <c r="G54" s="5">
        <v>0.43933</v>
      </c>
      <c r="H54" s="5">
        <v>0.44567000000000001</v>
      </c>
      <c r="I54" s="5">
        <v>0.43741999999999998</v>
      </c>
      <c r="J54" s="5">
        <v>0.44120999999999999</v>
      </c>
      <c r="K54" s="5">
        <v>0.49329000000000001</v>
      </c>
      <c r="L54" s="5">
        <v>0.48831999999999998</v>
      </c>
      <c r="M54" s="5">
        <v>0.48782999999999999</v>
      </c>
      <c r="N54" s="5">
        <v>0.49081000000000002</v>
      </c>
      <c r="O54" s="5">
        <v>0.54146000000000005</v>
      </c>
      <c r="P54" s="5">
        <v>0.51368000000000003</v>
      </c>
      <c r="Q54" s="5">
        <v>0.51715999999999995</v>
      </c>
      <c r="R54" s="5">
        <v>0.50173999999999996</v>
      </c>
      <c r="S54" s="5">
        <v>0.48842000000000002</v>
      </c>
      <c r="T54" s="5">
        <v>0.50356999999999996</v>
      </c>
      <c r="U54" s="5">
        <v>0.50370999999999999</v>
      </c>
      <c r="V54" s="5">
        <v>0.54537000000000002</v>
      </c>
      <c r="W54" s="5">
        <v>0.51127999999999996</v>
      </c>
      <c r="X54" s="5">
        <v>0.56055999999999995</v>
      </c>
      <c r="Y54" s="5">
        <v>0.60753999999999997</v>
      </c>
      <c r="Z54" s="5">
        <v>0.62361999999999995</v>
      </c>
      <c r="AA54" s="5">
        <v>0.57732000000000006</v>
      </c>
      <c r="AB54" s="5">
        <v>0.54029000000000005</v>
      </c>
      <c r="AC54" s="5">
        <v>0.54515000000000002</v>
      </c>
      <c r="AD54" s="5">
        <v>0.60424999999999995</v>
      </c>
      <c r="AE54" s="5">
        <v>0.58586000000000005</v>
      </c>
      <c r="AF54" s="5">
        <v>0.59180999999999995</v>
      </c>
      <c r="AG54" s="5">
        <v>0.63943000000000005</v>
      </c>
      <c r="AH54" s="5">
        <v>0.60818000000000005</v>
      </c>
      <c r="AI54" s="5">
        <v>0.60582000000000003</v>
      </c>
      <c r="AJ54" s="5">
        <v>0.58721000000000001</v>
      </c>
      <c r="AK54" s="5">
        <v>0.55030000000000001</v>
      </c>
      <c r="AM54" s="4" t="s">
        <v>131</v>
      </c>
      <c r="AN54" s="4" t="s">
        <v>132</v>
      </c>
      <c r="AO54" s="5">
        <f t="shared" si="1"/>
        <v>0.44752499999999995</v>
      </c>
      <c r="AP54" s="5">
        <f t="shared" si="2"/>
        <v>0.5348425</v>
      </c>
      <c r="AQ54" s="5">
        <f t="shared" si="3"/>
        <v>0.5850563636363636</v>
      </c>
      <c r="AR54" s="6">
        <f>(AO54-AVERAGE(AO11:AO56))/_xlfn.STDEV.P(AO11:AO56)</f>
        <v>-0.38009281304280734</v>
      </c>
      <c r="AS54" s="6">
        <f t="shared" ref="AS54:AT54" si="46">(AP54-AVERAGE(AP11:AP56))/_xlfn.STDEV.P(AP11:AP56)</f>
        <v>-0.38695738026623183</v>
      </c>
      <c r="AT54" s="6">
        <f t="shared" si="46"/>
        <v>-4.9014851301253291E-2</v>
      </c>
    </row>
    <row r="55" spans="1:46" ht="13.5" thickBot="1">
      <c r="A55" s="4" t="s">
        <v>133</v>
      </c>
      <c r="B55" s="4" t="s">
        <v>134</v>
      </c>
      <c r="C55" s="5">
        <v>0.39583000000000002</v>
      </c>
      <c r="D55" s="5">
        <v>0.47916999999999998</v>
      </c>
      <c r="E55" s="5">
        <v>0.50946999999999998</v>
      </c>
      <c r="F55" s="5">
        <v>0.56154999999999999</v>
      </c>
      <c r="G55" s="5">
        <v>0.53239000000000003</v>
      </c>
      <c r="H55" s="5">
        <v>0.61572000000000005</v>
      </c>
      <c r="I55" s="5">
        <v>0.57404999999999995</v>
      </c>
      <c r="J55" s="5">
        <v>0.49071999999999999</v>
      </c>
      <c r="K55" s="5">
        <v>0.49071999999999999</v>
      </c>
      <c r="L55" s="5">
        <v>0.57404999999999995</v>
      </c>
      <c r="M55" s="5">
        <v>0.49071999999999999</v>
      </c>
      <c r="N55" s="5">
        <v>0.49071999999999999</v>
      </c>
      <c r="O55" s="5">
        <v>0.57404999999999995</v>
      </c>
      <c r="P55" s="5">
        <v>0.49071999999999999</v>
      </c>
      <c r="Q55" s="5">
        <v>0.50207999999999997</v>
      </c>
      <c r="R55" s="5">
        <v>0.51249999999999996</v>
      </c>
      <c r="S55" s="5">
        <v>0.5625</v>
      </c>
      <c r="T55" s="5">
        <v>0.5</v>
      </c>
      <c r="U55" s="5">
        <v>0.45833000000000002</v>
      </c>
      <c r="V55" s="5">
        <v>0.47499999999999998</v>
      </c>
      <c r="W55" s="5">
        <v>0.40555999999999998</v>
      </c>
      <c r="X55" s="5">
        <v>0.32222000000000001</v>
      </c>
      <c r="Y55" s="5">
        <v>0.40555999999999998</v>
      </c>
      <c r="Z55" s="5">
        <v>0.40555999999999998</v>
      </c>
      <c r="AA55" s="5">
        <v>0.32222000000000001</v>
      </c>
      <c r="AB55" s="5">
        <v>0.32222000000000001</v>
      </c>
      <c r="AC55" s="5">
        <v>0.28055999999999998</v>
      </c>
      <c r="AD55" s="5">
        <v>0.21806</v>
      </c>
      <c r="AE55" s="5">
        <v>0.13472000000000001</v>
      </c>
      <c r="AF55" s="5">
        <v>0.15556</v>
      </c>
      <c r="AG55" s="5">
        <v>0.23247999999999999</v>
      </c>
      <c r="AH55" s="5">
        <v>0.21581</v>
      </c>
      <c r="AI55" s="5">
        <v>0.28526000000000001</v>
      </c>
      <c r="AJ55" s="5">
        <v>0.36858999999999997</v>
      </c>
      <c r="AK55" s="5">
        <v>0.36858999999999997</v>
      </c>
      <c r="AM55" s="4" t="s">
        <v>133</v>
      </c>
      <c r="AN55" s="4" t="s">
        <v>134</v>
      </c>
      <c r="AO55" s="5">
        <f t="shared" si="1"/>
        <v>0.51709249999999984</v>
      </c>
      <c r="AP55" s="5">
        <f t="shared" si="2"/>
        <v>0.46784000000000003</v>
      </c>
      <c r="AQ55" s="5">
        <f t="shared" si="3"/>
        <v>0.26400636363636365</v>
      </c>
      <c r="AR55" s="6">
        <f>(AO55-AVERAGE(AO11:AO56))/_xlfn.STDEV.P(AO11:AO56)</f>
        <v>0.16481888687391205</v>
      </c>
      <c r="AS55" s="6">
        <f t="shared" ref="AS55:AT55" si="47">(AP55-AVERAGE(AP11:AP56))/_xlfn.STDEV.P(AP11:AP56)</f>
        <v>-0.97824490815685439</v>
      </c>
      <c r="AT55" s="6">
        <f t="shared" si="47"/>
        <v>-2.1966666195026665</v>
      </c>
    </row>
    <row r="56" spans="1:46" ht="13.5" thickBot="1">
      <c r="A56" s="4" t="s">
        <v>135</v>
      </c>
      <c r="B56" s="4" t="s">
        <v>136</v>
      </c>
      <c r="C56" s="5">
        <v>0.36453000000000002</v>
      </c>
      <c r="D56" s="5">
        <v>0.38014999999999999</v>
      </c>
      <c r="E56" s="5">
        <v>0.34919</v>
      </c>
      <c r="F56" s="5">
        <v>0.35776000000000002</v>
      </c>
      <c r="G56" s="5">
        <v>0.35674</v>
      </c>
      <c r="H56" s="5">
        <v>0.35443000000000002</v>
      </c>
      <c r="I56" s="5">
        <v>0.37171999999999999</v>
      </c>
      <c r="J56" s="5">
        <v>0.45506000000000002</v>
      </c>
      <c r="K56" s="5">
        <v>0.42171999999999998</v>
      </c>
      <c r="L56" s="5">
        <v>0.48991000000000001</v>
      </c>
      <c r="M56" s="5">
        <v>0.54059000000000001</v>
      </c>
      <c r="N56" s="5">
        <v>0.57796999999999998</v>
      </c>
      <c r="O56" s="5">
        <v>0.58758999999999995</v>
      </c>
      <c r="P56" s="5">
        <v>0.58901000000000003</v>
      </c>
      <c r="Q56" s="5">
        <v>0.61997000000000002</v>
      </c>
      <c r="R56" s="5">
        <v>0.62217999999999996</v>
      </c>
      <c r="S56" s="5">
        <v>0.64088000000000001</v>
      </c>
      <c r="T56" s="5">
        <v>0.64049999999999996</v>
      </c>
      <c r="U56" s="5">
        <v>0.62909999999999999</v>
      </c>
      <c r="V56" s="5">
        <v>0.60346</v>
      </c>
      <c r="W56" s="5">
        <v>0.59235000000000004</v>
      </c>
      <c r="X56" s="5">
        <v>0.57060999999999995</v>
      </c>
      <c r="Y56" s="5">
        <v>0.54725000000000001</v>
      </c>
      <c r="Z56" s="5">
        <v>0.53115999999999997</v>
      </c>
      <c r="AA56" s="5">
        <v>0.54342000000000001</v>
      </c>
      <c r="AB56" s="5">
        <v>0.57498000000000005</v>
      </c>
      <c r="AC56" s="5">
        <v>0.57498000000000005</v>
      </c>
      <c r="AD56" s="5">
        <v>0.58198000000000005</v>
      </c>
      <c r="AE56" s="5">
        <v>0.55179</v>
      </c>
      <c r="AF56" s="5">
        <v>0.54127999999999998</v>
      </c>
      <c r="AG56" s="5">
        <v>0.57086000000000003</v>
      </c>
      <c r="AH56" s="5">
        <v>0.57567000000000002</v>
      </c>
      <c r="AI56" s="5">
        <v>0.61663999999999997</v>
      </c>
      <c r="AJ56" s="5">
        <v>0.61677999999999999</v>
      </c>
      <c r="AK56" s="5">
        <v>0.56793000000000005</v>
      </c>
      <c r="AM56" s="4" t="s">
        <v>135</v>
      </c>
      <c r="AN56" s="4" t="s">
        <v>136</v>
      </c>
      <c r="AO56" s="5">
        <f t="shared" si="1"/>
        <v>0.4183141666666666</v>
      </c>
      <c r="AP56" s="5">
        <f t="shared" si="2"/>
        <v>0.59783833333333336</v>
      </c>
      <c r="AQ56" s="5">
        <f t="shared" si="3"/>
        <v>0.57421000000000011</v>
      </c>
      <c r="AR56" s="6">
        <f>(AO56-AVERAGE(AO11:AO56))/_xlfn.STDEV.P(AO11:AO56)</f>
        <v>-0.60889685009532002</v>
      </c>
      <c r="AS56" s="6">
        <f t="shared" ref="AS56:AT56" si="48">(AP56-AVERAGE(AP11:AP56))/_xlfn.STDEV.P(AP11:AP56)</f>
        <v>0.1689718844489114</v>
      </c>
      <c r="AT56" s="6">
        <f t="shared" si="48"/>
        <v>-0.12157118845182659</v>
      </c>
    </row>
    <row r="57" spans="1:46" ht="13.5" thickBot="1">
      <c r="A57" s="268" t="s">
        <v>179</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M57"/>
      <c r="AN57"/>
    </row>
    <row r="58" spans="1:46" ht="13.5" thickBot="1">
      <c r="A58" s="267"/>
      <c r="B58" s="267"/>
      <c r="C58" s="4" t="s">
        <v>10</v>
      </c>
      <c r="D58" s="4" t="s">
        <v>11</v>
      </c>
      <c r="E58" s="4" t="s">
        <v>12</v>
      </c>
      <c r="F58" s="4" t="s">
        <v>13</v>
      </c>
      <c r="G58" s="4" t="s">
        <v>14</v>
      </c>
      <c r="H58" s="4" t="s">
        <v>15</v>
      </c>
      <c r="I58" s="4" t="s">
        <v>16</v>
      </c>
      <c r="J58" s="4" t="s">
        <v>17</v>
      </c>
      <c r="K58" s="4" t="s">
        <v>18</v>
      </c>
      <c r="L58" s="4" t="s">
        <v>19</v>
      </c>
      <c r="M58" s="4" t="s">
        <v>20</v>
      </c>
      <c r="N58" s="4" t="s">
        <v>21</v>
      </c>
      <c r="O58" s="4" t="s">
        <v>22</v>
      </c>
      <c r="P58" s="4" t="s">
        <v>23</v>
      </c>
      <c r="Q58" s="4" t="s">
        <v>24</v>
      </c>
      <c r="R58" s="4" t="s">
        <v>25</v>
      </c>
      <c r="S58" s="4" t="s">
        <v>26</v>
      </c>
      <c r="T58" s="4" t="s">
        <v>27</v>
      </c>
      <c r="U58" s="4" t="s">
        <v>28</v>
      </c>
      <c r="V58" s="4" t="s">
        <v>29</v>
      </c>
      <c r="W58" s="4" t="s">
        <v>30</v>
      </c>
      <c r="X58" s="4" t="s">
        <v>31</v>
      </c>
      <c r="Y58" s="4" t="s">
        <v>32</v>
      </c>
      <c r="Z58" s="4" t="s">
        <v>33</v>
      </c>
      <c r="AA58" s="4" t="s">
        <v>34</v>
      </c>
      <c r="AB58" s="4" t="s">
        <v>35</v>
      </c>
      <c r="AC58" s="4" t="s">
        <v>36</v>
      </c>
      <c r="AD58" s="4" t="s">
        <v>37</v>
      </c>
      <c r="AE58" s="4" t="s">
        <v>38</v>
      </c>
      <c r="AF58" s="4" t="s">
        <v>39</v>
      </c>
      <c r="AG58" s="4" t="s">
        <v>40</v>
      </c>
      <c r="AH58" s="4" t="s">
        <v>41</v>
      </c>
      <c r="AI58" s="4" t="s">
        <v>42</v>
      </c>
      <c r="AJ58" s="4" t="s">
        <v>43</v>
      </c>
      <c r="AK58" s="4" t="s">
        <v>44</v>
      </c>
      <c r="AM58" s="267"/>
      <c r="AN58" s="267"/>
      <c r="AO58" s="4">
        <v>2016</v>
      </c>
      <c r="AP58" s="4">
        <v>2017</v>
      </c>
      <c r="AQ58" s="4">
        <v>2018</v>
      </c>
      <c r="AR58" s="4">
        <v>2016</v>
      </c>
      <c r="AS58" s="4">
        <v>2017</v>
      </c>
      <c r="AT58" s="4">
        <v>2018</v>
      </c>
    </row>
    <row r="59" spans="1:46" ht="13.5" thickBot="1">
      <c r="A59" s="4" t="s">
        <v>45</v>
      </c>
      <c r="B59" s="4" t="s">
        <v>46</v>
      </c>
      <c r="C59" s="5">
        <v>0.63056000000000001</v>
      </c>
      <c r="D59" s="5">
        <v>0.5927</v>
      </c>
      <c r="E59" s="5">
        <v>0.61238000000000004</v>
      </c>
      <c r="F59" s="5">
        <v>0.58718000000000004</v>
      </c>
      <c r="G59" s="5">
        <v>0.5585</v>
      </c>
      <c r="H59" s="5">
        <v>0.52141999999999999</v>
      </c>
      <c r="I59" s="5">
        <v>0.47564000000000001</v>
      </c>
      <c r="J59" s="5">
        <v>0.47144000000000003</v>
      </c>
      <c r="K59" s="5">
        <v>0.47604999999999997</v>
      </c>
      <c r="L59" s="5">
        <v>0.47447</v>
      </c>
      <c r="M59" s="5">
        <v>0.49669999999999997</v>
      </c>
      <c r="N59" s="5">
        <v>0.52222999999999997</v>
      </c>
      <c r="O59" s="5">
        <v>0.48871999999999999</v>
      </c>
      <c r="P59" s="5">
        <v>0.49986999999999998</v>
      </c>
      <c r="Q59" s="5">
        <v>0.49120000000000003</v>
      </c>
      <c r="R59" s="5">
        <v>0.52061000000000002</v>
      </c>
      <c r="S59" s="5">
        <v>0.51446999999999998</v>
      </c>
      <c r="T59" s="5">
        <v>0.51141000000000003</v>
      </c>
      <c r="U59" s="5">
        <v>0.52310999999999996</v>
      </c>
      <c r="V59" s="5">
        <v>0.50380000000000003</v>
      </c>
      <c r="W59" s="5">
        <v>0.44552000000000003</v>
      </c>
      <c r="X59" s="5">
        <v>0.45727000000000001</v>
      </c>
      <c r="Y59" s="5">
        <v>0.45804</v>
      </c>
      <c r="Z59" s="5">
        <v>0.44550000000000001</v>
      </c>
      <c r="AA59" s="5">
        <v>0.46933999999999998</v>
      </c>
      <c r="AB59" s="5">
        <v>0.49986999999999998</v>
      </c>
      <c r="AC59" s="5">
        <v>0.51829999999999998</v>
      </c>
      <c r="AD59" s="5">
        <v>0.52183999999999997</v>
      </c>
      <c r="AE59" s="5">
        <v>0.55656000000000005</v>
      </c>
      <c r="AF59" s="5">
        <v>0.60412999999999994</v>
      </c>
      <c r="AG59" s="5">
        <v>0.61055999999999999</v>
      </c>
      <c r="AH59" s="5">
        <v>0.62870999999999999</v>
      </c>
      <c r="AI59" s="5">
        <v>0.63395000000000001</v>
      </c>
      <c r="AJ59" s="5">
        <v>0.66657</v>
      </c>
      <c r="AK59" s="5">
        <v>0.64154</v>
      </c>
      <c r="AM59" s="4" t="s">
        <v>45</v>
      </c>
      <c r="AN59" s="4" t="s">
        <v>46</v>
      </c>
      <c r="AO59" s="5">
        <f>AVERAGE(C59:N59)</f>
        <v>0.53493916666666663</v>
      </c>
      <c r="AP59" s="5">
        <f>AVERAGE(O59:Z59)</f>
        <v>0.48829333333333341</v>
      </c>
      <c r="AQ59" s="5">
        <f>AVERAGE(AA59:AK59)</f>
        <v>0.5773972727272727</v>
      </c>
      <c r="AR59" s="6">
        <f>(AO59-AVERAGE(AO59:AO104))/_xlfn.STDEV.P(AO59:AO104)</f>
        <v>-0.68930631506777662</v>
      </c>
      <c r="AS59" s="6">
        <f t="shared" ref="AS59:AT59" si="49">(AP59-AVERAGE(AP59:AP104))/_xlfn.STDEV.P(AP59:AP104)</f>
        <v>-1.5689385242742406</v>
      </c>
      <c r="AT59" s="6">
        <f t="shared" si="49"/>
        <v>-1.3250908255724272</v>
      </c>
    </row>
    <row r="60" spans="1:46" ht="13.5" thickBot="1">
      <c r="A60" s="4" t="s">
        <v>47</v>
      </c>
      <c r="B60" s="4" t="s">
        <v>48</v>
      </c>
      <c r="C60" s="5">
        <v>0.53322999999999998</v>
      </c>
      <c r="D60" s="5">
        <v>0.52483000000000002</v>
      </c>
      <c r="E60" s="5">
        <v>0.58487</v>
      </c>
      <c r="F60" s="5">
        <v>0.60709000000000002</v>
      </c>
      <c r="G60" s="5">
        <v>0.59221000000000001</v>
      </c>
      <c r="H60" s="5">
        <v>0.63156000000000001</v>
      </c>
      <c r="I60" s="5">
        <v>0.68089</v>
      </c>
      <c r="J60" s="5">
        <v>0.69650999999999996</v>
      </c>
      <c r="K60" s="5">
        <v>0.67342999999999997</v>
      </c>
      <c r="L60" s="5">
        <v>0.66549999999999998</v>
      </c>
      <c r="M60" s="5">
        <v>0.66139000000000003</v>
      </c>
      <c r="N60" s="5">
        <v>0.66139000000000003</v>
      </c>
      <c r="O60" s="5">
        <v>0.67686999999999997</v>
      </c>
      <c r="P60" s="5">
        <v>0.71243999999999996</v>
      </c>
      <c r="Q60" s="5">
        <v>0.67850999999999995</v>
      </c>
      <c r="R60" s="5">
        <v>0.69571000000000005</v>
      </c>
      <c r="S60" s="5">
        <v>0.73738000000000004</v>
      </c>
      <c r="T60" s="5">
        <v>0.74663999999999997</v>
      </c>
      <c r="U60" s="5">
        <v>0.74400999999999995</v>
      </c>
      <c r="V60" s="5">
        <v>0.76068000000000002</v>
      </c>
      <c r="W60" s="5">
        <v>0.72192999999999996</v>
      </c>
      <c r="X60" s="5">
        <v>0.72987000000000002</v>
      </c>
      <c r="Y60" s="5">
        <v>0.75814000000000004</v>
      </c>
      <c r="Z60" s="5">
        <v>0.71052000000000004</v>
      </c>
      <c r="AA60" s="5">
        <v>0.70843999999999996</v>
      </c>
      <c r="AB60" s="5">
        <v>0.68920999999999999</v>
      </c>
      <c r="AC60" s="5">
        <v>0.69818999999999998</v>
      </c>
      <c r="AD60" s="5">
        <v>0.65876000000000001</v>
      </c>
      <c r="AE60" s="5">
        <v>0.66871999999999998</v>
      </c>
      <c r="AF60" s="5">
        <v>0.67503999999999997</v>
      </c>
      <c r="AG60" s="5">
        <v>0.66096999999999995</v>
      </c>
      <c r="AH60" s="5">
        <v>0.64429999999999998</v>
      </c>
      <c r="AI60" s="5">
        <v>0.69098000000000004</v>
      </c>
      <c r="AJ60" s="5">
        <v>0.69098000000000004</v>
      </c>
      <c r="AK60" s="5">
        <v>0.60616000000000003</v>
      </c>
      <c r="AM60" s="4" t="s">
        <v>47</v>
      </c>
      <c r="AN60" s="4" t="s">
        <v>48</v>
      </c>
      <c r="AO60" s="5">
        <f t="shared" ref="AO60:AO104" si="50">AVERAGE(C60:N60)</f>
        <v>0.62607499999999994</v>
      </c>
      <c r="AP60" s="5">
        <f t="shared" ref="AP60:AP104" si="51">AVERAGE(O60:Z60)</f>
        <v>0.72272500000000006</v>
      </c>
      <c r="AQ60" s="5">
        <f t="shared" ref="AQ60:AQ104" si="52">AVERAGE(AA60:AK60)</f>
        <v>0.6719772727272727</v>
      </c>
      <c r="AR60" s="6">
        <f>(AO60-AVERAGE(AO59:AO104))/_xlfn.STDEV.P(AO59:AO104)</f>
        <v>0.31048289766631937</v>
      </c>
      <c r="AS60" s="6">
        <f t="shared" ref="AS60:AT60" si="53">(AP60-AVERAGE(AP59:AP104))/_xlfn.STDEV.P(AP59:AP104)</f>
        <v>0.80933804619234417</v>
      </c>
      <c r="AT60" s="6">
        <f t="shared" si="53"/>
        <v>-2.9054038511807184E-2</v>
      </c>
    </row>
    <row r="61" spans="1:46" ht="13.5" thickBot="1">
      <c r="A61" s="4" t="s">
        <v>49</v>
      </c>
      <c r="B61" s="4" t="s">
        <v>50</v>
      </c>
      <c r="C61" s="5">
        <v>0.48943999999999999</v>
      </c>
      <c r="D61" s="5">
        <v>0.49238999999999999</v>
      </c>
      <c r="E61" s="5">
        <v>0.49893999999999999</v>
      </c>
      <c r="F61" s="5">
        <v>0.49149999999999999</v>
      </c>
      <c r="G61" s="5">
        <v>0.47638999999999998</v>
      </c>
      <c r="H61" s="5">
        <v>0.54422000000000004</v>
      </c>
      <c r="I61" s="5">
        <v>0.53878000000000004</v>
      </c>
      <c r="J61" s="5">
        <v>0.57918999999999998</v>
      </c>
      <c r="K61" s="5">
        <v>0.59514</v>
      </c>
      <c r="L61" s="5">
        <v>0.57299999999999995</v>
      </c>
      <c r="M61" s="5">
        <v>0.57984000000000002</v>
      </c>
      <c r="N61" s="5">
        <v>0.55767999999999995</v>
      </c>
      <c r="O61" s="5">
        <v>0.48527999999999999</v>
      </c>
      <c r="P61" s="5">
        <v>0.46261000000000002</v>
      </c>
      <c r="Q61" s="5">
        <v>0.43939</v>
      </c>
      <c r="R61" s="5">
        <v>0.44298999999999999</v>
      </c>
      <c r="S61" s="5">
        <v>0.46322999999999998</v>
      </c>
      <c r="T61" s="5">
        <v>0.42053000000000001</v>
      </c>
      <c r="U61" s="5">
        <v>0.38429999999999997</v>
      </c>
      <c r="V61" s="5">
        <v>0.31183</v>
      </c>
      <c r="W61" s="5">
        <v>0.33766000000000002</v>
      </c>
      <c r="X61" s="5">
        <v>0.34861999999999999</v>
      </c>
      <c r="Y61" s="5">
        <v>0.36614000000000002</v>
      </c>
      <c r="Z61" s="5">
        <v>0.40433999999999998</v>
      </c>
      <c r="AA61" s="5">
        <v>0.47675000000000001</v>
      </c>
      <c r="AB61" s="5">
        <v>0.53751000000000004</v>
      </c>
      <c r="AC61" s="5">
        <v>0.55520000000000003</v>
      </c>
      <c r="AD61" s="5">
        <v>0.56691999999999998</v>
      </c>
      <c r="AE61" s="5">
        <v>0.60024999999999995</v>
      </c>
      <c r="AF61" s="5">
        <v>0.62568000000000001</v>
      </c>
      <c r="AG61" s="5">
        <v>0.67428999999999994</v>
      </c>
      <c r="AH61" s="5">
        <v>0.72785999999999995</v>
      </c>
      <c r="AI61" s="5">
        <v>0.73141999999999996</v>
      </c>
      <c r="AJ61" s="5">
        <v>0.76871</v>
      </c>
      <c r="AK61" s="5">
        <v>0.72167999999999999</v>
      </c>
      <c r="AM61" s="4" t="s">
        <v>49</v>
      </c>
      <c r="AN61" s="4" t="s">
        <v>50</v>
      </c>
      <c r="AO61" s="5">
        <f t="shared" si="50"/>
        <v>0.53470916666666668</v>
      </c>
      <c r="AP61" s="5">
        <f t="shared" si="51"/>
        <v>0.4055766666666667</v>
      </c>
      <c r="AQ61" s="5">
        <f t="shared" si="52"/>
        <v>0.63511545454545459</v>
      </c>
      <c r="AR61" s="6">
        <f>(AO61-AVERAGE(AO59:AO104))/_xlfn.STDEV.P(AO59:AO104)</f>
        <v>-0.69182948856077287</v>
      </c>
      <c r="AS61" s="6">
        <f t="shared" ref="AS61:AT61" si="54">(AP61-AVERAGE(AP59:AP104))/_xlfn.STDEV.P(AP59:AP104)</f>
        <v>-2.4080875740489205</v>
      </c>
      <c r="AT61" s="6">
        <f t="shared" si="54"/>
        <v>-0.5341742795942378</v>
      </c>
    </row>
    <row r="62" spans="1:46" ht="13.5" thickBot="1">
      <c r="A62" s="4" t="s">
        <v>51</v>
      </c>
      <c r="B62" s="4" t="s">
        <v>52</v>
      </c>
      <c r="C62" s="5">
        <v>0.73480000000000001</v>
      </c>
      <c r="D62" s="5">
        <v>0.75236999999999998</v>
      </c>
      <c r="E62" s="5">
        <v>0.73316999999999999</v>
      </c>
      <c r="F62" s="5">
        <v>0.74012</v>
      </c>
      <c r="G62" s="5">
        <v>0.73573999999999995</v>
      </c>
      <c r="H62" s="5">
        <v>0.73365000000000002</v>
      </c>
      <c r="I62" s="5">
        <v>0.74778999999999995</v>
      </c>
      <c r="J62" s="5">
        <v>0.74850000000000005</v>
      </c>
      <c r="K62" s="5">
        <v>0.74729999999999996</v>
      </c>
      <c r="L62" s="5">
        <v>0.78695000000000004</v>
      </c>
      <c r="M62" s="5">
        <v>0.78586999999999996</v>
      </c>
      <c r="N62" s="5">
        <v>0.78752999999999995</v>
      </c>
      <c r="O62" s="5">
        <v>0.78752999999999995</v>
      </c>
      <c r="P62" s="5">
        <v>0.78813</v>
      </c>
      <c r="Q62" s="5">
        <v>0.77597000000000005</v>
      </c>
      <c r="R62" s="5">
        <v>0.74311000000000005</v>
      </c>
      <c r="S62" s="5">
        <v>0.73204999999999998</v>
      </c>
      <c r="T62" s="5">
        <v>0.73343999999999998</v>
      </c>
      <c r="U62" s="5">
        <v>0.72592000000000001</v>
      </c>
      <c r="V62" s="5">
        <v>0.73214999999999997</v>
      </c>
      <c r="W62" s="5">
        <v>0.70835000000000004</v>
      </c>
      <c r="X62" s="5">
        <v>0.68794</v>
      </c>
      <c r="Y62" s="5">
        <v>0.68105000000000004</v>
      </c>
      <c r="Z62" s="5">
        <v>0.66708999999999996</v>
      </c>
      <c r="AA62" s="5">
        <v>0.66708999999999996</v>
      </c>
      <c r="AB62" s="5">
        <v>0.68288000000000004</v>
      </c>
      <c r="AC62" s="5">
        <v>0.70201000000000002</v>
      </c>
      <c r="AD62" s="5">
        <v>0.71809999999999996</v>
      </c>
      <c r="AE62" s="5">
        <v>0.71191000000000004</v>
      </c>
      <c r="AF62" s="5">
        <v>0.77593999999999996</v>
      </c>
      <c r="AG62" s="5">
        <v>0.76878999999999997</v>
      </c>
      <c r="AH62" s="5">
        <v>0.77146000000000003</v>
      </c>
      <c r="AI62" s="5">
        <v>0.78142</v>
      </c>
      <c r="AJ62" s="5">
        <v>0.80478000000000005</v>
      </c>
      <c r="AK62" s="5">
        <v>0.77800999999999998</v>
      </c>
      <c r="AM62" s="4" t="s">
        <v>51</v>
      </c>
      <c r="AN62" s="4" t="s">
        <v>52</v>
      </c>
      <c r="AO62" s="5">
        <f t="shared" si="50"/>
        <v>0.75281583333333335</v>
      </c>
      <c r="AP62" s="5">
        <f t="shared" si="51"/>
        <v>0.73022750000000014</v>
      </c>
      <c r="AQ62" s="5">
        <f t="shared" si="52"/>
        <v>0.74203545454545461</v>
      </c>
      <c r="AR62" s="6">
        <f>(AO62-AVERAGE(AO59:AO104))/_xlfn.STDEV.P(AO59:AO104)</f>
        <v>1.700870337435858</v>
      </c>
      <c r="AS62" s="6">
        <f t="shared" ref="AS62:AT62" si="55">(AP62-AVERAGE(AP59:AP104))/_xlfn.STDEV.P(AP59:AP104)</f>
        <v>0.88544986258486402</v>
      </c>
      <c r="AT62" s="6">
        <f t="shared" si="55"/>
        <v>0.93095844690736418</v>
      </c>
    </row>
    <row r="63" spans="1:46" ht="13.5" thickBot="1">
      <c r="A63" s="4" t="s">
        <v>53</v>
      </c>
      <c r="B63" s="4" t="s">
        <v>54</v>
      </c>
      <c r="C63" s="5">
        <v>0.45665</v>
      </c>
      <c r="D63" s="5">
        <v>0.42508000000000001</v>
      </c>
      <c r="E63" s="5">
        <v>0.40909000000000001</v>
      </c>
      <c r="F63" s="5">
        <v>0.41282999999999997</v>
      </c>
      <c r="G63" s="5">
        <v>0.3901</v>
      </c>
      <c r="H63" s="5">
        <v>0.44662000000000002</v>
      </c>
      <c r="I63" s="5">
        <v>0.48396</v>
      </c>
      <c r="J63" s="5">
        <v>0.47044000000000002</v>
      </c>
      <c r="K63" s="5">
        <v>0.45018000000000002</v>
      </c>
      <c r="L63" s="5">
        <v>0.44033</v>
      </c>
      <c r="M63" s="5">
        <v>0.48681000000000002</v>
      </c>
      <c r="N63" s="5">
        <v>0.49648999999999999</v>
      </c>
      <c r="O63" s="5">
        <v>0.54173000000000004</v>
      </c>
      <c r="P63" s="5">
        <v>0.54169999999999996</v>
      </c>
      <c r="Q63" s="5">
        <v>0.57852999999999999</v>
      </c>
      <c r="R63" s="5">
        <v>0.59562000000000004</v>
      </c>
      <c r="S63" s="5">
        <v>0.61834999999999996</v>
      </c>
      <c r="T63" s="5">
        <v>0.63951000000000002</v>
      </c>
      <c r="U63" s="5">
        <v>0.61007</v>
      </c>
      <c r="V63" s="5">
        <v>0.60275999999999996</v>
      </c>
      <c r="W63" s="5">
        <v>0.61565000000000003</v>
      </c>
      <c r="X63" s="5">
        <v>0.59806999999999999</v>
      </c>
      <c r="Y63" s="5">
        <v>0.61285999999999996</v>
      </c>
      <c r="Z63" s="5">
        <v>0.58382999999999996</v>
      </c>
      <c r="AA63" s="5">
        <v>0.60168999999999995</v>
      </c>
      <c r="AB63" s="5">
        <v>0.66334000000000004</v>
      </c>
      <c r="AC63" s="5">
        <v>0.66334000000000004</v>
      </c>
      <c r="AD63" s="5">
        <v>0.62563999999999997</v>
      </c>
      <c r="AE63" s="5">
        <v>0.63953000000000004</v>
      </c>
      <c r="AF63" s="5">
        <v>0.58953</v>
      </c>
      <c r="AG63" s="5">
        <v>0.59272999999999998</v>
      </c>
      <c r="AH63" s="5">
        <v>0.60067000000000004</v>
      </c>
      <c r="AI63" s="5">
        <v>0.60202</v>
      </c>
      <c r="AJ63" s="5">
        <v>0.64153000000000004</v>
      </c>
      <c r="AK63" s="5">
        <v>0.59901000000000004</v>
      </c>
      <c r="AM63" s="4" t="s">
        <v>53</v>
      </c>
      <c r="AN63" s="4" t="s">
        <v>54</v>
      </c>
      <c r="AO63" s="5">
        <f t="shared" si="50"/>
        <v>0.44738166666666673</v>
      </c>
      <c r="AP63" s="5">
        <f t="shared" si="51"/>
        <v>0.59489000000000003</v>
      </c>
      <c r="AQ63" s="5">
        <f t="shared" si="52"/>
        <v>0.61991181818181829</v>
      </c>
      <c r="AR63" s="6">
        <f>(AO63-AVERAGE(AO59:AO104))/_xlfn.STDEV.P(AO59:AO104)</f>
        <v>-1.6498400677332909</v>
      </c>
      <c r="AS63" s="6">
        <f t="shared" ref="AS63:AT63" si="56">(AP63-AVERAGE(AP59:AP104))/_xlfn.STDEV.P(AP59:AP104)</f>
        <v>-0.4875302041958825</v>
      </c>
      <c r="AT63" s="6">
        <f t="shared" si="56"/>
        <v>-0.74251084149279145</v>
      </c>
    </row>
    <row r="64" spans="1:46" ht="13.5" thickBot="1">
      <c r="A64" s="4" t="s">
        <v>55</v>
      </c>
      <c r="B64" s="4" t="s">
        <v>56</v>
      </c>
      <c r="C64" s="5">
        <v>0.52410000000000001</v>
      </c>
      <c r="D64" s="5">
        <v>0.51065000000000005</v>
      </c>
      <c r="E64" s="5">
        <v>0.50026999999999999</v>
      </c>
      <c r="F64" s="5">
        <v>0.46750000000000003</v>
      </c>
      <c r="G64" s="5">
        <v>0.46223999999999998</v>
      </c>
      <c r="H64" s="5">
        <v>0.44034000000000001</v>
      </c>
      <c r="I64" s="5">
        <v>0.42021999999999998</v>
      </c>
      <c r="J64" s="5">
        <v>0.41034999999999999</v>
      </c>
      <c r="K64" s="5">
        <v>0.39502999999999999</v>
      </c>
      <c r="L64" s="5">
        <v>0.40129999999999999</v>
      </c>
      <c r="M64" s="5">
        <v>0.42943999999999999</v>
      </c>
      <c r="N64" s="5">
        <v>0.41611999999999999</v>
      </c>
      <c r="O64" s="5">
        <v>0.39734000000000003</v>
      </c>
      <c r="P64" s="5">
        <v>0.39721000000000001</v>
      </c>
      <c r="Q64" s="5">
        <v>0.43754999999999999</v>
      </c>
      <c r="R64" s="5">
        <v>0.47814000000000001</v>
      </c>
      <c r="S64" s="5">
        <v>0.48704999999999998</v>
      </c>
      <c r="T64" s="5">
        <v>0.49228</v>
      </c>
      <c r="U64" s="5">
        <v>0.50792999999999999</v>
      </c>
      <c r="V64" s="5">
        <v>0.49584</v>
      </c>
      <c r="W64" s="5">
        <v>0.51846000000000003</v>
      </c>
      <c r="X64" s="5">
        <v>0.54930999999999996</v>
      </c>
      <c r="Y64" s="5">
        <v>0.56820999999999999</v>
      </c>
      <c r="Z64" s="5">
        <v>0.60124999999999995</v>
      </c>
      <c r="AA64" s="5">
        <v>0.65317000000000003</v>
      </c>
      <c r="AB64" s="5">
        <v>0.67752000000000001</v>
      </c>
      <c r="AC64" s="5">
        <v>0.62248999999999999</v>
      </c>
      <c r="AD64" s="5">
        <v>0.61277999999999999</v>
      </c>
      <c r="AE64" s="5">
        <v>0.60384000000000004</v>
      </c>
      <c r="AF64" s="5">
        <v>0.69033999999999995</v>
      </c>
      <c r="AG64" s="5">
        <v>0.67757000000000001</v>
      </c>
      <c r="AH64" s="5">
        <v>0.68662000000000001</v>
      </c>
      <c r="AI64" s="5">
        <v>0.67412000000000005</v>
      </c>
      <c r="AJ64" s="5">
        <v>0.69294999999999995</v>
      </c>
      <c r="AK64" s="5">
        <v>0.61780999999999997</v>
      </c>
      <c r="AM64" s="4" t="s">
        <v>55</v>
      </c>
      <c r="AN64" s="4" t="s">
        <v>56</v>
      </c>
      <c r="AO64" s="5">
        <f t="shared" si="50"/>
        <v>0.44812999999999997</v>
      </c>
      <c r="AP64" s="5">
        <f t="shared" si="51"/>
        <v>0.49421416666666662</v>
      </c>
      <c r="AQ64" s="5">
        <f t="shared" si="52"/>
        <v>0.65538272727272728</v>
      </c>
      <c r="AR64" s="6">
        <f>(AO64-AVERAGE(AO59:AO104))/_xlfn.STDEV.P(AO59:AO104)</f>
        <v>-1.6416306119481066</v>
      </c>
      <c r="AS64" s="6">
        <f t="shared" ref="AS64:AT64" si="57">(AP64-AVERAGE(AP59:AP104))/_xlfn.STDEV.P(AP59:AP104)</f>
        <v>-1.5088724956761248</v>
      </c>
      <c r="AT64" s="6">
        <f t="shared" si="57"/>
        <v>-0.25645033131832501</v>
      </c>
    </row>
    <row r="65" spans="1:46" ht="13.5" thickBot="1">
      <c r="A65" s="4" t="s">
        <v>57</v>
      </c>
      <c r="B65" s="4" t="s">
        <v>58</v>
      </c>
      <c r="C65" s="5">
        <v>0.71572999999999998</v>
      </c>
      <c r="D65" s="5">
        <v>0.68854000000000004</v>
      </c>
      <c r="E65" s="5">
        <v>0.66920000000000002</v>
      </c>
      <c r="F65" s="5">
        <v>0.65774999999999995</v>
      </c>
      <c r="G65" s="5">
        <v>0.67549000000000003</v>
      </c>
      <c r="H65" s="5">
        <v>0.62916000000000005</v>
      </c>
      <c r="I65" s="5">
        <v>0.57987</v>
      </c>
      <c r="J65" s="5">
        <v>0.58313000000000004</v>
      </c>
      <c r="K65" s="5">
        <v>0.56020999999999999</v>
      </c>
      <c r="L65" s="5">
        <v>0.57826</v>
      </c>
      <c r="M65" s="5">
        <v>0.58433999999999997</v>
      </c>
      <c r="N65" s="5">
        <v>0.58203000000000005</v>
      </c>
      <c r="O65" s="5">
        <v>0.56457000000000002</v>
      </c>
      <c r="P65" s="5">
        <v>0.57693000000000005</v>
      </c>
      <c r="Q65" s="5">
        <v>0.59797</v>
      </c>
      <c r="R65" s="5">
        <v>0.59219999999999995</v>
      </c>
      <c r="S65" s="5">
        <v>0.58240000000000003</v>
      </c>
      <c r="T65" s="5">
        <v>0.62339999999999995</v>
      </c>
      <c r="U65" s="5">
        <v>0.65095999999999998</v>
      </c>
      <c r="V65" s="5">
        <v>0.62270000000000003</v>
      </c>
      <c r="W65" s="5">
        <v>0.67881000000000002</v>
      </c>
      <c r="X65" s="5">
        <v>0.64558000000000004</v>
      </c>
      <c r="Y65" s="5">
        <v>0.64487000000000005</v>
      </c>
      <c r="Z65" s="5">
        <v>0.65351999999999999</v>
      </c>
      <c r="AA65" s="5">
        <v>0.68686000000000003</v>
      </c>
      <c r="AB65" s="5">
        <v>0.70923999999999998</v>
      </c>
      <c r="AC65" s="5">
        <v>0.70494000000000001</v>
      </c>
      <c r="AD65" s="5">
        <v>0.70572999999999997</v>
      </c>
      <c r="AE65" s="5">
        <v>0.71157999999999999</v>
      </c>
      <c r="AF65" s="5">
        <v>0.68637999999999999</v>
      </c>
      <c r="AG65" s="5">
        <v>0.69621</v>
      </c>
      <c r="AH65" s="5">
        <v>0.69066000000000005</v>
      </c>
      <c r="AI65" s="5">
        <v>0.68040999999999996</v>
      </c>
      <c r="AJ65" s="5">
        <v>0.75066999999999995</v>
      </c>
      <c r="AK65" s="5">
        <v>0.66164999999999996</v>
      </c>
      <c r="AM65" s="4" t="s">
        <v>57</v>
      </c>
      <c r="AN65" s="4" t="s">
        <v>58</v>
      </c>
      <c r="AO65" s="5">
        <f t="shared" si="50"/>
        <v>0.62530916666666669</v>
      </c>
      <c r="AP65" s="5">
        <f t="shared" si="51"/>
        <v>0.61949250000000011</v>
      </c>
      <c r="AQ65" s="5">
        <f t="shared" si="52"/>
        <v>0.69857545454545467</v>
      </c>
      <c r="AR65" s="6">
        <f>(AO65-AVERAGE(AO59:AO104))/_xlfn.STDEV.P(AO59:AO104)</f>
        <v>0.3020814612892766</v>
      </c>
      <c r="AS65" s="6">
        <f t="shared" ref="AS65:AT65" si="58">(AP65-AVERAGE(AP59:AP104))/_xlfn.STDEV.P(AP59:AP104)</f>
        <v>-0.23794127213364252</v>
      </c>
      <c r="AT65" s="6">
        <f t="shared" si="58"/>
        <v>0.33542282874650065</v>
      </c>
    </row>
    <row r="66" spans="1:46" ht="13.5" thickBot="1">
      <c r="A66" s="4" t="s">
        <v>59</v>
      </c>
      <c r="B66" s="4" t="s">
        <v>60</v>
      </c>
      <c r="C66" s="5">
        <v>0.62892999999999999</v>
      </c>
      <c r="D66" s="5">
        <v>0.62702000000000002</v>
      </c>
      <c r="E66" s="5">
        <v>0.63587000000000005</v>
      </c>
      <c r="F66" s="5">
        <v>0.62653000000000003</v>
      </c>
      <c r="G66" s="5">
        <v>0.66851000000000005</v>
      </c>
      <c r="H66" s="5">
        <v>0.70643</v>
      </c>
      <c r="I66" s="5">
        <v>0.71670999999999996</v>
      </c>
      <c r="J66" s="5">
        <v>0.67859999999999998</v>
      </c>
      <c r="K66" s="5">
        <v>0.64934999999999998</v>
      </c>
      <c r="L66" s="5">
        <v>0.64432</v>
      </c>
      <c r="M66" s="5">
        <v>0.63788</v>
      </c>
      <c r="N66" s="5">
        <v>0.58538000000000001</v>
      </c>
      <c r="O66" s="5">
        <v>0.59687000000000001</v>
      </c>
      <c r="P66" s="5">
        <v>0.56689999999999996</v>
      </c>
      <c r="Q66" s="5">
        <v>0.55544000000000004</v>
      </c>
      <c r="R66" s="5">
        <v>0.52978000000000003</v>
      </c>
      <c r="S66" s="5">
        <v>0.51688000000000001</v>
      </c>
      <c r="T66" s="5">
        <v>0.45884000000000003</v>
      </c>
      <c r="U66" s="5">
        <v>0.44918999999999998</v>
      </c>
      <c r="V66" s="5">
        <v>0.43908999999999998</v>
      </c>
      <c r="W66" s="5">
        <v>0.45182</v>
      </c>
      <c r="X66" s="5">
        <v>0.46611999999999998</v>
      </c>
      <c r="Y66" s="5">
        <v>0.49841000000000002</v>
      </c>
      <c r="Z66" s="5">
        <v>0.52500000000000002</v>
      </c>
      <c r="AA66" s="5">
        <v>0.53822999999999999</v>
      </c>
      <c r="AB66" s="5">
        <v>0.57496999999999998</v>
      </c>
      <c r="AC66" s="5">
        <v>0.58362000000000003</v>
      </c>
      <c r="AD66" s="5">
        <v>0.57125000000000004</v>
      </c>
      <c r="AE66" s="5">
        <v>0.59892000000000001</v>
      </c>
      <c r="AF66" s="5">
        <v>0.66325999999999996</v>
      </c>
      <c r="AG66" s="5">
        <v>0.61668999999999996</v>
      </c>
      <c r="AH66" s="5">
        <v>0.64624000000000004</v>
      </c>
      <c r="AI66" s="5">
        <v>0.68006</v>
      </c>
      <c r="AJ66" s="5">
        <v>0.69167000000000001</v>
      </c>
      <c r="AK66" s="5">
        <v>0.65102000000000004</v>
      </c>
      <c r="AM66" s="4" t="s">
        <v>59</v>
      </c>
      <c r="AN66" s="4" t="s">
        <v>60</v>
      </c>
      <c r="AO66" s="5">
        <f t="shared" si="50"/>
        <v>0.65046083333333327</v>
      </c>
      <c r="AP66" s="5">
        <f t="shared" si="51"/>
        <v>0.50452833333333336</v>
      </c>
      <c r="AQ66" s="5">
        <f t="shared" si="52"/>
        <v>0.61963000000000001</v>
      </c>
      <c r="AR66" s="6">
        <f>(AO66-AVERAGE(AO59:AO104))/_xlfn.STDEV.P(AO59:AO104)</f>
        <v>0.57800328145460111</v>
      </c>
      <c r="AS66" s="6">
        <f t="shared" ref="AS66:AT66" si="59">(AP66-AVERAGE(AP59:AP104))/_xlfn.STDEV.P(AP59:AP104)</f>
        <v>-1.4042367129936619</v>
      </c>
      <c r="AT66" s="6">
        <f t="shared" si="59"/>
        <v>-0.74637261703623636</v>
      </c>
    </row>
    <row r="67" spans="1:46" ht="13.5" thickBot="1">
      <c r="A67" s="4" t="s">
        <v>61</v>
      </c>
      <c r="B67" s="4" t="s">
        <v>62</v>
      </c>
      <c r="C67" s="5">
        <v>0.65020999999999995</v>
      </c>
      <c r="D67" s="5">
        <v>0.61145000000000005</v>
      </c>
      <c r="E67" s="5">
        <v>0.59587000000000001</v>
      </c>
      <c r="F67" s="5">
        <v>0.59262999999999999</v>
      </c>
      <c r="G67" s="5">
        <v>0.60704000000000002</v>
      </c>
      <c r="H67" s="5">
        <v>0.65815000000000001</v>
      </c>
      <c r="I67" s="5">
        <v>0.63719000000000003</v>
      </c>
      <c r="J67" s="5">
        <v>0.64768000000000003</v>
      </c>
      <c r="K67" s="5">
        <v>0.64422999999999997</v>
      </c>
      <c r="L67" s="5">
        <v>0.69516</v>
      </c>
      <c r="M67" s="5">
        <v>0.71667999999999998</v>
      </c>
      <c r="N67" s="5">
        <v>0.71636999999999995</v>
      </c>
      <c r="O67" s="5">
        <v>0.71087</v>
      </c>
      <c r="P67" s="5">
        <v>0.71372000000000002</v>
      </c>
      <c r="Q67" s="5">
        <v>0.73673999999999995</v>
      </c>
      <c r="R67" s="5">
        <v>0.73114000000000001</v>
      </c>
      <c r="S67" s="5">
        <v>0.70389999999999997</v>
      </c>
      <c r="T67" s="5">
        <v>0.70252999999999999</v>
      </c>
      <c r="U67" s="5">
        <v>0.7288</v>
      </c>
      <c r="V67" s="5">
        <v>0.71257000000000004</v>
      </c>
      <c r="W67" s="5">
        <v>0.70581000000000005</v>
      </c>
      <c r="X67" s="5">
        <v>0.70164000000000004</v>
      </c>
      <c r="Y67" s="5">
        <v>0.70062000000000002</v>
      </c>
      <c r="Z67" s="5">
        <v>0.68933999999999995</v>
      </c>
      <c r="AA67" s="5">
        <v>0.70786000000000004</v>
      </c>
      <c r="AB67" s="5">
        <v>0.74953999999999998</v>
      </c>
      <c r="AC67" s="5">
        <v>0.71489999999999998</v>
      </c>
      <c r="AD67" s="5">
        <v>0.69657000000000002</v>
      </c>
      <c r="AE67" s="5">
        <v>0.73465000000000003</v>
      </c>
      <c r="AF67" s="5">
        <v>0.73599999999999999</v>
      </c>
      <c r="AG67" s="5">
        <v>0.72528000000000004</v>
      </c>
      <c r="AH67" s="5">
        <v>0.72245999999999999</v>
      </c>
      <c r="AI67" s="5">
        <v>0.71760000000000002</v>
      </c>
      <c r="AJ67" s="5">
        <v>0.73202</v>
      </c>
      <c r="AK67" s="5">
        <v>0.70660000000000001</v>
      </c>
      <c r="AM67" s="4" t="s">
        <v>61</v>
      </c>
      <c r="AN67" s="4" t="s">
        <v>62</v>
      </c>
      <c r="AO67" s="5">
        <f t="shared" si="50"/>
        <v>0.64772166666666664</v>
      </c>
      <c r="AP67" s="5">
        <f t="shared" si="51"/>
        <v>0.71147333333333329</v>
      </c>
      <c r="AQ67" s="5">
        <f t="shared" si="52"/>
        <v>0.72213454545454536</v>
      </c>
      <c r="AR67" s="6">
        <f>(AO67-AVERAGE(AO59:AO104))/_xlfn.STDEV.P(AO59:AO104)</f>
        <v>0.54795374786228079</v>
      </c>
      <c r="AS67" s="6">
        <f t="shared" ref="AS67:AT67" si="60">(AP67-AVERAGE(AP59:AP104))/_xlfn.STDEV.P(AP59:AP104)</f>
        <v>0.6951914567297427</v>
      </c>
      <c r="AT67" s="6">
        <f t="shared" si="60"/>
        <v>0.65825480683792548</v>
      </c>
    </row>
    <row r="68" spans="1:46" ht="13.5" thickBot="1">
      <c r="A68" s="4" t="s">
        <v>63</v>
      </c>
      <c r="B68" s="4" t="s">
        <v>64</v>
      </c>
      <c r="C68" s="5">
        <v>0.47138000000000002</v>
      </c>
      <c r="D68" s="5">
        <v>0.41426000000000002</v>
      </c>
      <c r="E68" s="5">
        <v>0.45373000000000002</v>
      </c>
      <c r="F68" s="5">
        <v>0.48518</v>
      </c>
      <c r="G68" s="5">
        <v>0.41649000000000003</v>
      </c>
      <c r="H68" s="5">
        <v>0.42948999999999998</v>
      </c>
      <c r="I68" s="5">
        <v>0.41186</v>
      </c>
      <c r="J68" s="5">
        <v>0.42453999999999997</v>
      </c>
      <c r="K68" s="5">
        <v>0.43906000000000001</v>
      </c>
      <c r="L68" s="5">
        <v>0.45419999999999999</v>
      </c>
      <c r="M68" s="5">
        <v>0.47606999999999999</v>
      </c>
      <c r="N68" s="5">
        <v>0.46042</v>
      </c>
      <c r="O68" s="5">
        <v>0.48514000000000002</v>
      </c>
      <c r="P68" s="5">
        <v>0.52002999999999999</v>
      </c>
      <c r="Q68" s="5">
        <v>0.53400999999999998</v>
      </c>
      <c r="R68" s="5">
        <v>0.50449999999999995</v>
      </c>
      <c r="S68" s="5">
        <v>0.50387999999999999</v>
      </c>
      <c r="T68" s="5">
        <v>0.47575000000000001</v>
      </c>
      <c r="U68" s="5">
        <v>0.47949000000000003</v>
      </c>
      <c r="V68" s="5">
        <v>0.47643000000000002</v>
      </c>
      <c r="W68" s="5">
        <v>0.50419999999999998</v>
      </c>
      <c r="X68" s="5">
        <v>0.50239</v>
      </c>
      <c r="Y68" s="5">
        <v>0.52683999999999997</v>
      </c>
      <c r="Z68" s="5">
        <v>0.52822999999999998</v>
      </c>
      <c r="AA68" s="5">
        <v>0.54783000000000004</v>
      </c>
      <c r="AB68" s="5">
        <v>0.56635000000000002</v>
      </c>
      <c r="AC68" s="5">
        <v>0.56208999999999998</v>
      </c>
      <c r="AD68" s="5">
        <v>0.61287000000000003</v>
      </c>
      <c r="AE68" s="5">
        <v>0.70986000000000005</v>
      </c>
      <c r="AF68" s="5">
        <v>0.76751000000000003</v>
      </c>
      <c r="AG68" s="5">
        <v>0.77349999999999997</v>
      </c>
      <c r="AH68" s="5">
        <v>0.76388</v>
      </c>
      <c r="AI68" s="5">
        <v>0.75693999999999995</v>
      </c>
      <c r="AJ68" s="5">
        <v>0.78537000000000001</v>
      </c>
      <c r="AK68" s="5">
        <v>0.69755</v>
      </c>
      <c r="AM68" s="4" t="s">
        <v>63</v>
      </c>
      <c r="AN68" s="4" t="s">
        <v>64</v>
      </c>
      <c r="AO68" s="5">
        <f t="shared" si="50"/>
        <v>0.4447233333333333</v>
      </c>
      <c r="AP68" s="5">
        <f t="shared" si="51"/>
        <v>0.50340750000000001</v>
      </c>
      <c r="AQ68" s="5">
        <f t="shared" si="52"/>
        <v>0.68579545454545465</v>
      </c>
      <c r="AR68" s="6">
        <f>(AO68-AVERAGE(AO59:AO104))/_xlfn.STDEV.P(AO59:AO104)</f>
        <v>-1.6790028338298855</v>
      </c>
      <c r="AS68" s="6">
        <f t="shared" ref="AS68:AT68" si="61">(AP68-AVERAGE(AP59:AP104))/_xlfn.STDEV.P(AP59:AP104)</f>
        <v>-1.4156074108774717</v>
      </c>
      <c r="AT68" s="6">
        <f t="shared" si="61"/>
        <v>0.16029753652156153</v>
      </c>
    </row>
    <row r="69" spans="1:46" ht="13.5" thickBot="1">
      <c r="A69" s="4" t="s">
        <v>65</v>
      </c>
      <c r="B69" s="4" t="s">
        <v>66</v>
      </c>
      <c r="C69" s="5">
        <v>0.55218999999999996</v>
      </c>
      <c r="D69" s="5">
        <v>0.54688000000000003</v>
      </c>
      <c r="E69" s="5">
        <v>0.54664999999999997</v>
      </c>
      <c r="F69" s="5">
        <v>0.52392000000000005</v>
      </c>
      <c r="G69" s="5">
        <v>0.50805999999999996</v>
      </c>
      <c r="H69" s="5">
        <v>0.52671000000000001</v>
      </c>
      <c r="I69" s="5">
        <v>0.54751000000000005</v>
      </c>
      <c r="J69" s="5">
        <v>0.58416000000000001</v>
      </c>
      <c r="K69" s="5">
        <v>0.59658</v>
      </c>
      <c r="L69" s="5">
        <v>0.60197000000000001</v>
      </c>
      <c r="M69" s="5">
        <v>0.60146999999999995</v>
      </c>
      <c r="N69" s="5">
        <v>0.60067999999999999</v>
      </c>
      <c r="O69" s="5">
        <v>0.61765999999999999</v>
      </c>
      <c r="P69" s="5">
        <v>0.63468999999999998</v>
      </c>
      <c r="Q69" s="5">
        <v>0.65966999999999998</v>
      </c>
      <c r="R69" s="5">
        <v>0.69565999999999995</v>
      </c>
      <c r="S69" s="5">
        <v>0.72562000000000004</v>
      </c>
      <c r="T69" s="5">
        <v>0.71787999999999996</v>
      </c>
      <c r="U69" s="5">
        <v>0.71816000000000002</v>
      </c>
      <c r="V69" s="5">
        <v>0.72794000000000003</v>
      </c>
      <c r="W69" s="5">
        <v>0.70706000000000002</v>
      </c>
      <c r="X69" s="5">
        <v>0.73206000000000004</v>
      </c>
      <c r="Y69" s="5">
        <v>0.78359999999999996</v>
      </c>
      <c r="Z69" s="5">
        <v>0.77317999999999998</v>
      </c>
      <c r="AA69" s="5">
        <v>0.78596999999999995</v>
      </c>
      <c r="AB69" s="5">
        <v>0.77295999999999998</v>
      </c>
      <c r="AC69" s="5">
        <v>0.75788</v>
      </c>
      <c r="AD69" s="5">
        <v>0.73472999999999999</v>
      </c>
      <c r="AE69" s="5">
        <v>0.75817999999999997</v>
      </c>
      <c r="AF69" s="5">
        <v>0.77315999999999996</v>
      </c>
      <c r="AG69" s="5">
        <v>0.7591</v>
      </c>
      <c r="AH69" s="5">
        <v>0.72577000000000003</v>
      </c>
      <c r="AI69" s="5">
        <v>0.74199999999999999</v>
      </c>
      <c r="AJ69" s="5">
        <v>0.74799000000000004</v>
      </c>
      <c r="AK69" s="5">
        <v>0.69757999999999998</v>
      </c>
      <c r="AM69" s="4" t="s">
        <v>65</v>
      </c>
      <c r="AN69" s="4" t="s">
        <v>66</v>
      </c>
      <c r="AO69" s="5">
        <f t="shared" si="50"/>
        <v>0.56139833333333333</v>
      </c>
      <c r="AP69" s="5">
        <f t="shared" si="51"/>
        <v>0.70776499999999987</v>
      </c>
      <c r="AQ69" s="5">
        <f t="shared" si="52"/>
        <v>0.75048363636363635</v>
      </c>
      <c r="AR69" s="6">
        <f>(AO69-AVERAGE(AO59:AO104))/_xlfn.STDEV.P(AO59:AO104)</f>
        <v>-0.39904080211074056</v>
      </c>
      <c r="AS69" s="6">
        <f t="shared" ref="AS69:AT69" si="62">(AP69-AVERAGE(AP59:AP104))/_xlfn.STDEV.P(AP59:AP104)</f>
        <v>0.65757093213275075</v>
      </c>
      <c r="AT69" s="6">
        <f t="shared" si="62"/>
        <v>1.046724511827434</v>
      </c>
    </row>
    <row r="70" spans="1:46" ht="13.5" thickBot="1">
      <c r="A70" s="4" t="s">
        <v>67</v>
      </c>
      <c r="B70" s="4" t="s">
        <v>68</v>
      </c>
      <c r="C70" s="5">
        <v>0.6875</v>
      </c>
      <c r="D70" s="5">
        <v>0.63214999999999999</v>
      </c>
      <c r="E70" s="5">
        <v>0.58747000000000005</v>
      </c>
      <c r="F70" s="5">
        <v>0.57291000000000003</v>
      </c>
      <c r="G70" s="5">
        <v>0.55096999999999996</v>
      </c>
      <c r="H70" s="5">
        <v>0.52942</v>
      </c>
      <c r="I70" s="5">
        <v>0.53664000000000001</v>
      </c>
      <c r="J70" s="5">
        <v>0.52746000000000004</v>
      </c>
      <c r="K70" s="5">
        <v>0.54344999999999999</v>
      </c>
      <c r="L70" s="5">
        <v>0.53934000000000004</v>
      </c>
      <c r="M70" s="5">
        <v>0.54022999999999999</v>
      </c>
      <c r="N70" s="5">
        <v>0.56337999999999999</v>
      </c>
      <c r="O70" s="5">
        <v>0.61194999999999999</v>
      </c>
      <c r="P70" s="5">
        <v>0.64590999999999998</v>
      </c>
      <c r="Q70" s="5">
        <v>0.68466000000000005</v>
      </c>
      <c r="R70" s="5">
        <v>0.70448</v>
      </c>
      <c r="S70" s="5">
        <v>0.73387000000000002</v>
      </c>
      <c r="T70" s="5">
        <v>0.75704000000000005</v>
      </c>
      <c r="U70" s="5">
        <v>0.76573000000000002</v>
      </c>
      <c r="V70" s="5">
        <v>0.77742999999999995</v>
      </c>
      <c r="W70" s="5">
        <v>0.76329000000000002</v>
      </c>
      <c r="X70" s="5">
        <v>0.75107999999999997</v>
      </c>
      <c r="Y70" s="5">
        <v>0.74509999999999998</v>
      </c>
      <c r="Z70" s="5">
        <v>0.73758000000000001</v>
      </c>
      <c r="AA70" s="5">
        <v>0.70650999999999997</v>
      </c>
      <c r="AB70" s="5">
        <v>0.72146999999999994</v>
      </c>
      <c r="AC70" s="5">
        <v>0.6794</v>
      </c>
      <c r="AD70" s="5">
        <v>0.67520000000000002</v>
      </c>
      <c r="AE70" s="5">
        <v>0.68916999999999995</v>
      </c>
      <c r="AF70" s="5">
        <v>0.71994000000000002</v>
      </c>
      <c r="AG70" s="5">
        <v>0.68930999999999998</v>
      </c>
      <c r="AH70" s="5">
        <v>0.67959999999999998</v>
      </c>
      <c r="AI70" s="5">
        <v>0.69045000000000001</v>
      </c>
      <c r="AJ70" s="5">
        <v>0.70047000000000004</v>
      </c>
      <c r="AK70" s="5">
        <v>0.64992000000000005</v>
      </c>
      <c r="AM70" s="4" t="s">
        <v>67</v>
      </c>
      <c r="AN70" s="4" t="s">
        <v>68</v>
      </c>
      <c r="AO70" s="5">
        <f t="shared" si="50"/>
        <v>0.56757666666666673</v>
      </c>
      <c r="AP70" s="5">
        <f t="shared" si="51"/>
        <v>0.7231766666666668</v>
      </c>
      <c r="AQ70" s="5">
        <f t="shared" si="52"/>
        <v>0.69103999999999999</v>
      </c>
      <c r="AR70" s="6">
        <f>(AO70-AVERAGE(AO59:AO104))/_xlfn.STDEV.P(AO59:AO104)</f>
        <v>-0.33126251125176026</v>
      </c>
      <c r="AS70" s="6">
        <f t="shared" ref="AS70:AT70" si="63">(AP70-AVERAGE(AP59:AP104))/_xlfn.STDEV.P(AP59:AP104)</f>
        <v>0.81392014154775372</v>
      </c>
      <c r="AT70" s="6">
        <f t="shared" si="63"/>
        <v>0.23216393365100024</v>
      </c>
    </row>
    <row r="71" spans="1:46" ht="13.5" thickBot="1">
      <c r="A71" s="4" t="s">
        <v>69</v>
      </c>
      <c r="B71" s="4" t="s">
        <v>70</v>
      </c>
      <c r="C71" s="5">
        <v>0.67578000000000005</v>
      </c>
      <c r="D71" s="5">
        <v>0.69238999999999995</v>
      </c>
      <c r="E71" s="5">
        <v>0.66937999999999998</v>
      </c>
      <c r="F71" s="5">
        <v>0.66942999999999997</v>
      </c>
      <c r="G71" s="5">
        <v>0.66371999999999998</v>
      </c>
      <c r="H71" s="5">
        <v>0.67467999999999995</v>
      </c>
      <c r="I71" s="5">
        <v>0.67452999999999996</v>
      </c>
      <c r="J71" s="5">
        <v>0.67091999999999996</v>
      </c>
      <c r="K71" s="5">
        <v>0.66764999999999997</v>
      </c>
      <c r="L71" s="5">
        <v>0.68969999999999998</v>
      </c>
      <c r="M71" s="5">
        <v>0.71099999999999997</v>
      </c>
      <c r="N71" s="5">
        <v>0.70877999999999997</v>
      </c>
      <c r="O71" s="5">
        <v>0.70067000000000002</v>
      </c>
      <c r="P71" s="5">
        <v>0.68291999999999997</v>
      </c>
      <c r="Q71" s="5">
        <v>0.69940000000000002</v>
      </c>
      <c r="R71" s="5">
        <v>0.71736</v>
      </c>
      <c r="S71" s="5">
        <v>0.67612000000000005</v>
      </c>
      <c r="T71" s="5">
        <v>0.67628999999999995</v>
      </c>
      <c r="U71" s="5">
        <v>0.68938999999999995</v>
      </c>
      <c r="V71" s="5">
        <v>0.73099000000000003</v>
      </c>
      <c r="W71" s="5">
        <v>0.73953000000000002</v>
      </c>
      <c r="X71" s="5">
        <v>0.71540999999999999</v>
      </c>
      <c r="Y71" s="5">
        <v>0.72179000000000004</v>
      </c>
      <c r="Z71" s="5">
        <v>0.72845000000000004</v>
      </c>
      <c r="AA71" s="5">
        <v>0.69279999999999997</v>
      </c>
      <c r="AB71" s="5">
        <v>0.71479999999999999</v>
      </c>
      <c r="AC71" s="5">
        <v>0.68713000000000002</v>
      </c>
      <c r="AD71" s="5">
        <v>0.65183999999999997</v>
      </c>
      <c r="AE71" s="5">
        <v>0.70894000000000001</v>
      </c>
      <c r="AF71" s="5">
        <v>0.70809999999999995</v>
      </c>
      <c r="AG71" s="5">
        <v>0.66710999999999998</v>
      </c>
      <c r="AH71" s="5">
        <v>0.67318</v>
      </c>
      <c r="AI71" s="5">
        <v>0.69003000000000003</v>
      </c>
      <c r="AJ71" s="5">
        <v>0.72460000000000002</v>
      </c>
      <c r="AK71" s="5">
        <v>0.65236000000000005</v>
      </c>
      <c r="AM71" s="4" t="s">
        <v>69</v>
      </c>
      <c r="AN71" s="4" t="s">
        <v>70</v>
      </c>
      <c r="AO71" s="5">
        <f t="shared" si="50"/>
        <v>0.6806633333333334</v>
      </c>
      <c r="AP71" s="5">
        <f t="shared" si="51"/>
        <v>0.70652666666666686</v>
      </c>
      <c r="AQ71" s="5">
        <f t="shared" si="52"/>
        <v>0.6882627272727273</v>
      </c>
      <c r="AR71" s="6">
        <f>(AO71-AVERAGE(AO59:AO104))/_xlfn.STDEV.P(AO59:AO104)</f>
        <v>0.9093343572034559</v>
      </c>
      <c r="AS71" s="6">
        <f t="shared" ref="AS71:AT71" si="64">(AP71-AVERAGE(AP59:AP104))/_xlfn.STDEV.P(AP59:AP104)</f>
        <v>0.64500821313250045</v>
      </c>
      <c r="AT71" s="6">
        <f t="shared" si="64"/>
        <v>0.19410675853738665</v>
      </c>
    </row>
    <row r="72" spans="1:46" ht="13.5" thickBot="1">
      <c r="A72" s="4" t="s">
        <v>71</v>
      </c>
      <c r="B72" s="4" t="s">
        <v>72</v>
      </c>
      <c r="C72" s="5">
        <v>0.56601000000000001</v>
      </c>
      <c r="D72" s="5">
        <v>0.53227999999999998</v>
      </c>
      <c r="E72" s="5">
        <v>0.50524000000000002</v>
      </c>
      <c r="F72" s="5">
        <v>0.48868</v>
      </c>
      <c r="G72" s="5">
        <v>0.49054999999999999</v>
      </c>
      <c r="H72" s="5">
        <v>0.47677999999999998</v>
      </c>
      <c r="I72" s="5">
        <v>0.46844999999999998</v>
      </c>
      <c r="J72" s="5">
        <v>0.46583999999999998</v>
      </c>
      <c r="K72" s="5">
        <v>0.46396999999999999</v>
      </c>
      <c r="L72" s="5">
        <v>0.47321000000000002</v>
      </c>
      <c r="M72" s="5">
        <v>0.48835000000000001</v>
      </c>
      <c r="N72" s="5">
        <v>0.52031000000000005</v>
      </c>
      <c r="O72" s="5">
        <v>0.50427</v>
      </c>
      <c r="P72" s="5">
        <v>0.55005999999999999</v>
      </c>
      <c r="Q72" s="5">
        <v>0.57989000000000002</v>
      </c>
      <c r="R72" s="5">
        <v>0.58382000000000001</v>
      </c>
      <c r="S72" s="5">
        <v>0.59279999999999999</v>
      </c>
      <c r="T72" s="5">
        <v>0.62553000000000003</v>
      </c>
      <c r="U72" s="5">
        <v>0.65564999999999996</v>
      </c>
      <c r="V72" s="5">
        <v>0.67288000000000003</v>
      </c>
      <c r="W72" s="5">
        <v>0.67169000000000001</v>
      </c>
      <c r="X72" s="5">
        <v>0.69030000000000002</v>
      </c>
      <c r="Y72" s="5">
        <v>0.69696000000000002</v>
      </c>
      <c r="Z72" s="5">
        <v>0.68357000000000001</v>
      </c>
      <c r="AA72" s="5">
        <v>0.72919</v>
      </c>
      <c r="AB72" s="5">
        <v>0.72041999999999995</v>
      </c>
      <c r="AC72" s="5">
        <v>0.72968</v>
      </c>
      <c r="AD72" s="5">
        <v>0.72746999999999995</v>
      </c>
      <c r="AE72" s="5">
        <v>0.69035999999999997</v>
      </c>
      <c r="AF72" s="5">
        <v>0.63705999999999996</v>
      </c>
      <c r="AG72" s="5">
        <v>0.58970999999999996</v>
      </c>
      <c r="AH72" s="5">
        <v>0.60299000000000003</v>
      </c>
      <c r="AI72" s="5">
        <v>0.58860999999999997</v>
      </c>
      <c r="AJ72" s="5">
        <v>0.62165999999999999</v>
      </c>
      <c r="AK72" s="5">
        <v>0.53244000000000002</v>
      </c>
      <c r="AM72" s="4" t="s">
        <v>71</v>
      </c>
      <c r="AN72" s="4" t="s">
        <v>72</v>
      </c>
      <c r="AO72" s="5">
        <f t="shared" si="50"/>
        <v>0.49497249999999998</v>
      </c>
      <c r="AP72" s="5">
        <f t="shared" si="51"/>
        <v>0.62561833333333328</v>
      </c>
      <c r="AQ72" s="5">
        <f t="shared" si="52"/>
        <v>0.65178090909090924</v>
      </c>
      <c r="AR72" s="6">
        <f>(AO72-AVERAGE(AO59:AO104))/_xlfn.STDEV.P(AO59:AO104)</f>
        <v>-1.127753419140701</v>
      </c>
      <c r="AS72" s="6">
        <f t="shared" ref="AS72:AT72" si="65">(AP72-AVERAGE(AP59:AP104))/_xlfn.STDEV.P(AP59:AP104)</f>
        <v>-0.17579554711960368</v>
      </c>
      <c r="AT72" s="6">
        <f t="shared" si="65"/>
        <v>-0.30580631423162569</v>
      </c>
    </row>
    <row r="73" spans="1:46" ht="13.5" thickBot="1">
      <c r="A73" s="4" t="s">
        <v>73</v>
      </c>
      <c r="B73" s="4" t="s">
        <v>74</v>
      </c>
      <c r="C73" s="5">
        <v>0.71411999999999998</v>
      </c>
      <c r="D73" s="5">
        <v>0.73243000000000003</v>
      </c>
      <c r="E73" s="5">
        <v>0.73138000000000003</v>
      </c>
      <c r="F73" s="5">
        <v>0.74233000000000005</v>
      </c>
      <c r="G73" s="5">
        <v>0.73141</v>
      </c>
      <c r="H73" s="5">
        <v>0.73143000000000002</v>
      </c>
      <c r="I73" s="5">
        <v>0.71416000000000002</v>
      </c>
      <c r="J73" s="5">
        <v>0.72997000000000001</v>
      </c>
      <c r="K73" s="5">
        <v>0.73209999999999997</v>
      </c>
      <c r="L73" s="5">
        <v>0.74124999999999996</v>
      </c>
      <c r="M73" s="5">
        <v>0.75077000000000005</v>
      </c>
      <c r="N73" s="5">
        <v>0.76397999999999999</v>
      </c>
      <c r="O73" s="5">
        <v>0.75646000000000002</v>
      </c>
      <c r="P73" s="5">
        <v>0.74009999999999998</v>
      </c>
      <c r="Q73" s="5">
        <v>0.73263</v>
      </c>
      <c r="R73" s="5">
        <v>0.72653000000000001</v>
      </c>
      <c r="S73" s="5">
        <v>0.71318000000000004</v>
      </c>
      <c r="T73" s="5">
        <v>0.71867000000000003</v>
      </c>
      <c r="U73" s="5">
        <v>0.71099999999999997</v>
      </c>
      <c r="V73" s="5">
        <v>0.71235000000000004</v>
      </c>
      <c r="W73" s="5">
        <v>0.69310000000000005</v>
      </c>
      <c r="X73" s="5">
        <v>0.65669999999999995</v>
      </c>
      <c r="Y73" s="5">
        <v>0.62985000000000002</v>
      </c>
      <c r="Z73" s="5">
        <v>0.62287000000000003</v>
      </c>
      <c r="AA73" s="5">
        <v>0.62546999999999997</v>
      </c>
      <c r="AB73" s="5">
        <v>0.64417999999999997</v>
      </c>
      <c r="AC73" s="5">
        <v>0.67296</v>
      </c>
      <c r="AD73" s="5">
        <v>0.68867999999999996</v>
      </c>
      <c r="AE73" s="5">
        <v>0.70398000000000005</v>
      </c>
      <c r="AF73" s="5">
        <v>0.70833000000000002</v>
      </c>
      <c r="AG73" s="5">
        <v>0.73646999999999996</v>
      </c>
      <c r="AH73" s="5">
        <v>0.68389999999999995</v>
      </c>
      <c r="AI73" s="5">
        <v>0.70750999999999997</v>
      </c>
      <c r="AJ73" s="5">
        <v>0.73997999999999997</v>
      </c>
      <c r="AK73" s="5">
        <v>0.72040000000000004</v>
      </c>
      <c r="AM73" s="4" t="s">
        <v>73</v>
      </c>
      <c r="AN73" s="4" t="s">
        <v>74</v>
      </c>
      <c r="AO73" s="5">
        <f t="shared" si="50"/>
        <v>0.73461083333333332</v>
      </c>
      <c r="AP73" s="5">
        <f t="shared" si="51"/>
        <v>0.70112000000000008</v>
      </c>
      <c r="AQ73" s="5">
        <f t="shared" si="52"/>
        <v>0.6938054545454545</v>
      </c>
      <c r="AR73" s="6">
        <f>(AO73-AVERAGE(AO59:AO104))/_xlfn.STDEV.P(AO59:AO104)</f>
        <v>1.5011556703053925</v>
      </c>
      <c r="AS73" s="6">
        <f t="shared" ref="AS73:AT73" si="66">(AP73-AVERAGE(AP59:AP104))/_xlfn.STDEV.P(AP59:AP104)</f>
        <v>0.5901583336751336</v>
      </c>
      <c r="AT73" s="6">
        <f t="shared" si="66"/>
        <v>0.27005916333859864</v>
      </c>
    </row>
    <row r="74" spans="1:46" ht="13.5" thickBot="1">
      <c r="A74" s="4" t="s">
        <v>75</v>
      </c>
      <c r="B74" s="4" t="s">
        <v>76</v>
      </c>
      <c r="C74" s="5">
        <v>0.66688000000000003</v>
      </c>
      <c r="D74" s="5">
        <v>0.67364000000000002</v>
      </c>
      <c r="E74" s="5">
        <v>0.66724000000000006</v>
      </c>
      <c r="F74" s="5">
        <v>0.66813999999999996</v>
      </c>
      <c r="G74" s="5">
        <v>0.66735</v>
      </c>
      <c r="H74" s="5">
        <v>0.67359000000000002</v>
      </c>
      <c r="I74" s="5">
        <v>0.70462000000000002</v>
      </c>
      <c r="J74" s="5">
        <v>0.69701000000000002</v>
      </c>
      <c r="K74" s="5">
        <v>0.67713999999999996</v>
      </c>
      <c r="L74" s="5">
        <v>0.69923000000000002</v>
      </c>
      <c r="M74" s="5">
        <v>0.6845</v>
      </c>
      <c r="N74" s="5">
        <v>0.67496999999999996</v>
      </c>
      <c r="O74" s="5">
        <v>0.64380999999999999</v>
      </c>
      <c r="P74" s="5">
        <v>0.65439999999999998</v>
      </c>
      <c r="Q74" s="5">
        <v>0.65158000000000005</v>
      </c>
      <c r="R74" s="5">
        <v>0.64507999999999999</v>
      </c>
      <c r="S74" s="5">
        <v>0.66510999999999998</v>
      </c>
      <c r="T74" s="5">
        <v>0.63761999999999996</v>
      </c>
      <c r="U74" s="5">
        <v>0.64073999999999998</v>
      </c>
      <c r="V74" s="5">
        <v>0.62709000000000004</v>
      </c>
      <c r="W74" s="5">
        <v>0.63292999999999999</v>
      </c>
      <c r="X74" s="5">
        <v>0.62812999999999997</v>
      </c>
      <c r="Y74" s="5">
        <v>0.64619000000000004</v>
      </c>
      <c r="Z74" s="5">
        <v>0.65268000000000004</v>
      </c>
      <c r="AA74" s="5">
        <v>0.64880000000000004</v>
      </c>
      <c r="AB74" s="5">
        <v>0.64466000000000001</v>
      </c>
      <c r="AC74" s="5">
        <v>0.65064999999999995</v>
      </c>
      <c r="AD74" s="5">
        <v>0.64541999999999999</v>
      </c>
      <c r="AE74" s="5">
        <v>0.63705999999999996</v>
      </c>
      <c r="AF74" s="5">
        <v>0.67223999999999995</v>
      </c>
      <c r="AG74" s="5">
        <v>0.67478000000000005</v>
      </c>
      <c r="AH74" s="5">
        <v>0.68362999999999996</v>
      </c>
      <c r="AI74" s="5">
        <v>0.68176000000000003</v>
      </c>
      <c r="AJ74" s="5">
        <v>0.68264000000000002</v>
      </c>
      <c r="AK74" s="5">
        <v>0.61234999999999995</v>
      </c>
      <c r="AM74" s="4" t="s">
        <v>75</v>
      </c>
      <c r="AN74" s="4" t="s">
        <v>76</v>
      </c>
      <c r="AO74" s="5">
        <f t="shared" si="50"/>
        <v>0.67952583333333327</v>
      </c>
      <c r="AP74" s="5">
        <f t="shared" si="51"/>
        <v>0.64377999999999991</v>
      </c>
      <c r="AQ74" s="5">
        <f t="shared" si="52"/>
        <v>0.65763545454545447</v>
      </c>
      <c r="AR74" s="6">
        <f>(AO74-AVERAGE(AO59:AO104))/_xlfn.STDEV.P(AO59:AO104)</f>
        <v>0.89685561873265507</v>
      </c>
      <c r="AS74" s="6">
        <f t="shared" ref="AS74:AT74" si="67">(AP74-AVERAGE(AP59:AP104))/_xlfn.STDEV.P(AP59:AP104)</f>
        <v>8.4520288504680938E-3</v>
      </c>
      <c r="AT74" s="6">
        <f t="shared" si="67"/>
        <v>-0.22558104165170237</v>
      </c>
    </row>
    <row r="75" spans="1:46" ht="13.5" thickBot="1">
      <c r="A75" s="4" t="s">
        <v>77</v>
      </c>
      <c r="B75" s="4" t="s">
        <v>78</v>
      </c>
      <c r="C75" s="5">
        <v>0.50800000000000001</v>
      </c>
      <c r="D75" s="5">
        <v>0.48847000000000002</v>
      </c>
      <c r="E75" s="5">
        <v>0.44274000000000002</v>
      </c>
      <c r="F75" s="5">
        <v>0.42303000000000002</v>
      </c>
      <c r="G75" s="5">
        <v>0.41981000000000002</v>
      </c>
      <c r="H75" s="5">
        <v>0.41758000000000001</v>
      </c>
      <c r="I75" s="5">
        <v>0.43064000000000002</v>
      </c>
      <c r="J75" s="5">
        <v>0.41438999999999998</v>
      </c>
      <c r="K75" s="5">
        <v>0.43967000000000001</v>
      </c>
      <c r="L75" s="5">
        <v>0.43487999999999999</v>
      </c>
      <c r="M75" s="5">
        <v>0.47843000000000002</v>
      </c>
      <c r="N75" s="5">
        <v>0.48218</v>
      </c>
      <c r="O75" s="5">
        <v>0.49275000000000002</v>
      </c>
      <c r="P75" s="5">
        <v>0.53168000000000004</v>
      </c>
      <c r="Q75" s="5">
        <v>0.57255999999999996</v>
      </c>
      <c r="R75" s="5">
        <v>0.61553000000000002</v>
      </c>
      <c r="S75" s="5">
        <v>0.62177000000000004</v>
      </c>
      <c r="T75" s="5">
        <v>0.65076000000000001</v>
      </c>
      <c r="U75" s="5">
        <v>0.60795999999999994</v>
      </c>
      <c r="V75" s="5">
        <v>0.64954000000000001</v>
      </c>
      <c r="W75" s="5">
        <v>0.64949999999999997</v>
      </c>
      <c r="X75" s="5">
        <v>0.65847999999999995</v>
      </c>
      <c r="Y75" s="5">
        <v>0.65154000000000001</v>
      </c>
      <c r="Z75" s="5">
        <v>0.63937999999999995</v>
      </c>
      <c r="AA75" s="5">
        <v>0.65730999999999995</v>
      </c>
      <c r="AB75" s="5">
        <v>0.67430999999999996</v>
      </c>
      <c r="AC75" s="5">
        <v>0.67457999999999996</v>
      </c>
      <c r="AD75" s="5">
        <v>0.66574</v>
      </c>
      <c r="AE75" s="5">
        <v>0.69084000000000001</v>
      </c>
      <c r="AF75" s="5">
        <v>0.67574999999999996</v>
      </c>
      <c r="AG75" s="5">
        <v>0.69149000000000005</v>
      </c>
      <c r="AH75" s="5">
        <v>0.65849999999999997</v>
      </c>
      <c r="AI75" s="5">
        <v>0.65461000000000003</v>
      </c>
      <c r="AJ75" s="5">
        <v>0.70118000000000003</v>
      </c>
      <c r="AK75" s="5">
        <v>0.66871999999999998</v>
      </c>
      <c r="AM75" s="4" t="s">
        <v>77</v>
      </c>
      <c r="AN75" s="4" t="s">
        <v>78</v>
      </c>
      <c r="AO75" s="5">
        <f t="shared" si="50"/>
        <v>0.44831833333333332</v>
      </c>
      <c r="AP75" s="5">
        <f t="shared" si="51"/>
        <v>0.61178750000000004</v>
      </c>
      <c r="AQ75" s="5">
        <f t="shared" si="52"/>
        <v>0.67391181818181811</v>
      </c>
      <c r="AR75" s="6">
        <f>(AO75-AVERAGE(AO59:AO104))/_xlfn.STDEV.P(AO59:AO104)</f>
        <v>-1.6395645351023918</v>
      </c>
      <c r="AS75" s="6">
        <f t="shared" ref="AS75:AT75" si="68">(AP75-AVERAGE(AP59:AP104))/_xlfn.STDEV.P(AP59:AP104)</f>
        <v>-0.31610742279067211</v>
      </c>
      <c r="AT75" s="6">
        <f t="shared" si="68"/>
        <v>-2.5448180071364168E-3</v>
      </c>
    </row>
    <row r="76" spans="1:46" ht="13.5" thickBot="1">
      <c r="A76" s="4" t="s">
        <v>79</v>
      </c>
      <c r="B76" s="4" t="s">
        <v>80</v>
      </c>
      <c r="C76" s="5">
        <v>0.58465</v>
      </c>
      <c r="D76" s="5">
        <v>0.62312000000000001</v>
      </c>
      <c r="E76" s="5">
        <v>0.65785000000000005</v>
      </c>
      <c r="F76" s="5">
        <v>0.72345999999999999</v>
      </c>
      <c r="G76" s="5">
        <v>0.79174</v>
      </c>
      <c r="H76" s="5">
        <v>0.80318999999999996</v>
      </c>
      <c r="I76" s="5">
        <v>0.78183999999999998</v>
      </c>
      <c r="J76" s="5">
        <v>0.76881999999999995</v>
      </c>
      <c r="K76" s="5">
        <v>0.75036999999999998</v>
      </c>
      <c r="L76" s="5">
        <v>0.72763999999999995</v>
      </c>
      <c r="M76" s="5">
        <v>0.79329000000000005</v>
      </c>
      <c r="N76" s="5">
        <v>0.81196999999999997</v>
      </c>
      <c r="O76" s="5">
        <v>0.81364999999999998</v>
      </c>
      <c r="P76" s="5">
        <v>0.79871999999999999</v>
      </c>
      <c r="Q76" s="5">
        <v>0.80167999999999995</v>
      </c>
      <c r="R76" s="5">
        <v>0.77932999999999997</v>
      </c>
      <c r="S76" s="5">
        <v>0.78713999999999995</v>
      </c>
      <c r="T76" s="5">
        <v>0.77424000000000004</v>
      </c>
      <c r="U76" s="5">
        <v>0.78468000000000004</v>
      </c>
      <c r="V76" s="5">
        <v>0.75448999999999999</v>
      </c>
      <c r="W76" s="5">
        <v>0.74377000000000004</v>
      </c>
      <c r="X76" s="5">
        <v>0.76095000000000002</v>
      </c>
      <c r="Y76" s="5">
        <v>0.75649999999999995</v>
      </c>
      <c r="Z76" s="5">
        <v>0.74060000000000004</v>
      </c>
      <c r="AA76" s="5">
        <v>0.74817999999999996</v>
      </c>
      <c r="AB76" s="5">
        <v>0.74978</v>
      </c>
      <c r="AC76" s="5">
        <v>0.76131000000000004</v>
      </c>
      <c r="AD76" s="5">
        <v>0.79520000000000002</v>
      </c>
      <c r="AE76" s="5">
        <v>0.78981999999999997</v>
      </c>
      <c r="AF76" s="5">
        <v>0.84265999999999996</v>
      </c>
      <c r="AG76" s="5">
        <v>0.84384999999999999</v>
      </c>
      <c r="AH76" s="5">
        <v>0.83274000000000004</v>
      </c>
      <c r="AI76" s="5">
        <v>0.8548</v>
      </c>
      <c r="AJ76" s="5">
        <v>0.85441</v>
      </c>
      <c r="AK76" s="5">
        <v>0.80440999999999996</v>
      </c>
      <c r="AM76" s="4" t="s">
        <v>79</v>
      </c>
      <c r="AN76" s="4" t="s">
        <v>80</v>
      </c>
      <c r="AO76" s="5">
        <f t="shared" si="50"/>
        <v>0.73482833333333331</v>
      </c>
      <c r="AP76" s="5">
        <f t="shared" si="51"/>
        <v>0.77464583333333337</v>
      </c>
      <c r="AQ76" s="5">
        <f t="shared" si="52"/>
        <v>0.80701454545454543</v>
      </c>
      <c r="AR76" s="6">
        <f>(AO76-AVERAGE(AO59:AO104))/_xlfn.STDEV.P(AO59:AO104)</f>
        <v>1.5035417148042045</v>
      </c>
      <c r="AS76" s="6">
        <f t="shared" ref="AS76:AT76" si="69">(AP76-AVERAGE(AP59:AP104))/_xlfn.STDEV.P(AP59:AP104)</f>
        <v>1.3360676608025734</v>
      </c>
      <c r="AT76" s="6">
        <f t="shared" si="69"/>
        <v>1.821371771161308</v>
      </c>
    </row>
    <row r="77" spans="1:46" ht="13.5" thickBot="1">
      <c r="A77" s="4" t="s">
        <v>81</v>
      </c>
      <c r="B77" s="4" t="s">
        <v>82</v>
      </c>
      <c r="C77" s="5">
        <v>0.65968000000000004</v>
      </c>
      <c r="D77" s="5">
        <v>0.63868999999999998</v>
      </c>
      <c r="E77" s="5">
        <v>0.64676999999999996</v>
      </c>
      <c r="F77" s="5">
        <v>0.63536000000000004</v>
      </c>
      <c r="G77" s="5">
        <v>0.67071000000000003</v>
      </c>
      <c r="H77" s="5">
        <v>0.70408000000000004</v>
      </c>
      <c r="I77" s="5">
        <v>0.70989999999999998</v>
      </c>
      <c r="J77" s="5">
        <v>0.70064000000000004</v>
      </c>
      <c r="K77" s="5">
        <v>0.66452999999999995</v>
      </c>
      <c r="L77" s="5">
        <v>0.69438999999999995</v>
      </c>
      <c r="M77" s="5">
        <v>0.71548999999999996</v>
      </c>
      <c r="N77" s="5">
        <v>0.76132999999999995</v>
      </c>
      <c r="O77" s="5">
        <v>0.73157000000000005</v>
      </c>
      <c r="P77" s="5">
        <v>0.75041999999999998</v>
      </c>
      <c r="Q77" s="5">
        <v>0.74136000000000002</v>
      </c>
      <c r="R77" s="5">
        <v>0.70511999999999997</v>
      </c>
      <c r="S77" s="5">
        <v>0.71199000000000001</v>
      </c>
      <c r="T77" s="5">
        <v>0.70101000000000002</v>
      </c>
      <c r="U77" s="5">
        <v>0.69926999999999995</v>
      </c>
      <c r="V77" s="5">
        <v>0.72214999999999996</v>
      </c>
      <c r="W77" s="5">
        <v>0.72353000000000001</v>
      </c>
      <c r="X77" s="5">
        <v>0.69420999999999999</v>
      </c>
      <c r="Y77" s="5">
        <v>0.69005000000000005</v>
      </c>
      <c r="Z77" s="5">
        <v>0.66920999999999997</v>
      </c>
      <c r="AA77" s="5">
        <v>0.72279000000000004</v>
      </c>
      <c r="AB77" s="5">
        <v>0.72052000000000005</v>
      </c>
      <c r="AC77" s="5">
        <v>0.73968</v>
      </c>
      <c r="AD77" s="5">
        <v>0.79086999999999996</v>
      </c>
      <c r="AE77" s="5">
        <v>0.77856000000000003</v>
      </c>
      <c r="AF77" s="5">
        <v>0.78942999999999997</v>
      </c>
      <c r="AG77" s="5">
        <v>0.75280999999999998</v>
      </c>
      <c r="AH77" s="5">
        <v>0.74580999999999997</v>
      </c>
      <c r="AI77" s="5">
        <v>0.78052999999999995</v>
      </c>
      <c r="AJ77" s="5">
        <v>0.76312999999999998</v>
      </c>
      <c r="AK77" s="5">
        <v>0.65198</v>
      </c>
      <c r="AM77" s="4" t="s">
        <v>81</v>
      </c>
      <c r="AN77" s="4" t="s">
        <v>82</v>
      </c>
      <c r="AO77" s="5">
        <f t="shared" si="50"/>
        <v>0.68346416666666665</v>
      </c>
      <c r="AP77" s="5">
        <f t="shared" si="51"/>
        <v>0.71165750000000016</v>
      </c>
      <c r="AQ77" s="5">
        <f t="shared" si="52"/>
        <v>0.74873727272727275</v>
      </c>
      <c r="AR77" s="6">
        <f>(AO77-AVERAGE(AO59:AO104))/_xlfn.STDEV.P(AO59:AO104)</f>
        <v>0.94006039383375317</v>
      </c>
      <c r="AS77" s="6">
        <f t="shared" ref="AS77:AT77" si="70">(AP77-AVERAGE(AP59:AP104))/_xlfn.STDEV.P(AP59:AP104)</f>
        <v>0.6970598018838875</v>
      </c>
      <c r="AT77" s="6">
        <f t="shared" si="70"/>
        <v>1.0227939607985466</v>
      </c>
    </row>
    <row r="78" spans="1:46" ht="13.5" thickBot="1">
      <c r="A78" s="4" t="s">
        <v>83</v>
      </c>
      <c r="B78" s="4" t="s">
        <v>84</v>
      </c>
      <c r="C78" s="5">
        <v>0.61902000000000001</v>
      </c>
      <c r="D78" s="5">
        <v>0.60121999999999998</v>
      </c>
      <c r="E78" s="5">
        <v>0.62609999999999999</v>
      </c>
      <c r="F78" s="5">
        <v>0.61692000000000002</v>
      </c>
      <c r="G78" s="5">
        <v>0.61439999999999995</v>
      </c>
      <c r="H78" s="5">
        <v>0.62644</v>
      </c>
      <c r="I78" s="5">
        <v>0.62131999999999998</v>
      </c>
      <c r="J78" s="5">
        <v>0.57038999999999995</v>
      </c>
      <c r="K78" s="5">
        <v>0.57798000000000005</v>
      </c>
      <c r="L78" s="5">
        <v>0.58936999999999995</v>
      </c>
      <c r="M78" s="5">
        <v>0.59014</v>
      </c>
      <c r="N78" s="5">
        <v>0.61197000000000001</v>
      </c>
      <c r="O78" s="5">
        <v>0.65844999999999998</v>
      </c>
      <c r="P78" s="5">
        <v>0.65610000000000002</v>
      </c>
      <c r="Q78" s="5">
        <v>0.60750000000000004</v>
      </c>
      <c r="R78" s="5">
        <v>0.63356000000000001</v>
      </c>
      <c r="S78" s="5">
        <v>0.65405000000000002</v>
      </c>
      <c r="T78" s="5">
        <v>0.62222</v>
      </c>
      <c r="U78" s="5">
        <v>0.57360999999999995</v>
      </c>
      <c r="V78" s="5">
        <v>0.63378999999999996</v>
      </c>
      <c r="W78" s="5">
        <v>0.62156</v>
      </c>
      <c r="X78" s="5">
        <v>0.63144</v>
      </c>
      <c r="Y78" s="5">
        <v>0.60187999999999997</v>
      </c>
      <c r="Z78" s="5">
        <v>0.59575</v>
      </c>
      <c r="AA78" s="5">
        <v>0.54988000000000004</v>
      </c>
      <c r="AB78" s="5">
        <v>0.57552000000000003</v>
      </c>
      <c r="AC78" s="5">
        <v>0.61356999999999995</v>
      </c>
      <c r="AD78" s="5">
        <v>0.59411999999999998</v>
      </c>
      <c r="AE78" s="5">
        <v>0.58499999999999996</v>
      </c>
      <c r="AF78" s="5">
        <v>0.57052999999999998</v>
      </c>
      <c r="AG78" s="5">
        <v>0.60921999999999998</v>
      </c>
      <c r="AH78" s="5">
        <v>0.58421999999999996</v>
      </c>
      <c r="AI78" s="5">
        <v>0.62129000000000001</v>
      </c>
      <c r="AJ78" s="5">
        <v>0.65461999999999998</v>
      </c>
      <c r="AK78" s="5">
        <v>0.63390999999999997</v>
      </c>
      <c r="AM78" s="4" t="s">
        <v>83</v>
      </c>
      <c r="AN78" s="4" t="s">
        <v>84</v>
      </c>
      <c r="AO78" s="5">
        <f t="shared" si="50"/>
        <v>0.60543916666666664</v>
      </c>
      <c r="AP78" s="5">
        <f t="shared" si="51"/>
        <v>0.6241591666666666</v>
      </c>
      <c r="AQ78" s="5">
        <f t="shared" si="52"/>
        <v>0.59926181818181812</v>
      </c>
      <c r="AR78" s="6">
        <f>(AO78-AVERAGE(AO59:AO104))/_xlfn.STDEV.P(AO59:AO104)</f>
        <v>8.4101212133420825E-2</v>
      </c>
      <c r="AS78" s="6">
        <f t="shared" ref="AS78:AT78" si="71">(AP78-AVERAGE(AP59:AP104))/_xlfn.STDEV.P(AP59:AP104)</f>
        <v>-0.19059858949473441</v>
      </c>
      <c r="AT78" s="6">
        <f t="shared" si="71"/>
        <v>-1.0254793301035128</v>
      </c>
    </row>
    <row r="79" spans="1:46" ht="13.5" thickBot="1">
      <c r="A79" s="4" t="s">
        <v>85</v>
      </c>
      <c r="B79" s="4" t="s">
        <v>86</v>
      </c>
      <c r="C79" s="5">
        <v>0.60741000000000001</v>
      </c>
      <c r="D79" s="5">
        <v>0.57884000000000002</v>
      </c>
      <c r="E79" s="5">
        <v>0.57513999999999998</v>
      </c>
      <c r="F79" s="5">
        <v>0.5806</v>
      </c>
      <c r="G79" s="5">
        <v>0.61129</v>
      </c>
      <c r="H79" s="5">
        <v>0.63005</v>
      </c>
      <c r="I79" s="5">
        <v>0.61736000000000002</v>
      </c>
      <c r="J79" s="5">
        <v>0.59592000000000001</v>
      </c>
      <c r="K79" s="5">
        <v>0.58506999999999998</v>
      </c>
      <c r="L79" s="5">
        <v>0.61370000000000002</v>
      </c>
      <c r="M79" s="5">
        <v>0.62936999999999999</v>
      </c>
      <c r="N79" s="5">
        <v>0.66295000000000004</v>
      </c>
      <c r="O79" s="5">
        <v>0.67013</v>
      </c>
      <c r="P79" s="5">
        <v>0.72133999999999998</v>
      </c>
      <c r="Q79" s="5">
        <v>0.75268000000000002</v>
      </c>
      <c r="R79" s="5">
        <v>0.77490000000000003</v>
      </c>
      <c r="S79" s="5">
        <v>0.77939999999999998</v>
      </c>
      <c r="T79" s="5">
        <v>0.78234000000000004</v>
      </c>
      <c r="U79" s="5">
        <v>0.80540999999999996</v>
      </c>
      <c r="V79" s="5">
        <v>0.84436</v>
      </c>
      <c r="W79" s="5">
        <v>0.83489999999999998</v>
      </c>
      <c r="X79" s="5">
        <v>0.84143000000000001</v>
      </c>
      <c r="Y79" s="5">
        <v>0.83864000000000005</v>
      </c>
      <c r="Z79" s="5">
        <v>0.83565</v>
      </c>
      <c r="AA79" s="5">
        <v>0.82828000000000002</v>
      </c>
      <c r="AB79" s="5">
        <v>0.82228999999999997</v>
      </c>
      <c r="AC79" s="5">
        <v>0.79607000000000006</v>
      </c>
      <c r="AD79" s="5">
        <v>0.79191999999999996</v>
      </c>
      <c r="AE79" s="5">
        <v>0.77354000000000001</v>
      </c>
      <c r="AF79" s="5">
        <v>0.77295999999999998</v>
      </c>
      <c r="AG79" s="5">
        <v>0.76897000000000004</v>
      </c>
      <c r="AH79" s="5">
        <v>0.72128000000000003</v>
      </c>
      <c r="AI79" s="5">
        <v>0.71782999999999997</v>
      </c>
      <c r="AJ79" s="5">
        <v>0.73456999999999995</v>
      </c>
      <c r="AK79" s="5">
        <v>0.67906999999999995</v>
      </c>
      <c r="AM79" s="4" t="s">
        <v>85</v>
      </c>
      <c r="AN79" s="4" t="s">
        <v>86</v>
      </c>
      <c r="AO79" s="5">
        <f t="shared" si="50"/>
        <v>0.60730833333333323</v>
      </c>
      <c r="AP79" s="5">
        <f t="shared" si="51"/>
        <v>0.79009833333333335</v>
      </c>
      <c r="AQ79" s="5">
        <f t="shared" si="52"/>
        <v>0.76425272727272742</v>
      </c>
      <c r="AR79" s="6">
        <f>(AO79-AVERAGE(AO59:AO104))/_xlfn.STDEV.P(AO59:AO104)</f>
        <v>0.1046065677304919</v>
      </c>
      <c r="AS79" s="6">
        <f t="shared" ref="AS79:AT79" si="72">(AP79-AVERAGE(AP59:AP104))/_xlfn.STDEV.P(AP59:AP104)</f>
        <v>1.492831118690664</v>
      </c>
      <c r="AT79" s="6">
        <f t="shared" si="72"/>
        <v>1.2354033904758162</v>
      </c>
    </row>
    <row r="80" spans="1:46" ht="13.5" thickBot="1">
      <c r="A80" s="4" t="s">
        <v>87</v>
      </c>
      <c r="B80" s="4" t="s">
        <v>88</v>
      </c>
      <c r="C80" s="5">
        <v>0.35352</v>
      </c>
      <c r="D80" s="5">
        <v>0.36348999999999998</v>
      </c>
      <c r="E80" s="5">
        <v>0.37969000000000003</v>
      </c>
      <c r="F80" s="5">
        <v>0.36564999999999998</v>
      </c>
      <c r="G80" s="5">
        <v>0.38525999999999999</v>
      </c>
      <c r="H80" s="5">
        <v>0.39279999999999998</v>
      </c>
      <c r="I80" s="5">
        <v>0.39069999999999999</v>
      </c>
      <c r="J80" s="5">
        <v>0.38551999999999997</v>
      </c>
      <c r="K80" s="5">
        <v>0.40644999999999998</v>
      </c>
      <c r="L80" s="5">
        <v>0.41754000000000002</v>
      </c>
      <c r="M80" s="5">
        <v>0.40428999999999998</v>
      </c>
      <c r="N80" s="5">
        <v>0.42315000000000003</v>
      </c>
      <c r="O80" s="5">
        <v>0.41342000000000001</v>
      </c>
      <c r="P80" s="5">
        <v>0.45135999999999998</v>
      </c>
      <c r="Q80" s="5">
        <v>0.45432</v>
      </c>
      <c r="R80" s="5">
        <v>0.46672000000000002</v>
      </c>
      <c r="S80" s="5">
        <v>0.46778999999999998</v>
      </c>
      <c r="T80" s="5">
        <v>0.45318999999999998</v>
      </c>
      <c r="U80" s="5">
        <v>0.45402999999999999</v>
      </c>
      <c r="V80" s="5">
        <v>0.46961999999999998</v>
      </c>
      <c r="W80" s="5">
        <v>0.4476</v>
      </c>
      <c r="X80" s="5">
        <v>0.44623000000000002</v>
      </c>
      <c r="Y80" s="5">
        <v>0.45162999999999998</v>
      </c>
      <c r="Z80" s="5">
        <v>0.47305999999999998</v>
      </c>
      <c r="AA80" s="5">
        <v>0.52112999999999998</v>
      </c>
      <c r="AB80" s="5">
        <v>0.50463000000000002</v>
      </c>
      <c r="AC80" s="5">
        <v>0.51671999999999996</v>
      </c>
      <c r="AD80" s="5">
        <v>0.52866999999999997</v>
      </c>
      <c r="AE80" s="5">
        <v>0.54498000000000002</v>
      </c>
      <c r="AF80" s="5">
        <v>0.55664000000000002</v>
      </c>
      <c r="AG80" s="5">
        <v>0.57303999999999999</v>
      </c>
      <c r="AH80" s="5">
        <v>0.56645000000000001</v>
      </c>
      <c r="AI80" s="5">
        <v>0.60672999999999999</v>
      </c>
      <c r="AJ80" s="5">
        <v>0.62997000000000003</v>
      </c>
      <c r="AK80" s="5">
        <v>0.57999999999999996</v>
      </c>
      <c r="AM80" s="4" t="s">
        <v>87</v>
      </c>
      <c r="AN80" s="4" t="s">
        <v>88</v>
      </c>
      <c r="AO80" s="5">
        <f t="shared" si="50"/>
        <v>0.38900499999999988</v>
      </c>
      <c r="AP80" s="5">
        <f t="shared" si="51"/>
        <v>0.45408083333333332</v>
      </c>
      <c r="AQ80" s="5">
        <f t="shared" si="52"/>
        <v>0.55717818181818179</v>
      </c>
      <c r="AR80" s="6">
        <f>(AO80-AVERAGE(AO59:AO104))/_xlfn.STDEV.P(AO59:AO104)</f>
        <v>-2.2902507544413102</v>
      </c>
      <c r="AS80" s="6">
        <f t="shared" ref="AS80:AT80" si="73">(AP80-AVERAGE(AP59:AP104))/_xlfn.STDEV.P(AP59:AP104)</f>
        <v>-1.9160195663707502</v>
      </c>
      <c r="AT80" s="6">
        <f t="shared" si="73"/>
        <v>-1.6021545348038162</v>
      </c>
    </row>
    <row r="81" spans="1:46" ht="13.5" thickBot="1">
      <c r="A81" s="4" t="s">
        <v>89</v>
      </c>
      <c r="B81" s="4" t="s">
        <v>90</v>
      </c>
      <c r="C81" s="5">
        <v>0.79918999999999996</v>
      </c>
      <c r="D81" s="5">
        <v>0.78669</v>
      </c>
      <c r="E81" s="5">
        <v>0.79693999999999998</v>
      </c>
      <c r="F81" s="5">
        <v>0.79852000000000001</v>
      </c>
      <c r="G81" s="5">
        <v>0.81254999999999999</v>
      </c>
      <c r="H81" s="5">
        <v>0.81821999999999995</v>
      </c>
      <c r="I81" s="5">
        <v>0.82423999999999997</v>
      </c>
      <c r="J81" s="5">
        <v>0.81647000000000003</v>
      </c>
      <c r="K81" s="5">
        <v>0.81542999999999999</v>
      </c>
      <c r="L81" s="5">
        <v>0.85326000000000002</v>
      </c>
      <c r="M81" s="5">
        <v>0.86853999999999998</v>
      </c>
      <c r="N81" s="5">
        <v>0.85390999999999995</v>
      </c>
      <c r="O81" s="5">
        <v>0.83703000000000005</v>
      </c>
      <c r="P81" s="5">
        <v>0.85606000000000004</v>
      </c>
      <c r="Q81" s="5">
        <v>0.86121999999999999</v>
      </c>
      <c r="R81" s="5">
        <v>0.85629999999999995</v>
      </c>
      <c r="S81" s="5">
        <v>0.83947000000000005</v>
      </c>
      <c r="T81" s="5">
        <v>0.83033999999999997</v>
      </c>
      <c r="U81" s="5">
        <v>0.80430999999999997</v>
      </c>
      <c r="V81" s="5">
        <v>0.81484000000000001</v>
      </c>
      <c r="W81" s="5">
        <v>0.80771999999999999</v>
      </c>
      <c r="X81" s="5">
        <v>0.80012000000000005</v>
      </c>
      <c r="Y81" s="5">
        <v>0.78981999999999997</v>
      </c>
      <c r="Z81" s="5">
        <v>0.78624000000000005</v>
      </c>
      <c r="AA81" s="5">
        <v>0.81354000000000004</v>
      </c>
      <c r="AB81" s="5">
        <v>0.80010999999999999</v>
      </c>
      <c r="AC81" s="5">
        <v>0.76773999999999998</v>
      </c>
      <c r="AD81" s="5">
        <v>0.75336000000000003</v>
      </c>
      <c r="AE81" s="5">
        <v>0.76197999999999999</v>
      </c>
      <c r="AF81" s="5">
        <v>0.75641999999999998</v>
      </c>
      <c r="AG81" s="5">
        <v>0.73524</v>
      </c>
      <c r="AH81" s="5">
        <v>0.68430999999999997</v>
      </c>
      <c r="AI81" s="5">
        <v>0.70477999999999996</v>
      </c>
      <c r="AJ81" s="5">
        <v>0.68908999999999998</v>
      </c>
      <c r="AK81" s="5">
        <v>0.63102000000000003</v>
      </c>
      <c r="AM81" s="4" t="s">
        <v>89</v>
      </c>
      <c r="AN81" s="4" t="s">
        <v>90</v>
      </c>
      <c r="AO81" s="5">
        <f t="shared" si="50"/>
        <v>0.82032999999999989</v>
      </c>
      <c r="AP81" s="5">
        <f t="shared" si="51"/>
        <v>0.82362250000000004</v>
      </c>
      <c r="AQ81" s="5">
        <f t="shared" si="52"/>
        <v>0.73614454545454544</v>
      </c>
      <c r="AR81" s="6">
        <f>(AO81-AVERAGE(AO59:AO104))/_xlfn.STDEV.P(AO59:AO104)</f>
        <v>2.4415223188928237</v>
      </c>
      <c r="AS81" s="6">
        <f t="shared" ref="AS81:AT81" si="74">(AP81-AVERAGE(AP59:AP104))/_xlfn.STDEV.P(AP59:AP104)</f>
        <v>1.8329291150979337</v>
      </c>
      <c r="AT81" s="6">
        <f t="shared" si="74"/>
        <v>0.85023488070892772</v>
      </c>
    </row>
    <row r="82" spans="1:46" ht="13.5" thickBot="1">
      <c r="A82" s="4" t="s">
        <v>91</v>
      </c>
      <c r="B82" s="4" t="s">
        <v>92</v>
      </c>
      <c r="C82" s="5">
        <v>0.75653999999999999</v>
      </c>
      <c r="D82" s="5">
        <v>0.76334999999999997</v>
      </c>
      <c r="E82" s="5">
        <v>0.77290999999999999</v>
      </c>
      <c r="F82" s="5">
        <v>0.77351999999999999</v>
      </c>
      <c r="G82" s="5">
        <v>0.78103</v>
      </c>
      <c r="H82" s="5">
        <v>0.77861999999999998</v>
      </c>
      <c r="I82" s="5">
        <v>0.75163000000000002</v>
      </c>
      <c r="J82" s="5">
        <v>0.72924999999999995</v>
      </c>
      <c r="K82" s="5">
        <v>0.70508000000000004</v>
      </c>
      <c r="L82" s="5">
        <v>0.69864000000000004</v>
      </c>
      <c r="M82" s="5">
        <v>0.70291000000000003</v>
      </c>
      <c r="N82" s="5">
        <v>0.70032000000000005</v>
      </c>
      <c r="O82" s="5">
        <v>0.69945999999999997</v>
      </c>
      <c r="P82" s="5">
        <v>0.70367999999999997</v>
      </c>
      <c r="Q82" s="5">
        <v>0.70870999999999995</v>
      </c>
      <c r="R82" s="5">
        <v>0.71082000000000001</v>
      </c>
      <c r="S82" s="5">
        <v>0.70609</v>
      </c>
      <c r="T82" s="5">
        <v>0.70648</v>
      </c>
      <c r="U82" s="5">
        <v>0.72182999999999997</v>
      </c>
      <c r="V82" s="5">
        <v>0.74495</v>
      </c>
      <c r="W82" s="5">
        <v>0.74978</v>
      </c>
      <c r="X82" s="5">
        <v>0.75280999999999998</v>
      </c>
      <c r="Y82" s="5">
        <v>0.77237999999999996</v>
      </c>
      <c r="Z82" s="5">
        <v>0.76878999999999997</v>
      </c>
      <c r="AA82" s="5">
        <v>0.75497000000000003</v>
      </c>
      <c r="AB82" s="5">
        <v>0.75709000000000004</v>
      </c>
      <c r="AC82" s="5">
        <v>0.76619999999999999</v>
      </c>
      <c r="AD82" s="5">
        <v>0.76612000000000002</v>
      </c>
      <c r="AE82" s="5">
        <v>0.78337000000000001</v>
      </c>
      <c r="AF82" s="5">
        <v>0.80447999999999997</v>
      </c>
      <c r="AG82" s="5">
        <v>0.81501000000000001</v>
      </c>
      <c r="AH82" s="5">
        <v>0.81220000000000003</v>
      </c>
      <c r="AI82" s="5">
        <v>0.81755</v>
      </c>
      <c r="AJ82" s="5">
        <v>0.83565999999999996</v>
      </c>
      <c r="AK82" s="5">
        <v>0.78896999999999995</v>
      </c>
      <c r="AM82" s="4" t="s">
        <v>91</v>
      </c>
      <c r="AN82" s="4" t="s">
        <v>92</v>
      </c>
      <c r="AO82" s="5">
        <f t="shared" si="50"/>
        <v>0.74281666666666657</v>
      </c>
      <c r="AP82" s="5">
        <f t="shared" si="51"/>
        <v>0.72881499999999999</v>
      </c>
      <c r="AQ82" s="5">
        <f t="shared" si="52"/>
        <v>0.79105636363636345</v>
      </c>
      <c r="AR82" s="6">
        <f>(AO82-AVERAGE(AO59:AO104))/_xlfn.STDEV.P(AO59:AO104)</f>
        <v>1.591176284021115</v>
      </c>
      <c r="AS82" s="6">
        <f t="shared" ref="AS82:AT82" si="75">(AP82-AVERAGE(AP59:AP104))/_xlfn.STDEV.P(AP59:AP104)</f>
        <v>0.87112024703612101</v>
      </c>
      <c r="AT82" s="6">
        <f t="shared" si="75"/>
        <v>1.6026956166786923</v>
      </c>
    </row>
    <row r="83" spans="1:46" ht="13.5" thickBot="1">
      <c r="A83" s="4" t="s">
        <v>93</v>
      </c>
      <c r="B83" s="4" t="s">
        <v>94</v>
      </c>
      <c r="C83" s="5">
        <v>0.5141</v>
      </c>
      <c r="D83" s="5">
        <v>0.49199999999999999</v>
      </c>
      <c r="E83" s="5">
        <v>0.49009999999999998</v>
      </c>
      <c r="F83" s="5">
        <v>0.52786</v>
      </c>
      <c r="G83" s="5">
        <v>0.52339000000000002</v>
      </c>
      <c r="H83" s="5">
        <v>0.53525</v>
      </c>
      <c r="I83" s="5">
        <v>0.55300000000000005</v>
      </c>
      <c r="J83" s="5">
        <v>0.55767</v>
      </c>
      <c r="K83" s="5">
        <v>0.54293000000000002</v>
      </c>
      <c r="L83" s="5">
        <v>0.51283000000000001</v>
      </c>
      <c r="M83" s="5">
        <v>0.49913000000000002</v>
      </c>
      <c r="N83" s="5">
        <v>0.52307999999999999</v>
      </c>
      <c r="O83" s="5">
        <v>0.55572999999999995</v>
      </c>
      <c r="P83" s="5">
        <v>0.56067999999999996</v>
      </c>
      <c r="Q83" s="5">
        <v>0.56272999999999995</v>
      </c>
      <c r="R83" s="5">
        <v>0.54632000000000003</v>
      </c>
      <c r="S83" s="5">
        <v>0.56703000000000003</v>
      </c>
      <c r="T83" s="5">
        <v>0.56767000000000001</v>
      </c>
      <c r="U83" s="5">
        <v>0.53373000000000004</v>
      </c>
      <c r="V83" s="5">
        <v>0.50643000000000005</v>
      </c>
      <c r="W83" s="5">
        <v>0.48826999999999998</v>
      </c>
      <c r="X83" s="5">
        <v>0.50141000000000002</v>
      </c>
      <c r="Y83" s="5">
        <v>0.48147000000000001</v>
      </c>
      <c r="Z83" s="5">
        <v>0.47088999999999998</v>
      </c>
      <c r="AA83" s="5">
        <v>0.47327000000000002</v>
      </c>
      <c r="AB83" s="5">
        <v>0.50151999999999997</v>
      </c>
      <c r="AC83" s="5">
        <v>0.49920999999999999</v>
      </c>
      <c r="AD83" s="5">
        <v>0.53552999999999995</v>
      </c>
      <c r="AE83" s="5">
        <v>0.56859999999999999</v>
      </c>
      <c r="AF83" s="5">
        <v>0.58011000000000001</v>
      </c>
      <c r="AG83" s="5">
        <v>0.57996000000000003</v>
      </c>
      <c r="AH83" s="5">
        <v>0.61990000000000001</v>
      </c>
      <c r="AI83" s="5">
        <v>0.65761999999999998</v>
      </c>
      <c r="AJ83" s="5">
        <v>0.69384999999999997</v>
      </c>
      <c r="AK83" s="5">
        <v>0.70743</v>
      </c>
      <c r="AM83" s="4" t="s">
        <v>93</v>
      </c>
      <c r="AN83" s="4" t="s">
        <v>94</v>
      </c>
      <c r="AO83" s="5">
        <f t="shared" si="50"/>
        <v>0.5226116666666667</v>
      </c>
      <c r="AP83" s="5">
        <f t="shared" si="51"/>
        <v>0.52852999999999994</v>
      </c>
      <c r="AQ83" s="5">
        <f t="shared" si="52"/>
        <v>0.58336363636363631</v>
      </c>
      <c r="AR83" s="6">
        <f>(AO83-AVERAGE(AO59:AO104))/_xlfn.STDEV.P(AO59:AO104)</f>
        <v>-0.82454292913263771</v>
      </c>
      <c r="AS83" s="6">
        <f t="shared" ref="AS83:AT83" si="76">(AP83-AVERAGE(AP59:AP104))/_xlfn.STDEV.P(AP59:AP104)</f>
        <v>-1.1607431513211832</v>
      </c>
      <c r="AT83" s="6">
        <f t="shared" si="76"/>
        <v>-1.2433333001155864</v>
      </c>
    </row>
    <row r="84" spans="1:46" ht="13.5" thickBot="1">
      <c r="A84" s="4" t="s">
        <v>95</v>
      </c>
      <c r="B84" s="4" t="s">
        <v>96</v>
      </c>
      <c r="C84" s="5">
        <v>0.62673000000000001</v>
      </c>
      <c r="D84" s="5">
        <v>0.62912999999999997</v>
      </c>
      <c r="E84" s="5">
        <v>0.59660000000000002</v>
      </c>
      <c r="F84" s="5">
        <v>0.57528999999999997</v>
      </c>
      <c r="G84" s="5">
        <v>0.55442000000000002</v>
      </c>
      <c r="H84" s="5">
        <v>0.62583999999999995</v>
      </c>
      <c r="I84" s="5">
        <v>0.56427000000000005</v>
      </c>
      <c r="J84" s="5">
        <v>0.59570000000000001</v>
      </c>
      <c r="K84" s="5">
        <v>0.57894999999999996</v>
      </c>
      <c r="L84" s="5">
        <v>0.64370000000000005</v>
      </c>
      <c r="M84" s="5">
        <v>0.70045999999999997</v>
      </c>
      <c r="N84" s="5">
        <v>0.68867</v>
      </c>
      <c r="O84" s="5">
        <v>0.66054000000000002</v>
      </c>
      <c r="P84" s="5">
        <v>0.6845</v>
      </c>
      <c r="Q84" s="5">
        <v>0.71947000000000005</v>
      </c>
      <c r="R84" s="5">
        <v>0.73924999999999996</v>
      </c>
      <c r="S84" s="5">
        <v>0.75058999999999998</v>
      </c>
      <c r="T84" s="5">
        <v>0.72348000000000001</v>
      </c>
      <c r="U84" s="5">
        <v>0.76805999999999996</v>
      </c>
      <c r="V84" s="5">
        <v>0.73395999999999995</v>
      </c>
      <c r="W84" s="5">
        <v>0.74888999999999994</v>
      </c>
      <c r="X84" s="5">
        <v>0.73812</v>
      </c>
      <c r="Y84" s="5">
        <v>0.73365999999999998</v>
      </c>
      <c r="Z84" s="5">
        <v>0.72909000000000002</v>
      </c>
      <c r="AA84" s="5">
        <v>0.76070000000000004</v>
      </c>
      <c r="AB84" s="5">
        <v>0.75648000000000004</v>
      </c>
      <c r="AC84" s="5">
        <v>0.73065000000000002</v>
      </c>
      <c r="AD84" s="5">
        <v>0.71306999999999998</v>
      </c>
      <c r="AE84" s="5">
        <v>0.71467000000000003</v>
      </c>
      <c r="AF84" s="5">
        <v>0.73345000000000005</v>
      </c>
      <c r="AG84" s="5">
        <v>0.73136999999999996</v>
      </c>
      <c r="AH84" s="5">
        <v>0.74768999999999997</v>
      </c>
      <c r="AI84" s="5">
        <v>0.76517999999999997</v>
      </c>
      <c r="AJ84" s="5">
        <v>0.78412000000000004</v>
      </c>
      <c r="AK84" s="5">
        <v>0.71153</v>
      </c>
      <c r="AM84" s="4" t="s">
        <v>95</v>
      </c>
      <c r="AN84" s="4" t="s">
        <v>96</v>
      </c>
      <c r="AO84" s="5">
        <f t="shared" si="50"/>
        <v>0.61497999999999997</v>
      </c>
      <c r="AP84" s="5">
        <f t="shared" si="51"/>
        <v>0.72746750000000004</v>
      </c>
      <c r="AQ84" s="5">
        <f t="shared" si="52"/>
        <v>0.74081000000000008</v>
      </c>
      <c r="AR84" s="6">
        <f>(AO84-AVERAGE(AO59:AO104))/_xlfn.STDEV.P(AO59:AO104)</f>
        <v>0.18876720242806039</v>
      </c>
      <c r="AS84" s="6">
        <f t="shared" ref="AS84:AT84" si="77">(AP84-AVERAGE(AP59:AP104))/_xlfn.STDEV.P(AP59:AP104)</f>
        <v>0.85745004742413622</v>
      </c>
      <c r="AT84" s="6">
        <f t="shared" si="77"/>
        <v>0.91416595196361572</v>
      </c>
    </row>
    <row r="85" spans="1:46" ht="13.5" thickBot="1">
      <c r="A85" s="4" t="s">
        <v>97</v>
      </c>
      <c r="B85" s="4" t="s">
        <v>98</v>
      </c>
      <c r="C85" s="5">
        <v>0.68389999999999995</v>
      </c>
      <c r="D85" s="5">
        <v>0.67125000000000001</v>
      </c>
      <c r="E85" s="5">
        <v>0.65322999999999998</v>
      </c>
      <c r="F85" s="5">
        <v>0.66503999999999996</v>
      </c>
      <c r="G85" s="5">
        <v>0.67803999999999998</v>
      </c>
      <c r="H85" s="5">
        <v>0.67225000000000001</v>
      </c>
      <c r="I85" s="5">
        <v>0.64648000000000005</v>
      </c>
      <c r="J85" s="5">
        <v>0.63829000000000002</v>
      </c>
      <c r="K85" s="5">
        <v>0.60218000000000005</v>
      </c>
      <c r="L85" s="5">
        <v>0.61739999999999995</v>
      </c>
      <c r="M85" s="5">
        <v>0.63297000000000003</v>
      </c>
      <c r="N85" s="5">
        <v>0.62985999999999998</v>
      </c>
      <c r="O85" s="5">
        <v>0.63449</v>
      </c>
      <c r="P85" s="5">
        <v>0.65344000000000002</v>
      </c>
      <c r="Q85" s="5">
        <v>0.67239000000000004</v>
      </c>
      <c r="R85" s="5">
        <v>0.67584999999999995</v>
      </c>
      <c r="S85" s="5">
        <v>0.67993999999999999</v>
      </c>
      <c r="T85" s="5">
        <v>0.69462000000000002</v>
      </c>
      <c r="U85" s="5">
        <v>0.70084999999999997</v>
      </c>
      <c r="V85" s="5">
        <v>0.69823999999999997</v>
      </c>
      <c r="W85" s="5">
        <v>0.72052000000000005</v>
      </c>
      <c r="X85" s="5">
        <v>0.70455000000000001</v>
      </c>
      <c r="Y85" s="5">
        <v>0.70992999999999995</v>
      </c>
      <c r="Z85" s="5">
        <v>0.70350000000000001</v>
      </c>
      <c r="AA85" s="5">
        <v>0.71606000000000003</v>
      </c>
      <c r="AB85" s="5">
        <v>0.71779999999999999</v>
      </c>
      <c r="AC85" s="5">
        <v>0.70072999999999996</v>
      </c>
      <c r="AD85" s="5">
        <v>0.68733</v>
      </c>
      <c r="AE85" s="5">
        <v>0.68396000000000001</v>
      </c>
      <c r="AF85" s="5">
        <v>0.67344000000000004</v>
      </c>
      <c r="AG85" s="5">
        <v>0.68908000000000003</v>
      </c>
      <c r="AH85" s="5">
        <v>0.69674999999999998</v>
      </c>
      <c r="AI85" s="5">
        <v>0.69979000000000002</v>
      </c>
      <c r="AJ85" s="5">
        <v>0.73387999999999998</v>
      </c>
      <c r="AK85" s="5">
        <v>0.66832000000000003</v>
      </c>
      <c r="AM85" s="4" t="s">
        <v>97</v>
      </c>
      <c r="AN85" s="4" t="s">
        <v>98</v>
      </c>
      <c r="AO85" s="5">
        <f t="shared" si="50"/>
        <v>0.64924083333333327</v>
      </c>
      <c r="AP85" s="5">
        <f t="shared" si="51"/>
        <v>0.68735999999999997</v>
      </c>
      <c r="AQ85" s="5">
        <f t="shared" si="52"/>
        <v>0.69701272727272723</v>
      </c>
      <c r="AR85" s="6">
        <f>(AO85-AVERAGE(AO59:AO104))/_xlfn.STDEV.P(AO59:AO104)</f>
        <v>0.56461949162218317</v>
      </c>
      <c r="AS85" s="6">
        <f t="shared" ref="AS85:AT85" si="78">(AP85-AVERAGE(AP59:AP104))/_xlfn.STDEV.P(AP59:AP104)</f>
        <v>0.45056505229411803</v>
      </c>
      <c r="AT85" s="6">
        <f t="shared" si="78"/>
        <v>0.31400866049108012</v>
      </c>
    </row>
    <row r="86" spans="1:46" ht="13.5" thickBot="1">
      <c r="A86" s="4" t="s">
        <v>99</v>
      </c>
      <c r="B86" s="4" t="s">
        <v>100</v>
      </c>
      <c r="C86" s="5">
        <v>0.70501000000000003</v>
      </c>
      <c r="D86" s="5">
        <v>0.67525000000000002</v>
      </c>
      <c r="E86" s="5">
        <v>0.67947999999999997</v>
      </c>
      <c r="F86" s="5">
        <v>0.69481000000000004</v>
      </c>
      <c r="G86" s="5">
        <v>0.68896999999999997</v>
      </c>
      <c r="H86" s="5">
        <v>0.71702999999999995</v>
      </c>
      <c r="I86" s="5">
        <v>0.67962999999999996</v>
      </c>
      <c r="J86" s="5">
        <v>0.71236999999999995</v>
      </c>
      <c r="K86" s="5">
        <v>0.71838999999999997</v>
      </c>
      <c r="L86" s="5">
        <v>0.71499999999999997</v>
      </c>
      <c r="M86" s="5">
        <v>0.70960999999999996</v>
      </c>
      <c r="N86" s="5">
        <v>0.69147000000000003</v>
      </c>
      <c r="O86" s="5">
        <v>0.65778999999999999</v>
      </c>
      <c r="P86" s="5">
        <v>0.67168000000000005</v>
      </c>
      <c r="Q86" s="5">
        <v>0.67688999999999999</v>
      </c>
      <c r="R86" s="5">
        <v>0.64576</v>
      </c>
      <c r="S86" s="5">
        <v>0.63107000000000002</v>
      </c>
      <c r="T86" s="5">
        <v>0.61682000000000003</v>
      </c>
      <c r="U86" s="5">
        <v>0.64358000000000004</v>
      </c>
      <c r="V86" s="5">
        <v>0.64548000000000005</v>
      </c>
      <c r="W86" s="5">
        <v>0.61746999999999996</v>
      </c>
      <c r="X86" s="5">
        <v>0.60180999999999996</v>
      </c>
      <c r="Y86" s="5">
        <v>0.62383</v>
      </c>
      <c r="Z86" s="5">
        <v>0.65707000000000004</v>
      </c>
      <c r="AA86" s="5">
        <v>0.7228</v>
      </c>
      <c r="AB86" s="5">
        <v>0.73272000000000004</v>
      </c>
      <c r="AC86" s="5">
        <v>0.69452000000000003</v>
      </c>
      <c r="AD86" s="5">
        <v>0.67293000000000003</v>
      </c>
      <c r="AE86" s="5">
        <v>0.63963999999999999</v>
      </c>
      <c r="AF86" s="5">
        <v>0.64368999999999998</v>
      </c>
      <c r="AG86" s="5">
        <v>0.65849000000000002</v>
      </c>
      <c r="AH86" s="5">
        <v>0.65361999999999998</v>
      </c>
      <c r="AI86" s="5">
        <v>0.68222000000000005</v>
      </c>
      <c r="AJ86" s="5">
        <v>0.70960000000000001</v>
      </c>
      <c r="AK86" s="5">
        <v>0.64083999999999997</v>
      </c>
      <c r="AM86" s="4" t="s">
        <v>99</v>
      </c>
      <c r="AN86" s="4" t="s">
        <v>100</v>
      </c>
      <c r="AO86" s="5">
        <f t="shared" si="50"/>
        <v>0.69891833333333331</v>
      </c>
      <c r="AP86" s="5">
        <f t="shared" si="51"/>
        <v>0.6407708333333334</v>
      </c>
      <c r="AQ86" s="5">
        <f t="shared" si="52"/>
        <v>0.67736999999999992</v>
      </c>
      <c r="AR86" s="6">
        <f>(AO86-AVERAGE(AO59:AO104))/_xlfn.STDEV.P(AO59:AO104)</f>
        <v>1.1095975403106586</v>
      </c>
      <c r="AS86" s="6">
        <f t="shared" ref="AS86:AT86" si="79">(AP86-AVERAGE(AP59:AP104))/_xlfn.STDEV.P(AP59:AP104)</f>
        <v>-2.2075547401155988E-2</v>
      </c>
      <c r="AT86" s="6">
        <f t="shared" si="79"/>
        <v>4.4842905113056004E-2</v>
      </c>
    </row>
    <row r="87" spans="1:46" ht="13.5" thickBot="1">
      <c r="A87" s="4" t="s">
        <v>101</v>
      </c>
      <c r="B87" s="4" t="s">
        <v>102</v>
      </c>
      <c r="C87" s="5">
        <v>0.51778999999999997</v>
      </c>
      <c r="D87" s="5">
        <v>0.51954999999999996</v>
      </c>
      <c r="E87" s="5">
        <v>0.51914000000000005</v>
      </c>
      <c r="F87" s="5">
        <v>0.54488000000000003</v>
      </c>
      <c r="G87" s="5">
        <v>0.53673000000000004</v>
      </c>
      <c r="H87" s="5">
        <v>0.56276999999999999</v>
      </c>
      <c r="I87" s="5">
        <v>0.54798999999999998</v>
      </c>
      <c r="J87" s="5">
        <v>0.57457999999999998</v>
      </c>
      <c r="K87" s="5">
        <v>0.61395</v>
      </c>
      <c r="L87" s="5">
        <v>0.64553000000000005</v>
      </c>
      <c r="M87" s="5">
        <v>0.64095000000000002</v>
      </c>
      <c r="N87" s="5">
        <v>0.67274</v>
      </c>
      <c r="O87" s="5">
        <v>0.68964000000000003</v>
      </c>
      <c r="P87" s="5">
        <v>0.68020000000000003</v>
      </c>
      <c r="Q87" s="5">
        <v>0.69394999999999996</v>
      </c>
      <c r="R87" s="5">
        <v>0.68716999999999995</v>
      </c>
      <c r="S87" s="5">
        <v>0.68254999999999999</v>
      </c>
      <c r="T87" s="5">
        <v>0.69557000000000002</v>
      </c>
      <c r="U87" s="5">
        <v>0.66932000000000003</v>
      </c>
      <c r="V87" s="5">
        <v>0.64753000000000005</v>
      </c>
      <c r="W87" s="5">
        <v>0.65505000000000002</v>
      </c>
      <c r="X87" s="5">
        <v>0.63226000000000004</v>
      </c>
      <c r="Y87" s="5">
        <v>0.64771000000000001</v>
      </c>
      <c r="Z87" s="5">
        <v>0.66437000000000002</v>
      </c>
      <c r="AA87" s="5">
        <v>0.66232999999999997</v>
      </c>
      <c r="AB87" s="5">
        <v>0.63605999999999996</v>
      </c>
      <c r="AC87" s="5">
        <v>0.63271999999999995</v>
      </c>
      <c r="AD87" s="5">
        <v>0.63322000000000001</v>
      </c>
      <c r="AE87" s="5">
        <v>0.61338999999999999</v>
      </c>
      <c r="AF87" s="5">
        <v>0.59304999999999997</v>
      </c>
      <c r="AG87" s="5">
        <v>0.63078000000000001</v>
      </c>
      <c r="AH87" s="5">
        <v>0.66195000000000004</v>
      </c>
      <c r="AI87" s="5">
        <v>0.62029000000000001</v>
      </c>
      <c r="AJ87" s="5">
        <v>0.65998000000000001</v>
      </c>
      <c r="AK87" s="5">
        <v>0.57150000000000001</v>
      </c>
      <c r="AM87" s="4" t="s">
        <v>101</v>
      </c>
      <c r="AN87" s="4" t="s">
        <v>102</v>
      </c>
      <c r="AO87" s="5">
        <f t="shared" si="50"/>
        <v>0.57471666666666665</v>
      </c>
      <c r="AP87" s="5">
        <f t="shared" si="51"/>
        <v>0.67044333333333339</v>
      </c>
      <c r="AQ87" s="5">
        <f t="shared" si="52"/>
        <v>0.6286609090909091</v>
      </c>
      <c r="AR87" s="6">
        <f>(AO87-AVERAGE(AO59:AO104))/_xlfn.STDEV.P(AO59:AO104)</f>
        <v>-0.25293442977351216</v>
      </c>
      <c r="AS87" s="6">
        <f t="shared" ref="AS87:AT87" si="80">(AP87-AVERAGE(AP59:AP104))/_xlfn.STDEV.P(AP59:AP104)</f>
        <v>0.27894782772807025</v>
      </c>
      <c r="AT87" s="6">
        <f t="shared" si="80"/>
        <v>-0.62262139687956097</v>
      </c>
    </row>
    <row r="88" spans="1:46" ht="13.5" thickBot="1">
      <c r="A88" s="4" t="s">
        <v>103</v>
      </c>
      <c r="B88" s="4" t="s">
        <v>104</v>
      </c>
      <c r="C88" s="5">
        <v>0.59080999999999995</v>
      </c>
      <c r="D88" s="5">
        <v>0.59826999999999997</v>
      </c>
      <c r="E88" s="5">
        <v>0.59677000000000002</v>
      </c>
      <c r="F88" s="5">
        <v>0.61255999999999999</v>
      </c>
      <c r="G88" s="5">
        <v>0.63680000000000003</v>
      </c>
      <c r="H88" s="5">
        <v>0.66330999999999996</v>
      </c>
      <c r="I88" s="5">
        <v>0.65736000000000006</v>
      </c>
      <c r="J88" s="5">
        <v>0.66329000000000005</v>
      </c>
      <c r="K88" s="5">
        <v>0.66705000000000003</v>
      </c>
      <c r="L88" s="5">
        <v>0.67567999999999995</v>
      </c>
      <c r="M88" s="5">
        <v>0.68394999999999995</v>
      </c>
      <c r="N88" s="5">
        <v>0.68832000000000004</v>
      </c>
      <c r="O88" s="5">
        <v>0.70145000000000002</v>
      </c>
      <c r="P88" s="5">
        <v>0.71774000000000004</v>
      </c>
      <c r="Q88" s="5">
        <v>0.71503000000000005</v>
      </c>
      <c r="R88" s="5">
        <v>0.72148000000000001</v>
      </c>
      <c r="S88" s="5">
        <v>0.70098000000000005</v>
      </c>
      <c r="T88" s="5">
        <v>0.69882999999999995</v>
      </c>
      <c r="U88" s="5">
        <v>0.67928999999999995</v>
      </c>
      <c r="V88" s="5">
        <v>0.68861000000000006</v>
      </c>
      <c r="W88" s="5">
        <v>0.66686000000000001</v>
      </c>
      <c r="X88" s="5">
        <v>0.67217000000000005</v>
      </c>
      <c r="Y88" s="5">
        <v>0.67605000000000004</v>
      </c>
      <c r="Z88" s="5">
        <v>0.70503000000000005</v>
      </c>
      <c r="AA88" s="5">
        <v>0.67835999999999996</v>
      </c>
      <c r="AB88" s="5">
        <v>0.69352999999999998</v>
      </c>
      <c r="AC88" s="5">
        <v>0.66412000000000004</v>
      </c>
      <c r="AD88" s="5">
        <v>0.64924999999999999</v>
      </c>
      <c r="AE88" s="5">
        <v>0.64964999999999995</v>
      </c>
      <c r="AF88" s="5">
        <v>0.66222000000000003</v>
      </c>
      <c r="AG88" s="5">
        <v>0.69267000000000001</v>
      </c>
      <c r="AH88" s="5">
        <v>0.68767</v>
      </c>
      <c r="AI88" s="5">
        <v>0.69740000000000002</v>
      </c>
      <c r="AJ88" s="5">
        <v>0.70376000000000005</v>
      </c>
      <c r="AK88" s="5">
        <v>0.62697000000000003</v>
      </c>
      <c r="AM88" s="4" t="s">
        <v>103</v>
      </c>
      <c r="AN88" s="4" t="s">
        <v>104</v>
      </c>
      <c r="AO88" s="5">
        <f t="shared" si="50"/>
        <v>0.64451416666666661</v>
      </c>
      <c r="AP88" s="5">
        <f t="shared" si="51"/>
        <v>0.69529333333333332</v>
      </c>
      <c r="AQ88" s="5">
        <f t="shared" si="52"/>
        <v>0.67323636363636363</v>
      </c>
      <c r="AR88" s="6">
        <f>(AO88-AVERAGE(AO59:AO104))/_xlfn.STDEV.P(AO59:AO104)</f>
        <v>0.51276644795450965</v>
      </c>
      <c r="AS88" s="6">
        <f t="shared" ref="AS88:AT88" si="81">(AP88-AVERAGE(AP59:AP104))/_xlfn.STDEV.P(AP59:AP104)</f>
        <v>0.53104761278026513</v>
      </c>
      <c r="AT88" s="6">
        <f t="shared" si="81"/>
        <v>-1.1800621970937586E-2</v>
      </c>
    </row>
    <row r="89" spans="1:46" ht="13.5" thickBot="1">
      <c r="A89" s="4" t="s">
        <v>105</v>
      </c>
      <c r="B89" s="4" t="s">
        <v>106</v>
      </c>
      <c r="C89" s="5">
        <v>0.63715999999999995</v>
      </c>
      <c r="D89" s="5">
        <v>0.66249000000000002</v>
      </c>
      <c r="E89" s="5">
        <v>0.64134000000000002</v>
      </c>
      <c r="F89" s="5">
        <v>0.62297000000000002</v>
      </c>
      <c r="G89" s="5">
        <v>0.65256999999999998</v>
      </c>
      <c r="H89" s="5">
        <v>0.63741999999999999</v>
      </c>
      <c r="I89" s="5">
        <v>0.64005000000000001</v>
      </c>
      <c r="J89" s="5">
        <v>0.59762000000000004</v>
      </c>
      <c r="K89" s="5">
        <v>0.63029999999999997</v>
      </c>
      <c r="L89" s="5">
        <v>0.68410000000000004</v>
      </c>
      <c r="M89" s="5">
        <v>0.68476999999999999</v>
      </c>
      <c r="N89" s="5">
        <v>0.68855</v>
      </c>
      <c r="O89" s="5">
        <v>0.68855</v>
      </c>
      <c r="P89" s="5">
        <v>0.65522000000000002</v>
      </c>
      <c r="Q89" s="5">
        <v>0.67784</v>
      </c>
      <c r="R89" s="5">
        <v>0.70240000000000002</v>
      </c>
      <c r="S89" s="5">
        <v>0.70352999999999999</v>
      </c>
      <c r="T89" s="5">
        <v>0.69696999999999998</v>
      </c>
      <c r="U89" s="5">
        <v>0.70362999999999998</v>
      </c>
      <c r="V89" s="5">
        <v>0.72465000000000002</v>
      </c>
      <c r="W89" s="5">
        <v>0.72267000000000003</v>
      </c>
      <c r="X89" s="5">
        <v>0.71704000000000001</v>
      </c>
      <c r="Y89" s="5">
        <v>0.70687999999999995</v>
      </c>
      <c r="Z89" s="5">
        <v>0.73760000000000003</v>
      </c>
      <c r="AA89" s="5">
        <v>0.73065999999999998</v>
      </c>
      <c r="AB89" s="5">
        <v>0.76954999999999996</v>
      </c>
      <c r="AC89" s="5">
        <v>0.75011000000000005</v>
      </c>
      <c r="AD89" s="5">
        <v>0.75136000000000003</v>
      </c>
      <c r="AE89" s="5">
        <v>0.74865000000000004</v>
      </c>
      <c r="AF89" s="5">
        <v>0.73702000000000001</v>
      </c>
      <c r="AG89" s="5">
        <v>0.70030000000000003</v>
      </c>
      <c r="AH89" s="5">
        <v>0.68067</v>
      </c>
      <c r="AI89" s="5">
        <v>0.68330000000000002</v>
      </c>
      <c r="AJ89" s="5">
        <v>0.69108999999999998</v>
      </c>
      <c r="AK89" s="5">
        <v>0.63034999999999997</v>
      </c>
      <c r="AM89" s="4" t="s">
        <v>105</v>
      </c>
      <c r="AN89" s="4" t="s">
        <v>106</v>
      </c>
      <c r="AO89" s="5">
        <f t="shared" si="50"/>
        <v>0.6482783333333334</v>
      </c>
      <c r="AP89" s="5">
        <f t="shared" si="51"/>
        <v>0.70308166666666672</v>
      </c>
      <c r="AQ89" s="5">
        <f t="shared" si="52"/>
        <v>0.7157327272727273</v>
      </c>
      <c r="AR89" s="6">
        <f>(AO89-AVERAGE(AO59:AO104))/_xlfn.STDEV.P(AO59:AO104)</f>
        <v>0.55406055906996976</v>
      </c>
      <c r="AS89" s="6">
        <f t="shared" ref="AS89:AT89" si="82">(AP89-AVERAGE(AP59:AP104))/_xlfn.STDEV.P(AP59:AP104)</f>
        <v>0.61005916848441799</v>
      </c>
      <c r="AT89" s="6">
        <f t="shared" si="82"/>
        <v>0.57053021529944226</v>
      </c>
    </row>
    <row r="90" spans="1:46" ht="13.5" thickBot="1">
      <c r="A90" s="4" t="s">
        <v>107</v>
      </c>
      <c r="B90" s="4" t="s">
        <v>108</v>
      </c>
      <c r="C90" s="5">
        <v>0.51505000000000001</v>
      </c>
      <c r="D90" s="5">
        <v>0.56286999999999998</v>
      </c>
      <c r="E90" s="5">
        <v>0.56581999999999999</v>
      </c>
      <c r="F90" s="5">
        <v>0.61463000000000001</v>
      </c>
      <c r="G90" s="5">
        <v>0.63849</v>
      </c>
      <c r="H90" s="5">
        <v>0.66403000000000001</v>
      </c>
      <c r="I90" s="5">
        <v>0.69701000000000002</v>
      </c>
      <c r="J90" s="5">
        <v>0.75034999999999996</v>
      </c>
      <c r="K90" s="5">
        <v>0.78613999999999995</v>
      </c>
      <c r="L90" s="5">
        <v>0.79791000000000001</v>
      </c>
      <c r="M90" s="5">
        <v>0.80857999999999997</v>
      </c>
      <c r="N90" s="5">
        <v>0.83960000000000001</v>
      </c>
      <c r="O90" s="5">
        <v>0.87375999999999998</v>
      </c>
      <c r="P90" s="5">
        <v>0.89770000000000005</v>
      </c>
      <c r="Q90" s="5">
        <v>0.90569999999999995</v>
      </c>
      <c r="R90" s="5">
        <v>0.88539999999999996</v>
      </c>
      <c r="S90" s="5">
        <v>0.87633000000000005</v>
      </c>
      <c r="T90" s="5">
        <v>0.84831999999999996</v>
      </c>
      <c r="U90" s="5">
        <v>0.85526999999999997</v>
      </c>
      <c r="V90" s="5">
        <v>0.8155</v>
      </c>
      <c r="W90" s="5">
        <v>0.76566999999999996</v>
      </c>
      <c r="X90" s="5">
        <v>0.74346999999999996</v>
      </c>
      <c r="Y90" s="5">
        <v>0.75273000000000001</v>
      </c>
      <c r="Z90" s="5">
        <v>0.72858999999999996</v>
      </c>
      <c r="AA90" s="5">
        <v>0.72858999999999996</v>
      </c>
      <c r="AB90" s="5">
        <v>0.73655999999999999</v>
      </c>
      <c r="AC90" s="5">
        <v>0.75685000000000002</v>
      </c>
      <c r="AD90" s="5">
        <v>0.78310999999999997</v>
      </c>
      <c r="AE90" s="5">
        <v>0.79796</v>
      </c>
      <c r="AF90" s="5">
        <v>0.78671000000000002</v>
      </c>
      <c r="AG90" s="5">
        <v>0.78439000000000003</v>
      </c>
      <c r="AH90" s="5">
        <v>0.79915999999999998</v>
      </c>
      <c r="AI90" s="5">
        <v>0.86797000000000002</v>
      </c>
      <c r="AJ90" s="5">
        <v>0.89254999999999995</v>
      </c>
      <c r="AK90" s="5">
        <v>0.83587999999999996</v>
      </c>
      <c r="AM90" s="4" t="s">
        <v>107</v>
      </c>
      <c r="AN90" s="4" t="s">
        <v>108</v>
      </c>
      <c r="AO90" s="5">
        <f t="shared" si="50"/>
        <v>0.68670666666666669</v>
      </c>
      <c r="AP90" s="5">
        <f t="shared" si="51"/>
        <v>0.82903666666666664</v>
      </c>
      <c r="AQ90" s="5">
        <f t="shared" si="52"/>
        <v>0.79724818181818169</v>
      </c>
      <c r="AR90" s="6">
        <f>(AO90-AVERAGE(AO59:AO104))/_xlfn.STDEV.P(AO59:AO104)</f>
        <v>0.97563165492524129</v>
      </c>
      <c r="AS90" s="6">
        <f t="shared" ref="AS90:AT90" si="83">(AP90-AVERAGE(AP59:AP104))/_xlfn.STDEV.P(AP59:AP104)</f>
        <v>1.88785508100954</v>
      </c>
      <c r="AT90" s="6">
        <f t="shared" si="83"/>
        <v>1.6875425625702893</v>
      </c>
    </row>
    <row r="91" spans="1:46" ht="13.5" thickBot="1">
      <c r="A91" s="4" t="s">
        <v>109</v>
      </c>
      <c r="B91" s="4" t="s">
        <v>110</v>
      </c>
      <c r="C91" s="5">
        <v>0.60029999999999994</v>
      </c>
      <c r="D91" s="5">
        <v>0.58350000000000002</v>
      </c>
      <c r="E91" s="5">
        <v>0.57060999999999995</v>
      </c>
      <c r="F91" s="5">
        <v>0.59402999999999995</v>
      </c>
      <c r="G91" s="5">
        <v>0.58548</v>
      </c>
      <c r="H91" s="5">
        <v>0.60328999999999999</v>
      </c>
      <c r="I91" s="5">
        <v>0.57848999999999995</v>
      </c>
      <c r="J91" s="5">
        <v>0.58052999999999999</v>
      </c>
      <c r="K91" s="5">
        <v>0.58574000000000004</v>
      </c>
      <c r="L91" s="5">
        <v>0.58687</v>
      </c>
      <c r="M91" s="5">
        <v>0.61482999999999999</v>
      </c>
      <c r="N91" s="5">
        <v>0.63407999999999998</v>
      </c>
      <c r="O91" s="5">
        <v>0.64658000000000004</v>
      </c>
      <c r="P91" s="5">
        <v>0.66766999999999999</v>
      </c>
      <c r="Q91" s="5">
        <v>0.66469</v>
      </c>
      <c r="R91" s="5">
        <v>0.63976999999999995</v>
      </c>
      <c r="S91" s="5">
        <v>0.66335999999999995</v>
      </c>
      <c r="T91" s="5">
        <v>0.65337999999999996</v>
      </c>
      <c r="U91" s="5">
        <v>0.65085999999999999</v>
      </c>
      <c r="V91" s="5">
        <v>0.61570999999999998</v>
      </c>
      <c r="W91" s="5">
        <v>0.60419</v>
      </c>
      <c r="X91" s="5">
        <v>0.58045000000000002</v>
      </c>
      <c r="Y91" s="5">
        <v>0.58187999999999995</v>
      </c>
      <c r="Z91" s="5">
        <v>0.55337000000000003</v>
      </c>
      <c r="AA91" s="5">
        <v>0.56171000000000004</v>
      </c>
      <c r="AB91" s="5">
        <v>0.55545999999999995</v>
      </c>
      <c r="AC91" s="5">
        <v>0.52736000000000005</v>
      </c>
      <c r="AD91" s="5">
        <v>0.56179000000000001</v>
      </c>
      <c r="AE91" s="5">
        <v>0.54681000000000002</v>
      </c>
      <c r="AF91" s="5">
        <v>0.58645999999999998</v>
      </c>
      <c r="AG91" s="5">
        <v>0.61368</v>
      </c>
      <c r="AH91" s="5">
        <v>0.63136999999999999</v>
      </c>
      <c r="AI91" s="5">
        <v>0.67623</v>
      </c>
      <c r="AJ91" s="5">
        <v>0.71057999999999999</v>
      </c>
      <c r="AK91" s="5">
        <v>0.70170999999999994</v>
      </c>
      <c r="AM91" s="4" t="s">
        <v>109</v>
      </c>
      <c r="AN91" s="4" t="s">
        <v>110</v>
      </c>
      <c r="AO91" s="5">
        <f t="shared" si="50"/>
        <v>0.59314583333333337</v>
      </c>
      <c r="AP91" s="5">
        <f t="shared" si="51"/>
        <v>0.6268258333333333</v>
      </c>
      <c r="AQ91" s="5">
        <f t="shared" si="52"/>
        <v>0.60665090909090913</v>
      </c>
      <c r="AR91" s="6">
        <f>(AO91-AVERAGE(AO59:AO104))/_xlfn.STDEV.P(AO59:AO104)</f>
        <v>-5.0760582680669034E-2</v>
      </c>
      <c r="AS91" s="6">
        <f t="shared" ref="AS91:AT91" si="84">(AP91-AVERAGE(AP59:AP104))/_xlfn.STDEV.P(AP59:AP104)</f>
        <v>-0.16354562798678543</v>
      </c>
      <c r="AT91" s="6">
        <f t="shared" si="84"/>
        <v>-0.92422606682251096</v>
      </c>
    </row>
    <row r="92" spans="1:46" ht="13.5" thickBot="1">
      <c r="A92" s="4" t="s">
        <v>111</v>
      </c>
      <c r="B92" s="4" t="s">
        <v>112</v>
      </c>
      <c r="C92" s="5">
        <v>0.57713000000000003</v>
      </c>
      <c r="D92" s="5">
        <v>0.55784999999999996</v>
      </c>
      <c r="E92" s="5">
        <v>0.52368000000000003</v>
      </c>
      <c r="F92" s="5">
        <v>0.51734000000000002</v>
      </c>
      <c r="G92" s="5">
        <v>0.56599999999999995</v>
      </c>
      <c r="H92" s="5">
        <v>0.54913000000000001</v>
      </c>
      <c r="I92" s="5">
        <v>0.53427000000000002</v>
      </c>
      <c r="J92" s="5">
        <v>0.48429</v>
      </c>
      <c r="K92" s="5">
        <v>0.45382</v>
      </c>
      <c r="L92" s="5">
        <v>0.47977999999999998</v>
      </c>
      <c r="M92" s="5">
        <v>0.55057999999999996</v>
      </c>
      <c r="N92" s="5">
        <v>0.53342000000000001</v>
      </c>
      <c r="O92" s="5">
        <v>0.50565000000000004</v>
      </c>
      <c r="P92" s="5">
        <v>0.51849000000000001</v>
      </c>
      <c r="Q92" s="5">
        <v>0.55245999999999995</v>
      </c>
      <c r="R92" s="5">
        <v>0.57774000000000003</v>
      </c>
      <c r="S92" s="5">
        <v>0.56928999999999996</v>
      </c>
      <c r="T92" s="5">
        <v>0.58742000000000005</v>
      </c>
      <c r="U92" s="5">
        <v>0.59972000000000003</v>
      </c>
      <c r="V92" s="5">
        <v>0.63629999999999998</v>
      </c>
      <c r="W92" s="5">
        <v>0.66329000000000005</v>
      </c>
      <c r="X92" s="5">
        <v>0.63787000000000005</v>
      </c>
      <c r="Y92" s="5">
        <v>0.60570999999999997</v>
      </c>
      <c r="Z92" s="5">
        <v>0.61761999999999995</v>
      </c>
      <c r="AA92" s="5">
        <v>0.62905999999999995</v>
      </c>
      <c r="AB92" s="5">
        <v>0.66693999999999998</v>
      </c>
      <c r="AC92" s="5">
        <v>0.64000999999999997</v>
      </c>
      <c r="AD92" s="5">
        <v>0.64807000000000003</v>
      </c>
      <c r="AE92" s="5">
        <v>0.66937000000000002</v>
      </c>
      <c r="AF92" s="5">
        <v>0.65308999999999995</v>
      </c>
      <c r="AG92" s="5">
        <v>0.65049000000000001</v>
      </c>
      <c r="AH92" s="5">
        <v>0.67969000000000002</v>
      </c>
      <c r="AI92" s="5">
        <v>0.66754000000000002</v>
      </c>
      <c r="AJ92" s="5">
        <v>0.69730000000000003</v>
      </c>
      <c r="AK92" s="5">
        <v>0.67005000000000003</v>
      </c>
      <c r="AM92" s="4" t="s">
        <v>111</v>
      </c>
      <c r="AN92" s="4" t="s">
        <v>112</v>
      </c>
      <c r="AO92" s="5">
        <f t="shared" si="50"/>
        <v>0.5272741666666666</v>
      </c>
      <c r="AP92" s="5">
        <f t="shared" si="51"/>
        <v>0.58929666666666669</v>
      </c>
      <c r="AQ92" s="5">
        <f t="shared" si="52"/>
        <v>0.66105545454545445</v>
      </c>
      <c r="AR92" s="6">
        <f>(AO92-AVERAGE(AO59:AO104))/_xlfn.STDEV.P(AO59:AO104)</f>
        <v>-0.77339381430177945</v>
      </c>
      <c r="AS92" s="6">
        <f t="shared" ref="AS92:AT92" si="85">(AP92-AVERAGE(AP59:AP104))/_xlfn.STDEV.P(AP59:AP104)</f>
        <v>-0.54427379095880468</v>
      </c>
      <c r="AT92" s="6">
        <f t="shared" si="85"/>
        <v>-0.17871652683094436</v>
      </c>
    </row>
    <row r="93" spans="1:46" ht="13.5" thickBot="1">
      <c r="A93" s="4" t="s">
        <v>113</v>
      </c>
      <c r="B93" s="4" t="s">
        <v>114</v>
      </c>
      <c r="C93" s="5">
        <v>0.51590000000000003</v>
      </c>
      <c r="D93" s="5">
        <v>0.52315</v>
      </c>
      <c r="E93" s="5">
        <v>0.51297000000000004</v>
      </c>
      <c r="F93" s="5">
        <v>0.55144000000000004</v>
      </c>
      <c r="G93" s="5">
        <v>0.54969999999999997</v>
      </c>
      <c r="H93" s="5">
        <v>0.55112000000000005</v>
      </c>
      <c r="I93" s="5">
        <v>0.52193999999999996</v>
      </c>
      <c r="J93" s="5">
        <v>0.48413</v>
      </c>
      <c r="K93" s="5">
        <v>0.49665999999999999</v>
      </c>
      <c r="L93" s="5">
        <v>0.49475999999999998</v>
      </c>
      <c r="M93" s="5">
        <v>0.496</v>
      </c>
      <c r="N93" s="5">
        <v>0.49691000000000002</v>
      </c>
      <c r="O93" s="5">
        <v>0.48814999999999997</v>
      </c>
      <c r="P93" s="5">
        <v>0.47471000000000002</v>
      </c>
      <c r="Q93" s="5">
        <v>0.47067999999999999</v>
      </c>
      <c r="R93" s="5">
        <v>0.44368000000000002</v>
      </c>
      <c r="S93" s="5">
        <v>0.46139999999999998</v>
      </c>
      <c r="T93" s="5">
        <v>0.44328000000000001</v>
      </c>
      <c r="U93" s="5">
        <v>0.43873000000000001</v>
      </c>
      <c r="V93" s="5">
        <v>0.46087</v>
      </c>
      <c r="W93" s="5">
        <v>0.44874999999999998</v>
      </c>
      <c r="X93" s="5">
        <v>0.48714000000000002</v>
      </c>
      <c r="Y93" s="5">
        <v>0.49242999999999998</v>
      </c>
      <c r="Z93" s="5">
        <v>0.50826000000000005</v>
      </c>
      <c r="AA93" s="5">
        <v>0.56425000000000003</v>
      </c>
      <c r="AB93" s="5">
        <v>0.58120000000000005</v>
      </c>
      <c r="AC93" s="5">
        <v>0.59458</v>
      </c>
      <c r="AD93" s="5">
        <v>0.57981000000000005</v>
      </c>
      <c r="AE93" s="5">
        <v>0.56344000000000005</v>
      </c>
      <c r="AF93" s="5">
        <v>0.57989999999999997</v>
      </c>
      <c r="AG93" s="5">
        <v>0.58987000000000001</v>
      </c>
      <c r="AH93" s="5">
        <v>0.60024</v>
      </c>
      <c r="AI93" s="5">
        <v>0.63336999999999999</v>
      </c>
      <c r="AJ93" s="5">
        <v>0.64368000000000003</v>
      </c>
      <c r="AK93" s="5">
        <v>0.60070999999999997</v>
      </c>
      <c r="AM93" s="4" t="s">
        <v>113</v>
      </c>
      <c r="AN93" s="4" t="s">
        <v>114</v>
      </c>
      <c r="AO93" s="5">
        <f t="shared" si="50"/>
        <v>0.51622333333333337</v>
      </c>
      <c r="AP93" s="5">
        <f t="shared" si="51"/>
        <v>0.46817333333333333</v>
      </c>
      <c r="AQ93" s="5">
        <f t="shared" si="52"/>
        <v>0.59373181818181819</v>
      </c>
      <c r="AR93" s="6">
        <f>(AO93-AVERAGE(AO59:AO104))/_xlfn.STDEV.P(AO59:AO104)</f>
        <v>-0.8946249870939188</v>
      </c>
      <c r="AS93" s="6">
        <f t="shared" ref="AS93:AT93" si="86">(AP93-AVERAGE(AP59:AP104))/_xlfn.STDEV.P(AP59:AP104)</f>
        <v>-1.7730531188517134</v>
      </c>
      <c r="AT93" s="6">
        <f t="shared" si="86"/>
        <v>-1.1012573321382466</v>
      </c>
    </row>
    <row r="94" spans="1:46" ht="13.5" thickBot="1">
      <c r="A94" s="4" t="s">
        <v>115</v>
      </c>
      <c r="B94" s="4" t="s">
        <v>116</v>
      </c>
      <c r="C94" s="5">
        <v>0.58103000000000005</v>
      </c>
      <c r="D94" s="5">
        <v>0.57899999999999996</v>
      </c>
      <c r="E94" s="5">
        <v>0.55852999999999997</v>
      </c>
      <c r="F94" s="5">
        <v>0.59135000000000004</v>
      </c>
      <c r="G94" s="5">
        <v>0.58916999999999997</v>
      </c>
      <c r="H94" s="5">
        <v>0.60826000000000002</v>
      </c>
      <c r="I94" s="5">
        <v>0.61065999999999998</v>
      </c>
      <c r="J94" s="5">
        <v>0.60516000000000003</v>
      </c>
      <c r="K94" s="5">
        <v>0.60216000000000003</v>
      </c>
      <c r="L94" s="5">
        <v>0.62670000000000003</v>
      </c>
      <c r="M94" s="5">
        <v>0.62182000000000004</v>
      </c>
      <c r="N94" s="5">
        <v>0.65051999999999999</v>
      </c>
      <c r="O94" s="5">
        <v>0.65234000000000003</v>
      </c>
      <c r="P94" s="5">
        <v>0.65798000000000001</v>
      </c>
      <c r="Q94" s="5">
        <v>0.67005000000000003</v>
      </c>
      <c r="R94" s="5">
        <v>0.66927999999999999</v>
      </c>
      <c r="S94" s="5">
        <v>0.64890999999999999</v>
      </c>
      <c r="T94" s="5">
        <v>0.64229999999999998</v>
      </c>
      <c r="U94" s="5">
        <v>0.63097999999999999</v>
      </c>
      <c r="V94" s="5">
        <v>0.62932999999999995</v>
      </c>
      <c r="W94" s="5">
        <v>0.62609999999999999</v>
      </c>
      <c r="X94" s="5">
        <v>0.61277000000000004</v>
      </c>
      <c r="Y94" s="5">
        <v>0.61917999999999995</v>
      </c>
      <c r="Z94" s="5">
        <v>0.61826000000000003</v>
      </c>
      <c r="AA94" s="5">
        <v>0.63919000000000004</v>
      </c>
      <c r="AB94" s="5">
        <v>0.64180999999999999</v>
      </c>
      <c r="AC94" s="5">
        <v>0.65258000000000005</v>
      </c>
      <c r="AD94" s="5">
        <v>0.65483999999999998</v>
      </c>
      <c r="AE94" s="5">
        <v>0.67335</v>
      </c>
      <c r="AF94" s="5">
        <v>0.67374999999999996</v>
      </c>
      <c r="AG94" s="5">
        <v>0.68315000000000003</v>
      </c>
      <c r="AH94" s="5">
        <v>0.6875</v>
      </c>
      <c r="AI94" s="5">
        <v>0.69481000000000004</v>
      </c>
      <c r="AJ94" s="5">
        <v>0.72018000000000004</v>
      </c>
      <c r="AK94" s="5">
        <v>0.67418</v>
      </c>
      <c r="AM94" s="4" t="s">
        <v>115</v>
      </c>
      <c r="AN94" s="4" t="s">
        <v>116</v>
      </c>
      <c r="AO94" s="5">
        <f t="shared" si="50"/>
        <v>0.60202999999999995</v>
      </c>
      <c r="AP94" s="5">
        <f t="shared" si="51"/>
        <v>0.63978999999999997</v>
      </c>
      <c r="AQ94" s="5">
        <f t="shared" si="52"/>
        <v>0.67230363636363644</v>
      </c>
      <c r="AR94" s="6">
        <f>(AO94-AVERAGE(AO59:AO104))/_xlfn.STDEV.P(AO59:AO104)</f>
        <v>4.6701564452804795E-2</v>
      </c>
      <c r="AS94" s="6">
        <f t="shared" ref="AS94:AT94" si="87">(AP94-AVERAGE(AP59:AP104))/_xlfn.STDEV.P(AP59:AP104)</f>
        <v>-3.2025964805799306E-2</v>
      </c>
      <c r="AT94" s="6">
        <f t="shared" si="87"/>
        <v>-2.4581853285688803E-2</v>
      </c>
    </row>
    <row r="95" spans="1:46" ht="13.5" thickBot="1">
      <c r="A95" s="4" t="s">
        <v>117</v>
      </c>
      <c r="B95" s="4" t="s">
        <v>118</v>
      </c>
      <c r="C95" s="5">
        <v>0.53519000000000005</v>
      </c>
      <c r="D95" s="5">
        <v>0.51019000000000003</v>
      </c>
      <c r="E95" s="5">
        <v>0.53761999999999999</v>
      </c>
      <c r="F95" s="5">
        <v>0.59652000000000005</v>
      </c>
      <c r="G95" s="5">
        <v>0.58348999999999995</v>
      </c>
      <c r="H95" s="5">
        <v>0.59145999999999999</v>
      </c>
      <c r="I95" s="5">
        <v>0.59353999999999996</v>
      </c>
      <c r="J95" s="5">
        <v>0.59069000000000005</v>
      </c>
      <c r="K95" s="5">
        <v>0.56896999999999998</v>
      </c>
      <c r="L95" s="5">
        <v>0.53276000000000001</v>
      </c>
      <c r="M95" s="5">
        <v>0.51831000000000005</v>
      </c>
      <c r="N95" s="5">
        <v>0.50668999999999997</v>
      </c>
      <c r="O95" s="5">
        <v>0.54074</v>
      </c>
      <c r="P95" s="5">
        <v>0.55900000000000005</v>
      </c>
      <c r="Q95" s="5">
        <v>0.57393000000000005</v>
      </c>
      <c r="R95" s="5">
        <v>0.56008000000000002</v>
      </c>
      <c r="S95" s="5">
        <v>0.57352999999999998</v>
      </c>
      <c r="T95" s="5">
        <v>0.56471000000000005</v>
      </c>
      <c r="U95" s="5">
        <v>0.57909999999999995</v>
      </c>
      <c r="V95" s="5">
        <v>0.60787000000000002</v>
      </c>
      <c r="W95" s="5">
        <v>0.62878999999999996</v>
      </c>
      <c r="X95" s="5">
        <v>0.61714999999999998</v>
      </c>
      <c r="Y95" s="5">
        <v>0.62838000000000005</v>
      </c>
      <c r="Z95" s="5">
        <v>0.65712999999999999</v>
      </c>
      <c r="AA95" s="5">
        <v>0.65954999999999997</v>
      </c>
      <c r="AB95" s="5">
        <v>0.68767</v>
      </c>
      <c r="AC95" s="5">
        <v>0.68313999999999997</v>
      </c>
      <c r="AD95" s="5">
        <v>0.66542000000000001</v>
      </c>
      <c r="AE95" s="5">
        <v>0.64822999999999997</v>
      </c>
      <c r="AF95" s="5">
        <v>0.64844000000000002</v>
      </c>
      <c r="AG95" s="5">
        <v>0.64410000000000001</v>
      </c>
      <c r="AH95" s="5">
        <v>0.63732</v>
      </c>
      <c r="AI95" s="5">
        <v>0.64278999999999997</v>
      </c>
      <c r="AJ95" s="5">
        <v>0.69476000000000004</v>
      </c>
      <c r="AK95" s="5">
        <v>0.62422</v>
      </c>
      <c r="AM95" s="4" t="s">
        <v>117</v>
      </c>
      <c r="AN95" s="4" t="s">
        <v>118</v>
      </c>
      <c r="AO95" s="5">
        <f t="shared" si="50"/>
        <v>0.55545250000000002</v>
      </c>
      <c r="AP95" s="5">
        <f t="shared" si="51"/>
        <v>0.59086749999999988</v>
      </c>
      <c r="AQ95" s="5">
        <f t="shared" si="52"/>
        <v>0.65778545454545445</v>
      </c>
      <c r="AR95" s="6">
        <f>(AO95-AVERAGE(AO59:AO104))/_xlfn.STDEV.P(AO59:AO104)</f>
        <v>-0.46426849367788631</v>
      </c>
      <c r="AS95" s="6">
        <f t="shared" ref="AS95:AT95" si="88">(AP95-AVERAGE(AP59:AP104))/_xlfn.STDEV.P(AP59:AP104)</f>
        <v>-0.5283379058205302</v>
      </c>
      <c r="AT95" s="6">
        <f t="shared" si="88"/>
        <v>-0.22352558047535354</v>
      </c>
    </row>
    <row r="96" spans="1:46" ht="13.5" thickBot="1">
      <c r="A96" s="4" t="s">
        <v>119</v>
      </c>
      <c r="B96" s="4" t="s">
        <v>120</v>
      </c>
      <c r="C96" s="5">
        <v>0.56894</v>
      </c>
      <c r="D96" s="5">
        <v>0.57343999999999995</v>
      </c>
      <c r="E96" s="5">
        <v>0.57745999999999997</v>
      </c>
      <c r="F96" s="5">
        <v>0.59009999999999996</v>
      </c>
      <c r="G96" s="5">
        <v>0.60092000000000001</v>
      </c>
      <c r="H96" s="5">
        <v>0.61165000000000003</v>
      </c>
      <c r="I96" s="5">
        <v>0.61916000000000004</v>
      </c>
      <c r="J96" s="5">
        <v>0.61931999999999998</v>
      </c>
      <c r="K96" s="5">
        <v>0.61043000000000003</v>
      </c>
      <c r="L96" s="5">
        <v>0.61012999999999995</v>
      </c>
      <c r="M96" s="5">
        <v>0.62039999999999995</v>
      </c>
      <c r="N96" s="5">
        <v>0.62539999999999996</v>
      </c>
      <c r="O96" s="5">
        <v>0.65117000000000003</v>
      </c>
      <c r="P96" s="5">
        <v>0.66932000000000003</v>
      </c>
      <c r="Q96" s="5">
        <v>0.67666000000000004</v>
      </c>
      <c r="R96" s="5">
        <v>0.67327000000000004</v>
      </c>
      <c r="S96" s="5">
        <v>0.66208</v>
      </c>
      <c r="T96" s="5">
        <v>0.65412999999999999</v>
      </c>
      <c r="U96" s="5">
        <v>0.65315999999999996</v>
      </c>
      <c r="V96" s="5">
        <v>0.67808000000000002</v>
      </c>
      <c r="W96" s="5">
        <v>0.71250000000000002</v>
      </c>
      <c r="X96" s="5">
        <v>0.72692000000000001</v>
      </c>
      <c r="Y96" s="5">
        <v>0.73987999999999998</v>
      </c>
      <c r="Z96" s="5">
        <v>0.76610999999999996</v>
      </c>
      <c r="AA96" s="5">
        <v>0.76566999999999996</v>
      </c>
      <c r="AB96" s="5">
        <v>0.76931000000000005</v>
      </c>
      <c r="AC96" s="5">
        <v>0.77827999999999997</v>
      </c>
      <c r="AD96" s="5">
        <v>0.77486999999999995</v>
      </c>
      <c r="AE96" s="5">
        <v>0.76953000000000005</v>
      </c>
      <c r="AF96" s="5">
        <v>0.78193999999999997</v>
      </c>
      <c r="AG96" s="5">
        <v>0.7994</v>
      </c>
      <c r="AH96" s="5">
        <v>0.78698000000000001</v>
      </c>
      <c r="AI96" s="5">
        <v>0.79339999999999999</v>
      </c>
      <c r="AJ96" s="5">
        <v>0.81628000000000001</v>
      </c>
      <c r="AK96" s="5">
        <v>0.75080999999999998</v>
      </c>
      <c r="AM96" s="4" t="s">
        <v>119</v>
      </c>
      <c r="AN96" s="4" t="s">
        <v>120</v>
      </c>
      <c r="AO96" s="5">
        <f t="shared" si="50"/>
        <v>0.6022791666666667</v>
      </c>
      <c r="AP96" s="5">
        <f t="shared" si="51"/>
        <v>0.6886066666666667</v>
      </c>
      <c r="AQ96" s="5">
        <f t="shared" si="52"/>
        <v>0.78058818181818179</v>
      </c>
      <c r="AR96" s="6">
        <f>(AO96-AVERAGE(AO59:AO104))/_xlfn.STDEV.P(AO59:AO104)</f>
        <v>4.9435002403552204E-2</v>
      </c>
      <c r="AS96" s="6">
        <f t="shared" ref="AS96:AT96" si="89">(AP96-AVERAGE(AP59:AP104))/_xlfn.STDEV.P(AP59:AP104)</f>
        <v>0.46321231179908462</v>
      </c>
      <c r="AT96" s="6">
        <f t="shared" si="89"/>
        <v>1.4592493412504566</v>
      </c>
    </row>
    <row r="97" spans="1:46" ht="13.5" thickBot="1">
      <c r="A97" s="4" t="s">
        <v>121</v>
      </c>
      <c r="B97" s="4" t="s">
        <v>122</v>
      </c>
      <c r="C97" s="5">
        <v>0.54603000000000002</v>
      </c>
      <c r="D97" s="5">
        <v>0.58130000000000004</v>
      </c>
      <c r="E97" s="5">
        <v>0.56325000000000003</v>
      </c>
      <c r="F97" s="5">
        <v>0.57106999999999997</v>
      </c>
      <c r="G97" s="5">
        <v>0.58855000000000002</v>
      </c>
      <c r="H97" s="5">
        <v>0.60258999999999996</v>
      </c>
      <c r="I97" s="5">
        <v>0.61370000000000002</v>
      </c>
      <c r="J97" s="5">
        <v>0.55120000000000002</v>
      </c>
      <c r="K97" s="5">
        <v>0.61711000000000005</v>
      </c>
      <c r="L97" s="5">
        <v>0.66871000000000003</v>
      </c>
      <c r="M97" s="5">
        <v>0.69538</v>
      </c>
      <c r="N97" s="5">
        <v>0.69120999999999999</v>
      </c>
      <c r="O97" s="5">
        <v>0.69015000000000004</v>
      </c>
      <c r="P97" s="5">
        <v>0.68086000000000002</v>
      </c>
      <c r="Q97" s="5">
        <v>0.71240000000000003</v>
      </c>
      <c r="R97" s="5">
        <v>0.71718999999999999</v>
      </c>
      <c r="S97" s="5">
        <v>0.68574000000000002</v>
      </c>
      <c r="T97" s="5">
        <v>0.65978000000000003</v>
      </c>
      <c r="U97" s="5">
        <v>0.66454000000000002</v>
      </c>
      <c r="V97" s="5">
        <v>0.71513000000000004</v>
      </c>
      <c r="W97" s="5">
        <v>0.67467999999999995</v>
      </c>
      <c r="X97" s="5">
        <v>0.67676000000000003</v>
      </c>
      <c r="Y97" s="5">
        <v>0.67259000000000002</v>
      </c>
      <c r="Z97" s="5">
        <v>0.67491000000000001</v>
      </c>
      <c r="AA97" s="5">
        <v>0.68291999999999997</v>
      </c>
      <c r="AB97" s="5">
        <v>0.71911000000000003</v>
      </c>
      <c r="AC97" s="5">
        <v>0.69967000000000001</v>
      </c>
      <c r="AD97" s="5">
        <v>0.68872</v>
      </c>
      <c r="AE97" s="5">
        <v>0.70521999999999996</v>
      </c>
      <c r="AF97" s="5">
        <v>0.71226999999999996</v>
      </c>
      <c r="AG97" s="5">
        <v>0.70901999999999998</v>
      </c>
      <c r="AH97" s="5">
        <v>0.72092999999999996</v>
      </c>
      <c r="AI97" s="5">
        <v>0.76832999999999996</v>
      </c>
      <c r="AJ97" s="5">
        <v>0.77875000000000005</v>
      </c>
      <c r="AK97" s="5">
        <v>0.73477000000000003</v>
      </c>
      <c r="AM97" s="4" t="s">
        <v>121</v>
      </c>
      <c r="AN97" s="4" t="s">
        <v>122</v>
      </c>
      <c r="AO97" s="5">
        <f t="shared" si="50"/>
        <v>0.60750833333333332</v>
      </c>
      <c r="AP97" s="5">
        <f t="shared" si="51"/>
        <v>0.68539416666666664</v>
      </c>
      <c r="AQ97" s="5">
        <f t="shared" si="52"/>
        <v>0.71997363636363632</v>
      </c>
      <c r="AR97" s="6">
        <f>(AO97-AVERAGE(AO59:AO104))/_xlfn.STDEV.P(AO59:AO104)</f>
        <v>0.10680063163744663</v>
      </c>
      <c r="AS97" s="6">
        <f t="shared" ref="AS97:AT97" si="90">(AP97-AVERAGE(AP59:AP104))/_xlfn.STDEV.P(AP59:AP104)</f>
        <v>0.43062194723247721</v>
      </c>
      <c r="AT97" s="6">
        <f t="shared" si="90"/>
        <v>0.62864370855803708</v>
      </c>
    </row>
    <row r="98" spans="1:46" ht="13.5" thickBot="1">
      <c r="A98" s="4" t="s">
        <v>123</v>
      </c>
      <c r="B98" s="4" t="s">
        <v>124</v>
      </c>
      <c r="C98" s="5">
        <v>0.50678999999999996</v>
      </c>
      <c r="D98" s="5">
        <v>0.48509000000000002</v>
      </c>
      <c r="E98" s="5">
        <v>0.47388999999999998</v>
      </c>
      <c r="F98" s="5">
        <v>0.46805000000000002</v>
      </c>
      <c r="G98" s="5">
        <v>0.44567000000000001</v>
      </c>
      <c r="H98" s="5">
        <v>0.43987999999999999</v>
      </c>
      <c r="I98" s="5">
        <v>0.44556000000000001</v>
      </c>
      <c r="J98" s="5">
        <v>0.44198999999999999</v>
      </c>
      <c r="K98" s="5">
        <v>0.44866</v>
      </c>
      <c r="L98" s="5">
        <v>0.47727000000000003</v>
      </c>
      <c r="M98" s="5">
        <v>0.49337999999999999</v>
      </c>
      <c r="N98" s="5">
        <v>0.52683999999999997</v>
      </c>
      <c r="O98" s="5">
        <v>0.49613000000000002</v>
      </c>
      <c r="P98" s="5">
        <v>0.51437999999999995</v>
      </c>
      <c r="Q98" s="5">
        <v>0.55230999999999997</v>
      </c>
      <c r="R98" s="5">
        <v>0.55025999999999997</v>
      </c>
      <c r="S98" s="5">
        <v>0.58657000000000004</v>
      </c>
      <c r="T98" s="5">
        <v>0.61158000000000001</v>
      </c>
      <c r="U98" s="5">
        <v>0.57289000000000001</v>
      </c>
      <c r="V98" s="5">
        <v>0.60260000000000002</v>
      </c>
      <c r="W98" s="5">
        <v>0.53247</v>
      </c>
      <c r="X98" s="5">
        <v>0.49164000000000002</v>
      </c>
      <c r="Y98" s="5">
        <v>0.45443</v>
      </c>
      <c r="Z98" s="5">
        <v>0.45116000000000001</v>
      </c>
      <c r="AA98" s="5">
        <v>0.51144999999999996</v>
      </c>
      <c r="AB98" s="5">
        <v>0.51642999999999994</v>
      </c>
      <c r="AC98" s="5">
        <v>0.47699999999999998</v>
      </c>
      <c r="AD98" s="5">
        <v>0.49432999999999999</v>
      </c>
      <c r="AE98" s="5">
        <v>0.50590999999999997</v>
      </c>
      <c r="AF98" s="5">
        <v>0.47861999999999999</v>
      </c>
      <c r="AG98" s="5">
        <v>0.53129999999999999</v>
      </c>
      <c r="AH98" s="5">
        <v>0.52756999999999998</v>
      </c>
      <c r="AI98" s="5">
        <v>0.54420999999999997</v>
      </c>
      <c r="AJ98" s="5">
        <v>0.59987000000000001</v>
      </c>
      <c r="AK98" s="5">
        <v>0.58030000000000004</v>
      </c>
      <c r="AM98" s="4" t="s">
        <v>123</v>
      </c>
      <c r="AN98" s="4" t="s">
        <v>124</v>
      </c>
      <c r="AO98" s="5">
        <f t="shared" si="50"/>
        <v>0.47108916666666673</v>
      </c>
      <c r="AP98" s="5">
        <f t="shared" si="51"/>
        <v>0.53470166666666674</v>
      </c>
      <c r="AQ98" s="5">
        <f t="shared" si="52"/>
        <v>0.52427181818181812</v>
      </c>
      <c r="AR98" s="6">
        <f>(AO98-AVERAGE(AO59:AO104))/_xlfn.STDEV.P(AO59:AO104)</f>
        <v>-1.3897612173627607</v>
      </c>
      <c r="AS98" s="6">
        <f t="shared" ref="AS98:AT98" si="91">(AP98-AVERAGE(AP59:AP104))/_xlfn.STDEV.P(AP59:AP104)</f>
        <v>-1.0981324535312234</v>
      </c>
      <c r="AT98" s="6">
        <f t="shared" si="91"/>
        <v>-2.0530728875329469</v>
      </c>
    </row>
    <row r="99" spans="1:46" ht="13.5" thickBot="1">
      <c r="A99" s="4" t="s">
        <v>125</v>
      </c>
      <c r="B99" s="4" t="s">
        <v>126</v>
      </c>
      <c r="C99" s="5">
        <v>0.53127000000000002</v>
      </c>
      <c r="D99" s="5">
        <v>0.52083000000000002</v>
      </c>
      <c r="E99" s="5">
        <v>0.51105</v>
      </c>
      <c r="F99" s="5">
        <v>0.50344999999999995</v>
      </c>
      <c r="G99" s="5">
        <v>0.52288999999999997</v>
      </c>
      <c r="H99" s="5">
        <v>0.54647999999999997</v>
      </c>
      <c r="I99" s="5">
        <v>0.55330999999999997</v>
      </c>
      <c r="J99" s="5">
        <v>0.56215000000000004</v>
      </c>
      <c r="K99" s="5">
        <v>0.53656000000000004</v>
      </c>
      <c r="L99" s="5">
        <v>0.51349</v>
      </c>
      <c r="M99" s="5">
        <v>0.54178000000000004</v>
      </c>
      <c r="N99" s="5">
        <v>0.52110000000000001</v>
      </c>
      <c r="O99" s="5">
        <v>0.52171999999999996</v>
      </c>
      <c r="P99" s="5">
        <v>0.50931000000000004</v>
      </c>
      <c r="Q99" s="5">
        <v>0.54024000000000005</v>
      </c>
      <c r="R99" s="5">
        <v>0.53110000000000002</v>
      </c>
      <c r="S99" s="5">
        <v>0.54220999999999997</v>
      </c>
      <c r="T99" s="5">
        <v>0.53590000000000004</v>
      </c>
      <c r="U99" s="5">
        <v>0.53417999999999999</v>
      </c>
      <c r="V99" s="5">
        <v>0.52756000000000003</v>
      </c>
      <c r="W99" s="5">
        <v>0.50716000000000006</v>
      </c>
      <c r="X99" s="5">
        <v>0.53027999999999997</v>
      </c>
      <c r="Y99" s="5">
        <v>0.54193999999999998</v>
      </c>
      <c r="Z99" s="5">
        <v>0.53837000000000002</v>
      </c>
      <c r="AA99" s="5">
        <v>0.49693999999999999</v>
      </c>
      <c r="AB99" s="5">
        <v>0.49848999999999999</v>
      </c>
      <c r="AC99" s="5">
        <v>0.44974999999999998</v>
      </c>
      <c r="AD99" s="5">
        <v>0.46861000000000003</v>
      </c>
      <c r="AE99" s="5">
        <v>0.46233000000000002</v>
      </c>
      <c r="AF99" s="5">
        <v>0.44816</v>
      </c>
      <c r="AG99" s="5">
        <v>0.43698999999999999</v>
      </c>
      <c r="AH99" s="5">
        <v>0.45295999999999997</v>
      </c>
      <c r="AI99" s="5">
        <v>0.51851000000000003</v>
      </c>
      <c r="AJ99" s="5">
        <v>0.53549000000000002</v>
      </c>
      <c r="AK99" s="5">
        <v>0.50417000000000001</v>
      </c>
      <c r="AM99" s="4" t="s">
        <v>125</v>
      </c>
      <c r="AN99" s="4" t="s">
        <v>126</v>
      </c>
      <c r="AO99" s="5">
        <f t="shared" si="50"/>
        <v>0.5303633333333333</v>
      </c>
      <c r="AP99" s="5">
        <f t="shared" si="51"/>
        <v>0.52999750000000001</v>
      </c>
      <c r="AQ99" s="5">
        <f t="shared" si="52"/>
        <v>0.47930909090909102</v>
      </c>
      <c r="AR99" s="6">
        <f>(AO99-AVERAGE(AO59:AO104))/_xlfn.STDEV.P(AO59:AO104)</f>
        <v>-0.73950466887228927</v>
      </c>
      <c r="AS99" s="6">
        <f t="shared" ref="AS99:AT99" si="92">(AP99-AVERAGE(AP59:AP104))/_xlfn.STDEV.P(AP59:AP104)</f>
        <v>-1.1458555684413396</v>
      </c>
      <c r="AT99" s="6">
        <f t="shared" si="92"/>
        <v>-2.6692004894786874</v>
      </c>
    </row>
    <row r="100" spans="1:46" ht="13.5" thickBot="1">
      <c r="A100" s="4" t="s">
        <v>127</v>
      </c>
      <c r="B100" s="4" t="s">
        <v>128</v>
      </c>
      <c r="C100" s="5">
        <v>0.60233999999999999</v>
      </c>
      <c r="D100" s="5">
        <v>0.61685000000000001</v>
      </c>
      <c r="E100" s="5">
        <v>0.5978</v>
      </c>
      <c r="F100" s="5">
        <v>0.59153999999999995</v>
      </c>
      <c r="G100" s="5">
        <v>0.63868000000000003</v>
      </c>
      <c r="H100" s="5">
        <v>0.63885999999999998</v>
      </c>
      <c r="I100" s="5">
        <v>0.66713999999999996</v>
      </c>
      <c r="J100" s="5">
        <v>0.61045000000000005</v>
      </c>
      <c r="K100" s="5">
        <v>0.58004999999999995</v>
      </c>
      <c r="L100" s="5">
        <v>0.56616</v>
      </c>
      <c r="M100" s="5">
        <v>0.58782000000000001</v>
      </c>
      <c r="N100" s="5">
        <v>0.60895999999999995</v>
      </c>
      <c r="O100" s="5">
        <v>0.61485999999999996</v>
      </c>
      <c r="P100" s="5">
        <v>0.60141999999999995</v>
      </c>
      <c r="Q100" s="5">
        <v>0.63832</v>
      </c>
      <c r="R100" s="5">
        <v>0.63270999999999999</v>
      </c>
      <c r="S100" s="5">
        <v>0.61487999999999998</v>
      </c>
      <c r="T100" s="5">
        <v>0.62368000000000001</v>
      </c>
      <c r="U100" s="5">
        <v>0.63554999999999995</v>
      </c>
      <c r="V100" s="5">
        <v>0.67056000000000004</v>
      </c>
      <c r="W100" s="5">
        <v>0.69255999999999995</v>
      </c>
      <c r="X100" s="5">
        <v>0.71148999999999996</v>
      </c>
      <c r="Y100" s="5">
        <v>0.73626000000000003</v>
      </c>
      <c r="Z100" s="5">
        <v>0.74372000000000005</v>
      </c>
      <c r="AA100" s="5">
        <v>0.75371999999999995</v>
      </c>
      <c r="AB100" s="5">
        <v>0.78646000000000005</v>
      </c>
      <c r="AC100" s="5">
        <v>0.75944999999999996</v>
      </c>
      <c r="AD100" s="5">
        <v>0.77237</v>
      </c>
      <c r="AE100" s="5">
        <v>0.753</v>
      </c>
      <c r="AF100" s="5">
        <v>0.73329</v>
      </c>
      <c r="AG100" s="5">
        <v>0.72982999999999998</v>
      </c>
      <c r="AH100" s="5">
        <v>0.73326999999999998</v>
      </c>
      <c r="AI100" s="5">
        <v>0.74295</v>
      </c>
      <c r="AJ100" s="5">
        <v>0.7581</v>
      </c>
      <c r="AK100" s="5">
        <v>0.69106999999999996</v>
      </c>
      <c r="AM100" s="4" t="s">
        <v>127</v>
      </c>
      <c r="AN100" s="4" t="s">
        <v>128</v>
      </c>
      <c r="AO100" s="5">
        <f t="shared" si="50"/>
        <v>0.60888749999999991</v>
      </c>
      <c r="AP100" s="5">
        <f t="shared" si="51"/>
        <v>0.65966749999999996</v>
      </c>
      <c r="AQ100" s="5">
        <f t="shared" si="52"/>
        <v>0.74668272727272722</v>
      </c>
      <c r="AR100" s="6">
        <f>(AO100-AVERAGE(AO59:AO104))/_xlfn.STDEV.P(AO59:AO104)</f>
        <v>0.12193053066248112</v>
      </c>
      <c r="AS100" s="6">
        <f t="shared" ref="AS100:AT100" si="93">(AP100-AVERAGE(AP59:AP104))/_xlfn.STDEV.P(AP59:AP104)</f>
        <v>0.16962850108454341</v>
      </c>
      <c r="AT100" s="6">
        <f t="shared" si="93"/>
        <v>0.99464037135279493</v>
      </c>
    </row>
    <row r="101" spans="1:46" ht="13.5" thickBot="1">
      <c r="A101" s="4" t="s">
        <v>129</v>
      </c>
      <c r="B101" s="4" t="s">
        <v>130</v>
      </c>
      <c r="C101" s="5">
        <v>0.57721</v>
      </c>
      <c r="D101" s="5">
        <v>0.58513999999999999</v>
      </c>
      <c r="E101" s="5">
        <v>0.59972000000000003</v>
      </c>
      <c r="F101" s="5">
        <v>0.60116000000000003</v>
      </c>
      <c r="G101" s="5">
        <v>0.60416999999999998</v>
      </c>
      <c r="H101" s="5">
        <v>0.58694000000000002</v>
      </c>
      <c r="I101" s="5">
        <v>0.59587000000000001</v>
      </c>
      <c r="J101" s="5">
        <v>0.58753999999999995</v>
      </c>
      <c r="K101" s="5">
        <v>0.59199999999999997</v>
      </c>
      <c r="L101" s="5">
        <v>0.59267000000000003</v>
      </c>
      <c r="M101" s="5">
        <v>0.6069</v>
      </c>
      <c r="N101" s="5">
        <v>0.61045000000000005</v>
      </c>
      <c r="O101" s="5">
        <v>0.64966999999999997</v>
      </c>
      <c r="P101" s="5">
        <v>0.66576999999999997</v>
      </c>
      <c r="Q101" s="5">
        <v>0.68001</v>
      </c>
      <c r="R101" s="5">
        <v>0.71160999999999996</v>
      </c>
      <c r="S101" s="5">
        <v>0.70953999999999995</v>
      </c>
      <c r="T101" s="5">
        <v>0.72746999999999995</v>
      </c>
      <c r="U101" s="5">
        <v>0.75378999999999996</v>
      </c>
      <c r="V101" s="5">
        <v>0.75934999999999997</v>
      </c>
      <c r="W101" s="5">
        <v>0.78642999999999996</v>
      </c>
      <c r="X101" s="5">
        <v>0.80730000000000002</v>
      </c>
      <c r="Y101" s="5">
        <v>0.74704999999999999</v>
      </c>
      <c r="Z101" s="5">
        <v>0.71060000000000001</v>
      </c>
      <c r="AA101" s="5">
        <v>0.66298000000000001</v>
      </c>
      <c r="AB101" s="5">
        <v>0.64017000000000002</v>
      </c>
      <c r="AC101" s="5">
        <v>0.61151999999999995</v>
      </c>
      <c r="AD101" s="5">
        <v>0.57494999999999996</v>
      </c>
      <c r="AE101" s="5">
        <v>0.58452999999999999</v>
      </c>
      <c r="AF101" s="5">
        <v>0.52942999999999996</v>
      </c>
      <c r="AG101" s="5">
        <v>0.50734000000000001</v>
      </c>
      <c r="AH101" s="5">
        <v>0.50832999999999995</v>
      </c>
      <c r="AI101" s="5">
        <v>0.48868</v>
      </c>
      <c r="AJ101" s="5">
        <v>0.49969999999999998</v>
      </c>
      <c r="AK101" s="5">
        <v>0.53297000000000005</v>
      </c>
      <c r="AM101" s="4" t="s">
        <v>129</v>
      </c>
      <c r="AN101" s="4" t="s">
        <v>130</v>
      </c>
      <c r="AO101" s="5">
        <f t="shared" si="50"/>
        <v>0.59498083333333318</v>
      </c>
      <c r="AP101" s="5">
        <f t="shared" si="51"/>
        <v>0.72571583333333323</v>
      </c>
      <c r="AQ101" s="5">
        <f t="shared" si="52"/>
        <v>0.55823636363636353</v>
      </c>
      <c r="AR101" s="6">
        <f>(AO101-AVERAGE(AO59:AO104))/_xlfn.STDEV.P(AO59:AO104)</f>
        <v>-3.0630046334370463E-2</v>
      </c>
      <c r="AS101" s="6">
        <f t="shared" ref="AS101:AT101" si="94">(AP101-AVERAGE(AP59:AP104))/_xlfn.STDEV.P(AP59:AP104)</f>
        <v>0.83967963333360107</v>
      </c>
      <c r="AT101" s="6">
        <f t="shared" si="94"/>
        <v>-1.5876541905052095</v>
      </c>
    </row>
    <row r="102" spans="1:46" ht="13.5" thickBot="1">
      <c r="A102" s="4" t="s">
        <v>131</v>
      </c>
      <c r="B102" s="4" t="s">
        <v>132</v>
      </c>
      <c r="C102" s="5">
        <v>0.52914000000000005</v>
      </c>
      <c r="D102" s="5">
        <v>0.54679</v>
      </c>
      <c r="E102" s="5">
        <v>0.56459999999999999</v>
      </c>
      <c r="F102" s="5">
        <v>0.58408000000000004</v>
      </c>
      <c r="G102" s="5">
        <v>0.59955000000000003</v>
      </c>
      <c r="H102" s="5">
        <v>0.61473999999999995</v>
      </c>
      <c r="I102" s="5">
        <v>0.61924999999999997</v>
      </c>
      <c r="J102" s="5">
        <v>0.61587000000000003</v>
      </c>
      <c r="K102" s="5">
        <v>0.64193</v>
      </c>
      <c r="L102" s="5">
        <v>0.68381999999999998</v>
      </c>
      <c r="M102" s="5">
        <v>0.69728000000000001</v>
      </c>
      <c r="N102" s="5">
        <v>0.68845000000000001</v>
      </c>
      <c r="O102" s="5">
        <v>0.66600000000000004</v>
      </c>
      <c r="P102" s="5">
        <v>0.66822000000000004</v>
      </c>
      <c r="Q102" s="5">
        <v>0.67234000000000005</v>
      </c>
      <c r="R102" s="5">
        <v>0.65730999999999995</v>
      </c>
      <c r="S102" s="5">
        <v>0.64641000000000004</v>
      </c>
      <c r="T102" s="5">
        <v>0.64234000000000002</v>
      </c>
      <c r="U102" s="5">
        <v>0.63085999999999998</v>
      </c>
      <c r="V102" s="5">
        <v>0.64263000000000003</v>
      </c>
      <c r="W102" s="5">
        <v>0.64422999999999997</v>
      </c>
      <c r="X102" s="5">
        <v>0.63524999999999998</v>
      </c>
      <c r="Y102" s="5">
        <v>0.62070000000000003</v>
      </c>
      <c r="Z102" s="5">
        <v>0.64392000000000005</v>
      </c>
      <c r="AA102" s="5">
        <v>0.64714000000000005</v>
      </c>
      <c r="AB102" s="5">
        <v>0.65266999999999997</v>
      </c>
      <c r="AC102" s="5">
        <v>0.65715000000000001</v>
      </c>
      <c r="AD102" s="5">
        <v>0.67056000000000004</v>
      </c>
      <c r="AE102" s="5">
        <v>0.66686000000000001</v>
      </c>
      <c r="AF102" s="5">
        <v>0.66957</v>
      </c>
      <c r="AG102" s="5">
        <v>0.69874999999999998</v>
      </c>
      <c r="AH102" s="5">
        <v>0.70132000000000005</v>
      </c>
      <c r="AI102" s="5">
        <v>0.69733000000000001</v>
      </c>
      <c r="AJ102" s="5">
        <v>0.71687999999999996</v>
      </c>
      <c r="AK102" s="5">
        <v>0.67056000000000004</v>
      </c>
      <c r="AM102" s="4" t="s">
        <v>131</v>
      </c>
      <c r="AN102" s="4" t="s">
        <v>132</v>
      </c>
      <c r="AO102" s="5">
        <f t="shared" si="50"/>
        <v>0.61545833333333333</v>
      </c>
      <c r="AP102" s="5">
        <f t="shared" si="51"/>
        <v>0.64751750000000008</v>
      </c>
      <c r="AQ102" s="5">
        <f t="shared" si="52"/>
        <v>0.67716272727272731</v>
      </c>
      <c r="AR102" s="6">
        <f>(AO102-AVERAGE(AO59:AO104))/_xlfn.STDEV.P(AO59:AO104)</f>
        <v>0.19401467193885838</v>
      </c>
      <c r="AS102" s="6">
        <f t="shared" ref="AS102:AT102" si="95">(AP102-AVERAGE(AP59:AP104))/_xlfn.STDEV.P(AP59:AP104)</f>
        <v>4.6368445213953981E-2</v>
      </c>
      <c r="AT102" s="6">
        <f t="shared" si="95"/>
        <v>4.2002631487557084E-2</v>
      </c>
    </row>
    <row r="103" spans="1:46" ht="13.5" thickBot="1">
      <c r="A103" s="4" t="s">
        <v>133</v>
      </c>
      <c r="B103" s="4" t="s">
        <v>134</v>
      </c>
      <c r="C103" s="5">
        <v>0.64161000000000001</v>
      </c>
      <c r="D103" s="5">
        <v>0.63639999999999997</v>
      </c>
      <c r="E103" s="5">
        <v>0.61973</v>
      </c>
      <c r="F103" s="5">
        <v>0.60894999999999999</v>
      </c>
      <c r="G103" s="5">
        <v>0.59389999999999998</v>
      </c>
      <c r="H103" s="5">
        <v>0.57416</v>
      </c>
      <c r="I103" s="5">
        <v>0.58147000000000004</v>
      </c>
      <c r="J103" s="5">
        <v>0.54418999999999995</v>
      </c>
      <c r="K103" s="5">
        <v>0.56145</v>
      </c>
      <c r="L103" s="5">
        <v>0.59492999999999996</v>
      </c>
      <c r="M103" s="5">
        <v>0.60363</v>
      </c>
      <c r="N103" s="5">
        <v>0.58974000000000004</v>
      </c>
      <c r="O103" s="5">
        <v>0.62458999999999998</v>
      </c>
      <c r="P103" s="5">
        <v>0.57096999999999998</v>
      </c>
      <c r="Q103" s="5">
        <v>0.56679999999999997</v>
      </c>
      <c r="R103" s="5">
        <v>0.56435000000000002</v>
      </c>
      <c r="S103" s="5">
        <v>0.57616000000000001</v>
      </c>
      <c r="T103" s="5">
        <v>0.56415000000000004</v>
      </c>
      <c r="U103" s="5">
        <v>0.58879999999999999</v>
      </c>
      <c r="V103" s="5">
        <v>0.61872000000000005</v>
      </c>
      <c r="W103" s="5">
        <v>0.58631999999999995</v>
      </c>
      <c r="X103" s="5">
        <v>0.59152000000000005</v>
      </c>
      <c r="Y103" s="5">
        <v>0.56101999999999996</v>
      </c>
      <c r="Z103" s="5">
        <v>0.60268999999999995</v>
      </c>
      <c r="AA103" s="5">
        <v>0.60951</v>
      </c>
      <c r="AB103" s="5">
        <v>0.66832999999999998</v>
      </c>
      <c r="AC103" s="5">
        <v>0.65886</v>
      </c>
      <c r="AD103" s="5">
        <v>0.66376000000000002</v>
      </c>
      <c r="AE103" s="5">
        <v>0.60219</v>
      </c>
      <c r="AF103" s="5">
        <v>0.59028000000000003</v>
      </c>
      <c r="AG103" s="5">
        <v>0.58018000000000003</v>
      </c>
      <c r="AH103" s="5">
        <v>0.61994000000000005</v>
      </c>
      <c r="AI103" s="5">
        <v>0.62514999999999998</v>
      </c>
      <c r="AJ103" s="5">
        <v>0.64598999999999995</v>
      </c>
      <c r="AK103" s="5">
        <v>0.62746999999999997</v>
      </c>
      <c r="AM103" s="4" t="s">
        <v>133</v>
      </c>
      <c r="AN103" s="4" t="s">
        <v>134</v>
      </c>
      <c r="AO103" s="5">
        <f t="shared" si="50"/>
        <v>0.59584666666666675</v>
      </c>
      <c r="AP103" s="5">
        <f t="shared" si="51"/>
        <v>0.58467416666666672</v>
      </c>
      <c r="AQ103" s="5">
        <f t="shared" si="52"/>
        <v>0.62651454545454544</v>
      </c>
      <c r="AR103" s="6">
        <f>(AO103-AVERAGE(AO59:AO104))/_xlfn.STDEV.P(AO59:AO104)</f>
        <v>-2.1131578003847299E-2</v>
      </c>
      <c r="AS103" s="6">
        <f t="shared" ref="AS103:AT103" si="96">(AP103-AVERAGE(AP59:AP104))/_xlfn.STDEV.P(AP59:AP104)</f>
        <v>-0.59116840892273892</v>
      </c>
      <c r="AT103" s="6">
        <f t="shared" si="96"/>
        <v>-0.65203317771204683</v>
      </c>
    </row>
    <row r="104" spans="1:46" ht="13.5" thickBot="1">
      <c r="A104" s="4" t="s">
        <v>135</v>
      </c>
      <c r="B104" s="4" t="s">
        <v>136</v>
      </c>
      <c r="C104" s="5">
        <v>0.49386000000000002</v>
      </c>
      <c r="D104" s="5">
        <v>0.52149999999999996</v>
      </c>
      <c r="E104" s="5">
        <v>0.53159999999999996</v>
      </c>
      <c r="F104" s="5">
        <v>0.55796000000000001</v>
      </c>
      <c r="G104" s="5">
        <v>0.56376999999999999</v>
      </c>
      <c r="H104" s="5">
        <v>0.56676000000000004</v>
      </c>
      <c r="I104" s="5">
        <v>0.56476999999999999</v>
      </c>
      <c r="J104" s="5">
        <v>0.58677000000000001</v>
      </c>
      <c r="K104" s="5">
        <v>0.57843999999999995</v>
      </c>
      <c r="L104" s="5">
        <v>0.61097999999999997</v>
      </c>
      <c r="M104" s="5">
        <v>0.64902000000000004</v>
      </c>
      <c r="N104" s="5">
        <v>0.66886999999999996</v>
      </c>
      <c r="O104" s="5">
        <v>0.66952</v>
      </c>
      <c r="P104" s="5">
        <v>0.68362000000000001</v>
      </c>
      <c r="Q104" s="5">
        <v>0.72231000000000001</v>
      </c>
      <c r="R104" s="5">
        <v>0.71377000000000002</v>
      </c>
      <c r="S104" s="5">
        <v>0.72618000000000005</v>
      </c>
      <c r="T104" s="5">
        <v>0.71216000000000002</v>
      </c>
      <c r="U104" s="5">
        <v>0.72663999999999995</v>
      </c>
      <c r="V104" s="5">
        <v>0.74131999999999998</v>
      </c>
      <c r="W104" s="5">
        <v>0.75202999999999998</v>
      </c>
      <c r="X104" s="5">
        <v>0.73268999999999995</v>
      </c>
      <c r="Y104" s="5">
        <v>0.72202</v>
      </c>
      <c r="Z104" s="5">
        <v>0.74568999999999996</v>
      </c>
      <c r="AA104" s="5">
        <v>0.75931999999999999</v>
      </c>
      <c r="AB104" s="5">
        <v>0.76466999999999996</v>
      </c>
      <c r="AC104" s="5">
        <v>0.73787999999999998</v>
      </c>
      <c r="AD104" s="5">
        <v>0.71865000000000001</v>
      </c>
      <c r="AE104" s="5">
        <v>0.74421999999999999</v>
      </c>
      <c r="AF104" s="5">
        <v>0.76258999999999999</v>
      </c>
      <c r="AG104" s="5">
        <v>0.75790000000000002</v>
      </c>
      <c r="AH104" s="5">
        <v>0.74995999999999996</v>
      </c>
      <c r="AI104" s="5">
        <v>0.76632999999999996</v>
      </c>
      <c r="AJ104" s="5">
        <v>0.78715999999999997</v>
      </c>
      <c r="AK104" s="5">
        <v>0.72623000000000004</v>
      </c>
      <c r="AM104" s="4" t="s">
        <v>135</v>
      </c>
      <c r="AN104" s="4" t="s">
        <v>136</v>
      </c>
      <c r="AO104" s="5">
        <f t="shared" si="50"/>
        <v>0.57452499999999984</v>
      </c>
      <c r="AP104" s="5">
        <f t="shared" si="51"/>
        <v>0.72066249999999998</v>
      </c>
      <c r="AQ104" s="5">
        <f t="shared" si="52"/>
        <v>0.75226454545454546</v>
      </c>
      <c r="AR104" s="6">
        <f>(AO104-AVERAGE(AO59:AO104))/_xlfn.STDEV.P(AO59:AO104)</f>
        <v>-0.25503707435101108</v>
      </c>
      <c r="AS104" s="6">
        <f t="shared" ref="AS104:AT104" si="97">(AP104-AVERAGE(AP59:AP104))/_xlfn.STDEV.P(AP59:AP104)</f>
        <v>0.78841427127603947</v>
      </c>
      <c r="AT104" s="6">
        <f t="shared" si="97"/>
        <v>1.0711284417939058</v>
      </c>
    </row>
    <row r="105" spans="1:46" ht="13.5" thickBot="1">
      <c r="A105" s="268" t="s">
        <v>180</v>
      </c>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M105"/>
      <c r="AN105"/>
    </row>
    <row r="106" spans="1:46" ht="13.5" thickBot="1">
      <c r="A106" s="267"/>
      <c r="B106" s="267"/>
      <c r="C106" s="4" t="s">
        <v>10</v>
      </c>
      <c r="D106" s="4" t="s">
        <v>11</v>
      </c>
      <c r="E106" s="4" t="s">
        <v>12</v>
      </c>
      <c r="F106" s="4" t="s">
        <v>13</v>
      </c>
      <c r="G106" s="4" t="s">
        <v>14</v>
      </c>
      <c r="H106" s="4" t="s">
        <v>15</v>
      </c>
      <c r="I106" s="4" t="s">
        <v>16</v>
      </c>
      <c r="J106" s="4" t="s">
        <v>17</v>
      </c>
      <c r="K106" s="4" t="s">
        <v>18</v>
      </c>
      <c r="L106" s="4" t="s">
        <v>19</v>
      </c>
      <c r="M106" s="4" t="s">
        <v>20</v>
      </c>
      <c r="N106" s="4" t="s">
        <v>21</v>
      </c>
      <c r="O106" s="4" t="s">
        <v>22</v>
      </c>
      <c r="P106" s="4" t="s">
        <v>23</v>
      </c>
      <c r="Q106" s="4" t="s">
        <v>24</v>
      </c>
      <c r="R106" s="4" t="s">
        <v>25</v>
      </c>
      <c r="S106" s="4" t="s">
        <v>26</v>
      </c>
      <c r="T106" s="4" t="s">
        <v>27</v>
      </c>
      <c r="U106" s="4" t="s">
        <v>28</v>
      </c>
      <c r="V106" s="4" t="s">
        <v>29</v>
      </c>
      <c r="W106" s="4" t="s">
        <v>30</v>
      </c>
      <c r="X106" s="4" t="s">
        <v>31</v>
      </c>
      <c r="Y106" s="4" t="s">
        <v>32</v>
      </c>
      <c r="Z106" s="4" t="s">
        <v>33</v>
      </c>
      <c r="AA106" s="4" t="s">
        <v>34</v>
      </c>
      <c r="AB106" s="4" t="s">
        <v>35</v>
      </c>
      <c r="AC106" s="4" t="s">
        <v>36</v>
      </c>
      <c r="AD106" s="4" t="s">
        <v>37</v>
      </c>
      <c r="AE106" s="4" t="s">
        <v>38</v>
      </c>
      <c r="AF106" s="4" t="s">
        <v>39</v>
      </c>
      <c r="AG106" s="4" t="s">
        <v>40</v>
      </c>
      <c r="AH106" s="4" t="s">
        <v>41</v>
      </c>
      <c r="AI106" s="4" t="s">
        <v>42</v>
      </c>
      <c r="AJ106" s="4" t="s">
        <v>43</v>
      </c>
      <c r="AK106" s="4" t="s">
        <v>44</v>
      </c>
      <c r="AM106" s="267"/>
      <c r="AN106" s="267"/>
      <c r="AO106" s="4">
        <v>2016</v>
      </c>
      <c r="AP106" s="4">
        <v>2017</v>
      </c>
      <c r="AQ106" s="4">
        <v>2018</v>
      </c>
      <c r="AR106" s="4">
        <v>2016</v>
      </c>
      <c r="AS106" s="4">
        <v>2017</v>
      </c>
      <c r="AT106" s="4">
        <v>2018</v>
      </c>
    </row>
    <row r="107" spans="1:46" ht="13.5" thickBot="1">
      <c r="A107" s="4" t="s">
        <v>45</v>
      </c>
      <c r="B107" s="4" t="s">
        <v>46</v>
      </c>
      <c r="C107" s="5">
        <v>0.61243999999999998</v>
      </c>
      <c r="D107" s="5">
        <v>0.60870000000000002</v>
      </c>
      <c r="E107" s="5">
        <v>0.59730000000000005</v>
      </c>
      <c r="F107" s="5">
        <v>0.56489</v>
      </c>
      <c r="G107" s="5">
        <v>0.51761000000000001</v>
      </c>
      <c r="H107" s="5">
        <v>0.50366999999999995</v>
      </c>
      <c r="I107" s="5">
        <v>0.48375000000000001</v>
      </c>
      <c r="J107" s="5">
        <v>0.47704000000000002</v>
      </c>
      <c r="K107" s="5">
        <v>0.49131999999999998</v>
      </c>
      <c r="L107" s="5">
        <v>0.47647</v>
      </c>
      <c r="M107" s="5">
        <v>0.50294000000000005</v>
      </c>
      <c r="N107" s="5">
        <v>0.50175000000000003</v>
      </c>
      <c r="O107" s="5">
        <v>0.50366999999999995</v>
      </c>
      <c r="P107" s="5">
        <v>0.50912999999999997</v>
      </c>
      <c r="Q107" s="5">
        <v>0.54418999999999995</v>
      </c>
      <c r="R107" s="5">
        <v>0.57216</v>
      </c>
      <c r="S107" s="5">
        <v>0.60336000000000001</v>
      </c>
      <c r="T107" s="5">
        <v>0.60328000000000004</v>
      </c>
      <c r="U107" s="5">
        <v>0.60160999999999998</v>
      </c>
      <c r="V107" s="5">
        <v>0.59363999999999995</v>
      </c>
      <c r="W107" s="5">
        <v>0.57150000000000001</v>
      </c>
      <c r="X107" s="5">
        <v>0.57982</v>
      </c>
      <c r="Y107" s="5">
        <v>0.57538</v>
      </c>
      <c r="Z107" s="5">
        <v>0.58770999999999995</v>
      </c>
      <c r="AA107" s="5">
        <v>0.61160999999999999</v>
      </c>
      <c r="AB107" s="5">
        <v>0.63819999999999999</v>
      </c>
      <c r="AC107" s="5">
        <v>0.62751999999999997</v>
      </c>
      <c r="AD107" s="5">
        <v>0.65439000000000003</v>
      </c>
      <c r="AE107" s="5">
        <v>0.70748</v>
      </c>
      <c r="AF107" s="5">
        <v>0.69891999999999999</v>
      </c>
      <c r="AG107" s="5">
        <v>0.71099999999999997</v>
      </c>
      <c r="AH107" s="5">
        <v>0.70698000000000005</v>
      </c>
      <c r="AI107" s="5">
        <v>0.68011999999999995</v>
      </c>
      <c r="AJ107" s="5">
        <v>0.71599999999999997</v>
      </c>
      <c r="AK107" s="5">
        <v>0.66713999999999996</v>
      </c>
      <c r="AM107" s="4" t="s">
        <v>45</v>
      </c>
      <c r="AN107" s="4" t="s">
        <v>46</v>
      </c>
      <c r="AO107" s="5">
        <f>AVERAGE(C107:N107)</f>
        <v>0.52815666666666672</v>
      </c>
      <c r="AP107" s="5">
        <f>AVERAGE(O107:Z107)</f>
        <v>0.5704541666666666</v>
      </c>
      <c r="AQ107" s="5">
        <f>AVERAGE(AA107:AK107)</f>
        <v>0.67448727272727271</v>
      </c>
      <c r="AR107" s="6">
        <f>(AO107-AVERAGE(AO107:AO152))/_xlfn.STDEV.P(AO107:AO152)</f>
        <v>-0.53069635602881715</v>
      </c>
      <c r="AS107" s="6">
        <f t="shared" ref="AS107:AT107" si="98">(AP107-AVERAGE(AP107:AP152))/_xlfn.STDEV.P(AP107:AP152)</f>
        <v>-0.6454088126364298</v>
      </c>
      <c r="AT107" s="6">
        <f t="shared" si="98"/>
        <v>0.44964756961548191</v>
      </c>
    </row>
    <row r="108" spans="1:46" ht="13.5" thickBot="1">
      <c r="A108" s="4" t="s">
        <v>47</v>
      </c>
      <c r="B108" s="4" t="s">
        <v>48</v>
      </c>
      <c r="C108" s="5">
        <v>0.25</v>
      </c>
      <c r="D108" s="5">
        <v>0.25</v>
      </c>
      <c r="E108" s="5">
        <v>0.25</v>
      </c>
      <c r="F108" s="5">
        <v>0.25</v>
      </c>
      <c r="G108" s="5">
        <v>0.16667000000000001</v>
      </c>
      <c r="H108" s="5">
        <v>0.15</v>
      </c>
      <c r="I108" s="5">
        <v>0.18967999999999999</v>
      </c>
      <c r="J108" s="5">
        <v>0.18967999999999999</v>
      </c>
      <c r="K108" s="5">
        <v>0.27301999999999998</v>
      </c>
      <c r="L108" s="5">
        <v>0.27301999999999998</v>
      </c>
      <c r="M108" s="5">
        <v>0.25218000000000002</v>
      </c>
      <c r="N108" s="5">
        <v>0.33551999999999998</v>
      </c>
      <c r="O108" s="5">
        <v>0.41267999999999999</v>
      </c>
      <c r="P108" s="5">
        <v>0.49341000000000002</v>
      </c>
      <c r="Q108" s="5">
        <v>0.51722000000000001</v>
      </c>
      <c r="R108" s="5">
        <v>0.60055000000000003</v>
      </c>
      <c r="S108" s="5">
        <v>0.60055000000000003</v>
      </c>
      <c r="T108" s="5">
        <v>0.61721999999999999</v>
      </c>
      <c r="U108" s="5">
        <v>0.59604999999999997</v>
      </c>
      <c r="V108" s="5">
        <v>0.67937999999999998</v>
      </c>
      <c r="W108" s="5">
        <v>0.63309000000000004</v>
      </c>
      <c r="X108" s="5">
        <v>0.63309000000000004</v>
      </c>
      <c r="Y108" s="5">
        <v>0.57059000000000004</v>
      </c>
      <c r="Z108" s="5">
        <v>0.48725000000000002</v>
      </c>
      <c r="AA108" s="5">
        <v>0.49342999999999998</v>
      </c>
      <c r="AB108" s="5">
        <v>0.49603000000000003</v>
      </c>
      <c r="AC108" s="5">
        <v>0.49306</v>
      </c>
      <c r="AD108" s="5">
        <v>0.40971999999999997</v>
      </c>
      <c r="AE108" s="5">
        <v>0.46528000000000003</v>
      </c>
      <c r="AF108" s="5">
        <v>0.4577</v>
      </c>
      <c r="AG108" s="5">
        <v>0.49474000000000001</v>
      </c>
      <c r="AH108" s="5">
        <v>0.45306999999999997</v>
      </c>
      <c r="AI108" s="5">
        <v>0.41604000000000002</v>
      </c>
      <c r="AJ108" s="5">
        <v>0.41604000000000002</v>
      </c>
      <c r="AK108" s="5">
        <v>0.41604000000000002</v>
      </c>
      <c r="AM108" s="4" t="s">
        <v>47</v>
      </c>
      <c r="AN108" s="4" t="s">
        <v>48</v>
      </c>
      <c r="AO108" s="5">
        <f t="shared" ref="AO108:AO152" si="99">AVERAGE(C108:N108)</f>
        <v>0.23581416666666666</v>
      </c>
      <c r="AP108" s="5">
        <f t="shared" ref="AP108:AP152" si="100">AVERAGE(O108:Z108)</f>
        <v>0.5700900000000001</v>
      </c>
      <c r="AQ108" s="5">
        <f t="shared" ref="AQ108:AQ152" si="101">AVERAGE(AA108:AK108)</f>
        <v>0.45555909090909091</v>
      </c>
      <c r="AR108" s="6">
        <f>(AO108-AVERAGE(AO107:AO152))/_xlfn.STDEV.P(AO107:AO152)</f>
        <v>-2.6856130255443738</v>
      </c>
      <c r="AS108" s="6">
        <f t="shared" ref="AS108:AT108" si="102">(AP108-AVERAGE(AP107:AP152))/_xlfn.STDEV.P(AP107:AP152)</f>
        <v>-0.64855060384659058</v>
      </c>
      <c r="AT108" s="6">
        <f t="shared" si="102"/>
        <v>-1.3670314944485626</v>
      </c>
    </row>
    <row r="109" spans="1:46" ht="13.5" thickBot="1">
      <c r="A109" s="4" t="s">
        <v>49</v>
      </c>
      <c r="B109" s="4" t="s">
        <v>50</v>
      </c>
      <c r="C109" s="5">
        <v>0.51831000000000005</v>
      </c>
      <c r="D109" s="5">
        <v>0.45580999999999999</v>
      </c>
      <c r="E109" s="5">
        <v>0.45580999999999999</v>
      </c>
      <c r="F109" s="5">
        <v>0.48914000000000002</v>
      </c>
      <c r="G109" s="5">
        <v>0.42247000000000001</v>
      </c>
      <c r="H109" s="5">
        <v>0.42247000000000001</v>
      </c>
      <c r="I109" s="5">
        <v>0.33914</v>
      </c>
      <c r="J109" s="5">
        <v>0.38080999999999998</v>
      </c>
      <c r="K109" s="5">
        <v>0.37985999999999998</v>
      </c>
      <c r="L109" s="5">
        <v>0.40961999999999998</v>
      </c>
      <c r="M109" s="5">
        <v>0.38722000000000001</v>
      </c>
      <c r="N109" s="5">
        <v>0.42888999999999999</v>
      </c>
      <c r="O109" s="5">
        <v>0.44556000000000001</v>
      </c>
      <c r="P109" s="5">
        <v>0.51698</v>
      </c>
      <c r="Q109" s="5">
        <v>0.50309000000000004</v>
      </c>
      <c r="R109" s="5">
        <v>0.48491000000000001</v>
      </c>
      <c r="S109" s="5">
        <v>0.46825</v>
      </c>
      <c r="T109" s="5">
        <v>0.38490999999999997</v>
      </c>
      <c r="U109" s="5">
        <v>0.39879999999999999</v>
      </c>
      <c r="V109" s="5">
        <v>0.35714000000000001</v>
      </c>
      <c r="W109" s="5">
        <v>0.43004999999999999</v>
      </c>
      <c r="X109" s="5">
        <v>0.48361999999999999</v>
      </c>
      <c r="Y109" s="5">
        <v>0.56157999999999997</v>
      </c>
      <c r="Z109" s="5">
        <v>0.56157999999999997</v>
      </c>
      <c r="AA109" s="5">
        <v>0.54491000000000001</v>
      </c>
      <c r="AB109" s="5">
        <v>0.55681999999999998</v>
      </c>
      <c r="AC109" s="5">
        <v>0.48737000000000003</v>
      </c>
      <c r="AD109" s="5">
        <v>0.55556000000000005</v>
      </c>
      <c r="AE109" s="5">
        <v>0.55556000000000005</v>
      </c>
      <c r="AF109" s="5">
        <v>0.63888999999999996</v>
      </c>
      <c r="AG109" s="5">
        <v>0.66666999999999998</v>
      </c>
      <c r="AH109" s="5">
        <v>0.70833000000000002</v>
      </c>
      <c r="AI109" s="5">
        <v>0.70833000000000002</v>
      </c>
      <c r="AJ109" s="5">
        <v>0.70833000000000002</v>
      </c>
      <c r="AK109" s="5">
        <v>0.54166999999999998</v>
      </c>
      <c r="AM109" s="4" t="s">
        <v>49</v>
      </c>
      <c r="AN109" s="4" t="s">
        <v>50</v>
      </c>
      <c r="AO109" s="5">
        <f t="shared" si="99"/>
        <v>0.42412916666666667</v>
      </c>
      <c r="AP109" s="5">
        <f t="shared" si="100"/>
        <v>0.46637250000000002</v>
      </c>
      <c r="AQ109" s="5">
        <f t="shared" si="101"/>
        <v>0.60658545454545454</v>
      </c>
      <c r="AR109" s="6">
        <f>(AO109-AVERAGE(AO107:AO152))/_xlfn.STDEV.P(AO107:AO152)</f>
        <v>-1.2975044453009195</v>
      </c>
      <c r="AS109" s="6">
        <f t="shared" ref="AS109:AT109" si="103">(AP109-AVERAGE(AP107:AP152))/_xlfn.STDEV.P(AP107:AP152)</f>
        <v>-1.5433571846429193</v>
      </c>
      <c r="AT109" s="6">
        <f t="shared" si="103"/>
        <v>-0.11380575319719474</v>
      </c>
    </row>
    <row r="110" spans="1:46" ht="13.5" thickBot="1">
      <c r="A110" s="4" t="s">
        <v>51</v>
      </c>
      <c r="B110" s="4" t="s">
        <v>52</v>
      </c>
      <c r="C110" s="5">
        <v>0.71362999999999999</v>
      </c>
      <c r="D110" s="5">
        <v>0.74602999999999997</v>
      </c>
      <c r="E110" s="5">
        <v>0.72936999999999996</v>
      </c>
      <c r="F110" s="5">
        <v>0.75317999999999996</v>
      </c>
      <c r="G110" s="5">
        <v>0.73929</v>
      </c>
      <c r="H110" s="5">
        <v>0.71150999999999998</v>
      </c>
      <c r="I110" s="5">
        <v>0.69762000000000002</v>
      </c>
      <c r="J110" s="5">
        <v>0.69167000000000001</v>
      </c>
      <c r="K110" s="5">
        <v>0.73333000000000004</v>
      </c>
      <c r="L110" s="5">
        <v>0.73333000000000004</v>
      </c>
      <c r="M110" s="5">
        <v>0.69167000000000001</v>
      </c>
      <c r="N110" s="5">
        <v>0.77500000000000002</v>
      </c>
      <c r="O110" s="5">
        <v>0.77500000000000002</v>
      </c>
      <c r="P110" s="5">
        <v>0.78888999999999998</v>
      </c>
      <c r="Q110" s="5">
        <v>0.80556000000000005</v>
      </c>
      <c r="R110" s="5">
        <v>0.77778000000000003</v>
      </c>
      <c r="S110" s="5">
        <v>0.79166999999999998</v>
      </c>
      <c r="T110" s="5">
        <v>0.76388999999999996</v>
      </c>
      <c r="U110" s="5">
        <v>0.73611000000000004</v>
      </c>
      <c r="V110" s="5">
        <v>0.74444999999999995</v>
      </c>
      <c r="W110" s="5">
        <v>0.74444999999999995</v>
      </c>
      <c r="X110" s="5">
        <v>0.73055999999999999</v>
      </c>
      <c r="Y110" s="5">
        <v>0.70277999999999996</v>
      </c>
      <c r="Z110" s="5">
        <v>0.61944999999999995</v>
      </c>
      <c r="AA110" s="5">
        <v>0.61944999999999995</v>
      </c>
      <c r="AB110" s="5">
        <v>0.64722000000000002</v>
      </c>
      <c r="AC110" s="5">
        <v>0.64722000000000002</v>
      </c>
      <c r="AD110" s="5">
        <v>0.625</v>
      </c>
      <c r="AE110" s="5">
        <v>0.57499999999999996</v>
      </c>
      <c r="AF110" s="5">
        <v>0.57847000000000004</v>
      </c>
      <c r="AG110" s="5">
        <v>0.53681000000000001</v>
      </c>
      <c r="AH110" s="5">
        <v>0.51458000000000004</v>
      </c>
      <c r="AI110" s="5">
        <v>0.50417000000000001</v>
      </c>
      <c r="AJ110" s="5">
        <v>0.54583000000000004</v>
      </c>
      <c r="AK110" s="5">
        <v>0.53193999999999997</v>
      </c>
      <c r="AM110" s="4" t="s">
        <v>51</v>
      </c>
      <c r="AN110" s="4" t="s">
        <v>52</v>
      </c>
      <c r="AO110" s="5">
        <f t="shared" si="99"/>
        <v>0.72630250000000007</v>
      </c>
      <c r="AP110" s="5">
        <f t="shared" si="100"/>
        <v>0.74838249999999995</v>
      </c>
      <c r="AQ110" s="5">
        <f t="shared" si="101"/>
        <v>0.57506272727272734</v>
      </c>
      <c r="AR110" s="6">
        <f>(AO110-AVERAGE(AO107:AO152))/_xlfn.STDEV.P(AO107:AO152)</f>
        <v>0.92987731781282812</v>
      </c>
      <c r="AS110" s="6">
        <f t="shared" ref="AS110:AT110" si="104">(AP110-AVERAGE(AP107:AP152))/_xlfn.STDEV.P(AP107:AP152)</f>
        <v>0.88964017694381792</v>
      </c>
      <c r="AT110" s="6">
        <f t="shared" si="104"/>
        <v>-0.37538321756459048</v>
      </c>
    </row>
    <row r="111" spans="1:46" ht="13.5" thickBot="1">
      <c r="A111" s="4" t="s">
        <v>53</v>
      </c>
      <c r="B111" s="4" t="s">
        <v>54</v>
      </c>
      <c r="C111" s="5">
        <v>0.59721999999999997</v>
      </c>
      <c r="D111" s="5">
        <v>0.56389</v>
      </c>
      <c r="E111" s="5">
        <v>0.49722</v>
      </c>
      <c r="F111" s="5">
        <v>0.43056</v>
      </c>
      <c r="G111" s="5">
        <v>0.51388999999999996</v>
      </c>
      <c r="H111" s="5">
        <v>0.58333000000000002</v>
      </c>
      <c r="I111" s="5">
        <v>0.55556000000000005</v>
      </c>
      <c r="J111" s="5">
        <v>0.61111000000000004</v>
      </c>
      <c r="K111" s="5">
        <v>0.66666999999999998</v>
      </c>
      <c r="L111" s="5">
        <v>0.74167000000000005</v>
      </c>
      <c r="M111" s="5">
        <v>0.77310999999999996</v>
      </c>
      <c r="N111" s="5">
        <v>0.77310999999999996</v>
      </c>
      <c r="O111" s="5">
        <v>0.74533000000000005</v>
      </c>
      <c r="P111" s="5">
        <v>0.69533</v>
      </c>
      <c r="Q111" s="5">
        <v>0.77866000000000002</v>
      </c>
      <c r="R111" s="5">
        <v>0.84533000000000003</v>
      </c>
      <c r="S111" s="5">
        <v>0.84533000000000003</v>
      </c>
      <c r="T111" s="5">
        <v>0.77588000000000001</v>
      </c>
      <c r="U111" s="5">
        <v>0.69255</v>
      </c>
      <c r="V111" s="5">
        <v>0.65088000000000001</v>
      </c>
      <c r="W111" s="5">
        <v>0.67605999999999999</v>
      </c>
      <c r="X111" s="5">
        <v>0.67605999999999999</v>
      </c>
      <c r="Y111" s="5">
        <v>0.66405999999999998</v>
      </c>
      <c r="Z111" s="5">
        <v>0.58072999999999997</v>
      </c>
      <c r="AA111" s="5">
        <v>0.52517000000000003</v>
      </c>
      <c r="AB111" s="5">
        <v>0.52517000000000003</v>
      </c>
      <c r="AC111" s="5">
        <v>0.52517000000000003</v>
      </c>
      <c r="AD111" s="5">
        <v>0.44184000000000001</v>
      </c>
      <c r="AE111" s="5">
        <v>0.44184000000000001</v>
      </c>
      <c r="AF111" s="5">
        <v>0.44184000000000001</v>
      </c>
      <c r="AG111" s="5">
        <v>0.46961999999999998</v>
      </c>
      <c r="AH111" s="5">
        <v>0.49462</v>
      </c>
      <c r="AI111" s="5">
        <v>0.47638999999999998</v>
      </c>
      <c r="AJ111" s="5">
        <v>0.47638999999999998</v>
      </c>
      <c r="AK111" s="5">
        <v>0.40694000000000002</v>
      </c>
      <c r="AM111" s="4" t="s">
        <v>53</v>
      </c>
      <c r="AN111" s="4" t="s">
        <v>54</v>
      </c>
      <c r="AO111" s="5">
        <f t="shared" si="99"/>
        <v>0.60894499999999996</v>
      </c>
      <c r="AP111" s="5">
        <f t="shared" si="100"/>
        <v>0.7188500000000001</v>
      </c>
      <c r="AQ111" s="5">
        <f t="shared" si="101"/>
        <v>0.47499909090909093</v>
      </c>
      <c r="AR111" s="6">
        <f>(AO111-AVERAGE(AO107:AO152))/_xlfn.STDEV.P(AO107:AO152)</f>
        <v>6.4811058056986517E-2</v>
      </c>
      <c r="AS111" s="6">
        <f t="shared" ref="AS111:AT111" si="105">(AP111-AVERAGE(AP107:AP152))/_xlfn.STDEV.P(AP107:AP152)</f>
        <v>0.63485313187073555</v>
      </c>
      <c r="AT111" s="6">
        <f t="shared" si="105"/>
        <v>-1.2057172190907426</v>
      </c>
    </row>
    <row r="112" spans="1:46" ht="13.5" thickBot="1">
      <c r="A112" s="4" t="s">
        <v>55</v>
      </c>
      <c r="B112" s="4" t="s">
        <v>56</v>
      </c>
      <c r="C112" s="5">
        <v>0.66898000000000002</v>
      </c>
      <c r="D112" s="5">
        <v>0.65508999999999995</v>
      </c>
      <c r="E112" s="5">
        <v>0.70311000000000001</v>
      </c>
      <c r="F112" s="5">
        <v>0.70708000000000004</v>
      </c>
      <c r="G112" s="5">
        <v>0.74180000000000001</v>
      </c>
      <c r="H112" s="5">
        <v>0.67342000000000002</v>
      </c>
      <c r="I112" s="5">
        <v>0.65676000000000001</v>
      </c>
      <c r="J112" s="5">
        <v>0.60463999999999996</v>
      </c>
      <c r="K112" s="5">
        <v>0.62131000000000003</v>
      </c>
      <c r="L112" s="5">
        <v>0.57665999999999995</v>
      </c>
      <c r="M112" s="5">
        <v>0.51632</v>
      </c>
      <c r="N112" s="5">
        <v>0.53483999999999998</v>
      </c>
      <c r="O112" s="5">
        <v>0.52022000000000002</v>
      </c>
      <c r="P112" s="5">
        <v>0.56189</v>
      </c>
      <c r="Q112" s="5">
        <v>0.59165000000000001</v>
      </c>
      <c r="R112" s="5">
        <v>0.57379000000000002</v>
      </c>
      <c r="S112" s="5">
        <v>0.55989999999999995</v>
      </c>
      <c r="T112" s="5">
        <v>0.55964999999999998</v>
      </c>
      <c r="U112" s="5">
        <v>0.54059999999999997</v>
      </c>
      <c r="V112" s="5">
        <v>0.54271999999999998</v>
      </c>
      <c r="W112" s="5">
        <v>0.52605000000000002</v>
      </c>
      <c r="X112" s="5">
        <v>0.57069000000000003</v>
      </c>
      <c r="Y112" s="5">
        <v>0.63104000000000005</v>
      </c>
      <c r="Z112" s="5">
        <v>0.65881999999999996</v>
      </c>
      <c r="AA112" s="5">
        <v>0.64566000000000001</v>
      </c>
      <c r="AB112" s="5">
        <v>0.61233000000000004</v>
      </c>
      <c r="AC112" s="5">
        <v>0.55676999999999999</v>
      </c>
      <c r="AD112" s="5">
        <v>0.5151</v>
      </c>
      <c r="AE112" s="5">
        <v>0.52551999999999999</v>
      </c>
      <c r="AF112" s="5">
        <v>0.55627000000000004</v>
      </c>
      <c r="AG112" s="5">
        <v>0.53246000000000004</v>
      </c>
      <c r="AH112" s="5">
        <v>0.53246000000000004</v>
      </c>
      <c r="AI112" s="5">
        <v>0.51209000000000005</v>
      </c>
      <c r="AJ112" s="5">
        <v>0.53291999999999995</v>
      </c>
      <c r="AK112" s="5">
        <v>0.36625000000000002</v>
      </c>
      <c r="AM112" s="4" t="s">
        <v>55</v>
      </c>
      <c r="AN112" s="4" t="s">
        <v>56</v>
      </c>
      <c r="AO112" s="5">
        <f t="shared" si="99"/>
        <v>0.63833416666666676</v>
      </c>
      <c r="AP112" s="5">
        <f t="shared" si="100"/>
        <v>0.56975166666666677</v>
      </c>
      <c r="AQ112" s="5">
        <f t="shared" si="101"/>
        <v>0.53525727272727275</v>
      </c>
      <c r="AR112" s="6">
        <f>(AO112-AVERAGE(AO107:AO152))/_xlfn.STDEV.P(AO107:AO152)</f>
        <v>0.28144464760750076</v>
      </c>
      <c r="AS112" s="6">
        <f t="shared" ref="AS112:AT112" si="106">(AP112-AVERAGE(AP107:AP152))/_xlfn.STDEV.P(AP107:AP152)</f>
        <v>-0.65146952199607755</v>
      </c>
      <c r="AT112" s="6">
        <f t="shared" si="106"/>
        <v>-0.70569124510001446</v>
      </c>
    </row>
    <row r="113" spans="1:46" ht="13.5" thickBot="1">
      <c r="A113" s="4" t="s">
        <v>57</v>
      </c>
      <c r="B113" s="4" t="s">
        <v>58</v>
      </c>
      <c r="C113" s="5">
        <v>0.46590999999999999</v>
      </c>
      <c r="D113" s="5">
        <v>0.54923999999999995</v>
      </c>
      <c r="E113" s="5">
        <v>0.50758000000000003</v>
      </c>
      <c r="F113" s="5">
        <v>0.45201999999999998</v>
      </c>
      <c r="G113" s="5">
        <v>0.49369000000000002</v>
      </c>
      <c r="H113" s="5">
        <v>0.49369000000000002</v>
      </c>
      <c r="I113" s="5">
        <v>0.55320999999999998</v>
      </c>
      <c r="J113" s="5">
        <v>0.53932000000000002</v>
      </c>
      <c r="K113" s="5">
        <v>0.57340999999999998</v>
      </c>
      <c r="L113" s="5">
        <v>0.62897000000000003</v>
      </c>
      <c r="M113" s="5">
        <v>0.68220999999999998</v>
      </c>
      <c r="N113" s="5">
        <v>0.67527000000000004</v>
      </c>
      <c r="O113" s="5">
        <v>0.71692999999999996</v>
      </c>
      <c r="P113" s="5">
        <v>0.71692999999999996</v>
      </c>
      <c r="Q113" s="5">
        <v>0.75860000000000005</v>
      </c>
      <c r="R113" s="5">
        <v>0.77249000000000001</v>
      </c>
      <c r="S113" s="5">
        <v>0.77249000000000001</v>
      </c>
      <c r="T113" s="5">
        <v>0.77249000000000001</v>
      </c>
      <c r="U113" s="5">
        <v>0.71296000000000004</v>
      </c>
      <c r="V113" s="5">
        <v>0.71018999999999999</v>
      </c>
      <c r="W113" s="5">
        <v>0.73102</v>
      </c>
      <c r="X113" s="5">
        <v>0.74212999999999996</v>
      </c>
      <c r="Y113" s="5">
        <v>0.75139</v>
      </c>
      <c r="Z113" s="5">
        <v>0.77917000000000003</v>
      </c>
      <c r="AA113" s="5">
        <v>0.82082999999999995</v>
      </c>
      <c r="AB113" s="5">
        <v>0.82082999999999995</v>
      </c>
      <c r="AC113" s="5">
        <v>0.80298000000000003</v>
      </c>
      <c r="AD113" s="5">
        <v>0.81338999999999995</v>
      </c>
      <c r="AE113" s="5">
        <v>0.81338999999999995</v>
      </c>
      <c r="AF113" s="5">
        <v>0.73006000000000004</v>
      </c>
      <c r="AG113" s="5">
        <v>0.73006000000000004</v>
      </c>
      <c r="AH113" s="5">
        <v>0.74673</v>
      </c>
      <c r="AI113" s="5">
        <v>0.76756000000000002</v>
      </c>
      <c r="AJ113" s="5">
        <v>0.70089000000000001</v>
      </c>
      <c r="AK113" s="5">
        <v>0.61756</v>
      </c>
      <c r="AM113" s="4" t="s">
        <v>57</v>
      </c>
      <c r="AN113" s="4" t="s">
        <v>58</v>
      </c>
      <c r="AO113" s="5">
        <f t="shared" si="99"/>
        <v>0.55120999999999998</v>
      </c>
      <c r="AP113" s="5">
        <f t="shared" si="100"/>
        <v>0.74473250000000002</v>
      </c>
      <c r="AQ113" s="5">
        <f t="shared" si="101"/>
        <v>0.76038909090909101</v>
      </c>
      <c r="AR113" s="6">
        <f>(AO113-AVERAGE(AO107:AO152))/_xlfn.STDEV.P(AO107:AO152)</f>
        <v>-0.36076549654756324</v>
      </c>
      <c r="AS113" s="6">
        <f t="shared" ref="AS113:AT113" si="107">(AP113-AVERAGE(AP107:AP152))/_xlfn.STDEV.P(AP107:AP152)</f>
        <v>0.8581503703064951</v>
      </c>
      <c r="AT113" s="6">
        <f t="shared" si="107"/>
        <v>1.1624659622039188</v>
      </c>
    </row>
    <row r="114" spans="1:46" ht="13.5" thickBot="1">
      <c r="A114" s="4" t="s">
        <v>59</v>
      </c>
      <c r="B114" s="4" t="s">
        <v>60</v>
      </c>
      <c r="C114" s="5">
        <v>0.45290000000000002</v>
      </c>
      <c r="D114" s="5">
        <v>0.47373999999999999</v>
      </c>
      <c r="E114" s="5">
        <v>0.46927000000000002</v>
      </c>
      <c r="F114" s="5">
        <v>0.45735999999999999</v>
      </c>
      <c r="G114" s="5">
        <v>0.47125</v>
      </c>
      <c r="H114" s="5">
        <v>0.52320999999999995</v>
      </c>
      <c r="I114" s="5">
        <v>0.55767</v>
      </c>
      <c r="J114" s="5">
        <v>0.60311999999999999</v>
      </c>
      <c r="K114" s="5">
        <v>0.60572999999999999</v>
      </c>
      <c r="L114" s="5">
        <v>0.63190000000000002</v>
      </c>
      <c r="M114" s="5">
        <v>0.68189999999999995</v>
      </c>
      <c r="N114" s="5">
        <v>0.65808999999999995</v>
      </c>
      <c r="O114" s="5">
        <v>0.71891000000000005</v>
      </c>
      <c r="P114" s="5">
        <v>0.69547999999999999</v>
      </c>
      <c r="Q114" s="5">
        <v>0.7046</v>
      </c>
      <c r="R114" s="5">
        <v>0.68005000000000004</v>
      </c>
      <c r="S114" s="5">
        <v>0.65227000000000002</v>
      </c>
      <c r="T114" s="5">
        <v>0.68111999999999995</v>
      </c>
      <c r="U114" s="5">
        <v>0.68598000000000003</v>
      </c>
      <c r="V114" s="5">
        <v>0.71460000000000001</v>
      </c>
      <c r="W114" s="5">
        <v>0.70559000000000005</v>
      </c>
      <c r="X114" s="5">
        <v>0.68474999999999997</v>
      </c>
      <c r="Y114" s="5">
        <v>0.68891999999999998</v>
      </c>
      <c r="Z114" s="5">
        <v>0.63580999999999999</v>
      </c>
      <c r="AA114" s="5">
        <v>0.64968999999999999</v>
      </c>
      <c r="AB114" s="5">
        <v>0.66618999999999995</v>
      </c>
      <c r="AC114" s="5">
        <v>0.68032000000000004</v>
      </c>
      <c r="AD114" s="5">
        <v>0.70452999999999999</v>
      </c>
      <c r="AE114" s="5">
        <v>0.70452999999999999</v>
      </c>
      <c r="AF114" s="5">
        <v>0.69303000000000003</v>
      </c>
      <c r="AG114" s="5">
        <v>0.61526000000000003</v>
      </c>
      <c r="AH114" s="5">
        <v>0.58284999999999998</v>
      </c>
      <c r="AI114" s="5">
        <v>0.61009000000000002</v>
      </c>
      <c r="AJ114" s="5">
        <v>0.56842999999999999</v>
      </c>
      <c r="AK114" s="5">
        <v>0.49535000000000001</v>
      </c>
      <c r="AM114" s="4" t="s">
        <v>59</v>
      </c>
      <c r="AN114" s="4" t="s">
        <v>60</v>
      </c>
      <c r="AO114" s="5">
        <f t="shared" si="99"/>
        <v>0.54884499999999992</v>
      </c>
      <c r="AP114" s="5">
        <f t="shared" si="100"/>
        <v>0.68733999999999995</v>
      </c>
      <c r="AQ114" s="5">
        <f t="shared" si="101"/>
        <v>0.63366090909090911</v>
      </c>
      <c r="AR114" s="6">
        <f>(AO114-AVERAGE(AO107:AO152))/_xlfn.STDEV.P(AO107:AO152)</f>
        <v>-0.37819839776242054</v>
      </c>
      <c r="AS114" s="6">
        <f t="shared" ref="AS114:AT114" si="108">(AP114-AVERAGE(AP107:AP152))/_xlfn.STDEV.P(AP107:AP152)</f>
        <v>0.36300551347564858</v>
      </c>
      <c r="AT114" s="6">
        <f t="shared" si="108"/>
        <v>0.11086797776903948</v>
      </c>
    </row>
    <row r="115" spans="1:46" ht="13.5" thickBot="1">
      <c r="A115" s="4" t="s">
        <v>61</v>
      </c>
      <c r="B115" s="4" t="s">
        <v>62</v>
      </c>
      <c r="C115" s="5">
        <v>0.29892999999999997</v>
      </c>
      <c r="D115" s="5">
        <v>0.29892999999999997</v>
      </c>
      <c r="E115" s="5">
        <v>0.38227</v>
      </c>
      <c r="F115" s="5">
        <v>0.38227</v>
      </c>
      <c r="G115" s="5">
        <v>0.44477</v>
      </c>
      <c r="H115" s="5">
        <v>0.43193999999999999</v>
      </c>
      <c r="I115" s="5">
        <v>0.48749999999999999</v>
      </c>
      <c r="J115" s="5">
        <v>0.51527999999999996</v>
      </c>
      <c r="K115" s="5">
        <v>0.59860999999999998</v>
      </c>
      <c r="L115" s="5">
        <v>0.65813999999999995</v>
      </c>
      <c r="M115" s="5">
        <v>0.69979999999999998</v>
      </c>
      <c r="N115" s="5">
        <v>0.69979999999999998</v>
      </c>
      <c r="O115" s="5">
        <v>0.73314000000000001</v>
      </c>
      <c r="P115" s="5">
        <v>0.66171000000000002</v>
      </c>
      <c r="Q115" s="5">
        <v>0.62004000000000004</v>
      </c>
      <c r="R115" s="5">
        <v>0.53671000000000002</v>
      </c>
      <c r="S115" s="5">
        <v>0.47421000000000002</v>
      </c>
      <c r="T115" s="5">
        <v>0.52976000000000001</v>
      </c>
      <c r="U115" s="5">
        <v>0.44642999999999999</v>
      </c>
      <c r="V115" s="5">
        <v>0.50199000000000005</v>
      </c>
      <c r="W115" s="5">
        <v>0.47421000000000002</v>
      </c>
      <c r="X115" s="5">
        <v>0.41467999999999999</v>
      </c>
      <c r="Y115" s="5">
        <v>0.33134999999999998</v>
      </c>
      <c r="Z115" s="5">
        <v>0.41467999999999999</v>
      </c>
      <c r="AA115" s="5">
        <v>0.41467999999999999</v>
      </c>
      <c r="AB115" s="5">
        <v>0.40278000000000003</v>
      </c>
      <c r="AC115" s="5">
        <v>0.44445000000000001</v>
      </c>
      <c r="AD115" s="5">
        <v>0.48610999999999999</v>
      </c>
      <c r="AE115" s="5">
        <v>0.63195000000000001</v>
      </c>
      <c r="AF115" s="5">
        <v>0.65971999999999997</v>
      </c>
      <c r="AG115" s="5">
        <v>0.72638999999999998</v>
      </c>
      <c r="AH115" s="5">
        <v>0.64305999999999996</v>
      </c>
      <c r="AI115" s="5">
        <v>0.67083000000000004</v>
      </c>
      <c r="AJ115" s="5">
        <v>0.75417000000000001</v>
      </c>
      <c r="AK115" s="5">
        <v>0.67083000000000004</v>
      </c>
      <c r="AM115" s="4" t="s">
        <v>61</v>
      </c>
      <c r="AN115" s="4" t="s">
        <v>62</v>
      </c>
      <c r="AO115" s="5">
        <f t="shared" si="99"/>
        <v>0.49151999999999996</v>
      </c>
      <c r="AP115" s="5">
        <f t="shared" si="100"/>
        <v>0.51157583333333323</v>
      </c>
      <c r="AQ115" s="5">
        <f t="shared" si="101"/>
        <v>0.5913609090909091</v>
      </c>
      <c r="AR115" s="6">
        <f>(AO115-AVERAGE(AO107:AO152))/_xlfn.STDEV.P(AO107:AO152)</f>
        <v>-0.80075275807602242</v>
      </c>
      <c r="AS115" s="6">
        <f t="shared" ref="AS115:AT115" si="109">(AP115-AVERAGE(AP107:AP152))/_xlfn.STDEV.P(AP107:AP152)</f>
        <v>-1.1533724651828805</v>
      </c>
      <c r="AT115" s="6">
        <f t="shared" si="109"/>
        <v>-0.24013993620399446</v>
      </c>
    </row>
    <row r="116" spans="1:46" ht="13.5" thickBot="1">
      <c r="A116" s="4" t="s">
        <v>63</v>
      </c>
      <c r="B116" s="4" t="s">
        <v>64</v>
      </c>
      <c r="C116" s="5">
        <v>0.6502</v>
      </c>
      <c r="D116" s="5">
        <v>0.68049999999999999</v>
      </c>
      <c r="E116" s="5">
        <v>0.68049999999999999</v>
      </c>
      <c r="F116" s="5">
        <v>0.68049999999999999</v>
      </c>
      <c r="G116" s="5">
        <v>0.59716999999999998</v>
      </c>
      <c r="H116" s="5">
        <v>0.56591999999999998</v>
      </c>
      <c r="I116" s="5">
        <v>0.62544</v>
      </c>
      <c r="J116" s="5">
        <v>0.59765999999999997</v>
      </c>
      <c r="K116" s="5">
        <v>0.59765999999999997</v>
      </c>
      <c r="L116" s="5">
        <v>0.65322000000000002</v>
      </c>
      <c r="M116" s="5">
        <v>0.58911999999999998</v>
      </c>
      <c r="N116" s="5">
        <v>0.62244999999999995</v>
      </c>
      <c r="O116" s="5">
        <v>0.53912000000000004</v>
      </c>
      <c r="P116" s="5">
        <v>0.59214999999999995</v>
      </c>
      <c r="Q116" s="5">
        <v>0.59214999999999995</v>
      </c>
      <c r="R116" s="5">
        <v>0.59214999999999995</v>
      </c>
      <c r="S116" s="5">
        <v>0.63976999999999995</v>
      </c>
      <c r="T116" s="5">
        <v>0.61892999999999998</v>
      </c>
      <c r="U116" s="5">
        <v>0.57726999999999995</v>
      </c>
      <c r="V116" s="5">
        <v>0.60504000000000002</v>
      </c>
      <c r="W116" s="5">
        <v>0.66754000000000002</v>
      </c>
      <c r="X116" s="5">
        <v>0.66754000000000002</v>
      </c>
      <c r="Y116" s="5">
        <v>0.73165000000000002</v>
      </c>
      <c r="Z116" s="5">
        <v>0.66915000000000002</v>
      </c>
      <c r="AA116" s="5">
        <v>0.66915000000000002</v>
      </c>
      <c r="AB116" s="5">
        <v>0.62748000000000004</v>
      </c>
      <c r="AC116" s="5">
        <v>0.62748000000000004</v>
      </c>
      <c r="AD116" s="5">
        <v>0.54415000000000002</v>
      </c>
      <c r="AE116" s="5">
        <v>0.57986000000000004</v>
      </c>
      <c r="AF116" s="5">
        <v>0.63193999999999995</v>
      </c>
      <c r="AG116" s="5">
        <v>0.59028000000000003</v>
      </c>
      <c r="AH116" s="5">
        <v>0.64583000000000002</v>
      </c>
      <c r="AI116" s="5">
        <v>0.58631</v>
      </c>
      <c r="AJ116" s="5">
        <v>0.58631</v>
      </c>
      <c r="AK116" s="5">
        <v>0.48214000000000001</v>
      </c>
      <c r="AM116" s="4" t="s">
        <v>63</v>
      </c>
      <c r="AN116" s="4" t="s">
        <v>64</v>
      </c>
      <c r="AO116" s="5">
        <f t="shared" si="99"/>
        <v>0.62836166666666682</v>
      </c>
      <c r="AP116" s="5">
        <f t="shared" si="100"/>
        <v>0.62437166666666666</v>
      </c>
      <c r="AQ116" s="5">
        <f t="shared" si="101"/>
        <v>0.59735727272727279</v>
      </c>
      <c r="AR116" s="6">
        <f>(AO116-AVERAGE(AO107:AO152))/_xlfn.STDEV.P(AO107:AO152)</f>
        <v>0.20793529988438919</v>
      </c>
      <c r="AS116" s="6">
        <f t="shared" ref="AS116:AT116" si="110">(AP116-AVERAGE(AP107:AP152))/_xlfn.STDEV.P(AP107:AP152)</f>
        <v>-0.18024397719317217</v>
      </c>
      <c r="AT116" s="6">
        <f t="shared" si="110"/>
        <v>-0.19038175437364518</v>
      </c>
    </row>
    <row r="117" spans="1:46" ht="13.5" thickBot="1">
      <c r="A117" s="4" t="s">
        <v>65</v>
      </c>
      <c r="B117" s="4" t="s">
        <v>66</v>
      </c>
      <c r="C117" s="5">
        <v>0.57211000000000001</v>
      </c>
      <c r="D117" s="5">
        <v>0.55822000000000005</v>
      </c>
      <c r="E117" s="5">
        <v>0.57489000000000001</v>
      </c>
      <c r="F117" s="5">
        <v>0.53859999999999997</v>
      </c>
      <c r="G117" s="5">
        <v>0.53124000000000005</v>
      </c>
      <c r="H117" s="5">
        <v>0.50743000000000005</v>
      </c>
      <c r="I117" s="5">
        <v>0.49553000000000003</v>
      </c>
      <c r="J117" s="5">
        <v>0.54315000000000002</v>
      </c>
      <c r="K117" s="5">
        <v>0.54315000000000002</v>
      </c>
      <c r="L117" s="5">
        <v>0.58758999999999995</v>
      </c>
      <c r="M117" s="5">
        <v>0.57369999999999999</v>
      </c>
      <c r="N117" s="5">
        <v>0.57369999999999999</v>
      </c>
      <c r="O117" s="5">
        <v>0.60021999999999998</v>
      </c>
      <c r="P117" s="5">
        <v>0.60021999999999998</v>
      </c>
      <c r="Q117" s="5">
        <v>0.63910999999999996</v>
      </c>
      <c r="R117" s="5">
        <v>0.65295999999999998</v>
      </c>
      <c r="S117" s="5">
        <v>0.65295999999999998</v>
      </c>
      <c r="T117" s="5">
        <v>0.59343999999999997</v>
      </c>
      <c r="U117" s="5">
        <v>0.60533999999999999</v>
      </c>
      <c r="V117" s="5">
        <v>0.58152999999999999</v>
      </c>
      <c r="W117" s="5">
        <v>0.60931000000000002</v>
      </c>
      <c r="X117" s="5">
        <v>0.55098000000000003</v>
      </c>
      <c r="Y117" s="5">
        <v>0.55098000000000003</v>
      </c>
      <c r="Z117" s="5">
        <v>0.46764</v>
      </c>
      <c r="AA117" s="5">
        <v>0.46764</v>
      </c>
      <c r="AB117" s="5">
        <v>0.48153000000000001</v>
      </c>
      <c r="AC117" s="5">
        <v>0.44979000000000002</v>
      </c>
      <c r="AD117" s="5">
        <v>0.43056</v>
      </c>
      <c r="AE117" s="5">
        <v>0.44771</v>
      </c>
      <c r="AF117" s="5">
        <v>0.53105000000000002</v>
      </c>
      <c r="AG117" s="5">
        <v>0.53105000000000002</v>
      </c>
      <c r="AH117" s="5">
        <v>0.49930000000000002</v>
      </c>
      <c r="AI117" s="5">
        <v>0.41597000000000001</v>
      </c>
      <c r="AJ117" s="5">
        <v>0.49930000000000002</v>
      </c>
      <c r="AK117" s="5">
        <v>0.45762999999999998</v>
      </c>
      <c r="AM117" s="4" t="s">
        <v>65</v>
      </c>
      <c r="AN117" s="4" t="s">
        <v>66</v>
      </c>
      <c r="AO117" s="5">
        <f t="shared" si="99"/>
        <v>0.54994249999999989</v>
      </c>
      <c r="AP117" s="5">
        <f t="shared" si="100"/>
        <v>0.59205750000000001</v>
      </c>
      <c r="AQ117" s="5">
        <f t="shared" si="101"/>
        <v>0.4737754545454545</v>
      </c>
      <c r="AR117" s="6">
        <f>(AO117-AVERAGE(AO107:AO152))/_xlfn.STDEV.P(AO107:AO152)</f>
        <v>-0.37010849962994491</v>
      </c>
      <c r="AS117" s="6">
        <f t="shared" ref="AS117:AT117" si="111">(AP117-AVERAGE(AP107:AP152))/_xlfn.STDEV.P(AP107:AP152)</f>
        <v>-0.45902941828346705</v>
      </c>
      <c r="AT117" s="6">
        <f t="shared" si="111"/>
        <v>-1.2158710263593377</v>
      </c>
    </row>
    <row r="118" spans="1:46" ht="13.5" thickBot="1">
      <c r="A118" s="4" t="s">
        <v>67</v>
      </c>
      <c r="B118" s="4" t="s">
        <v>68</v>
      </c>
      <c r="C118" s="5">
        <v>0.79166999999999998</v>
      </c>
      <c r="D118" s="5">
        <v>0.73007</v>
      </c>
      <c r="E118" s="5">
        <v>0.69535000000000002</v>
      </c>
      <c r="F118" s="5">
        <v>0.69535000000000002</v>
      </c>
      <c r="G118" s="5">
        <v>0.69535000000000002</v>
      </c>
      <c r="H118" s="5">
        <v>0.75487000000000004</v>
      </c>
      <c r="I118" s="5">
        <v>0.73107</v>
      </c>
      <c r="J118" s="5">
        <v>0.68940000000000001</v>
      </c>
      <c r="K118" s="5">
        <v>0.68013999999999997</v>
      </c>
      <c r="L118" s="5">
        <v>0.62805999999999995</v>
      </c>
      <c r="M118" s="5">
        <v>0.61972000000000005</v>
      </c>
      <c r="N118" s="5">
        <v>0.60582999999999998</v>
      </c>
      <c r="O118" s="5">
        <v>0.59750000000000003</v>
      </c>
      <c r="P118" s="5">
        <v>0.61743000000000003</v>
      </c>
      <c r="Q118" s="5">
        <v>0.65215000000000001</v>
      </c>
      <c r="R118" s="5">
        <v>0.61048000000000002</v>
      </c>
      <c r="S118" s="5">
        <v>0.56881999999999999</v>
      </c>
      <c r="T118" s="5">
        <v>0.55928999999999995</v>
      </c>
      <c r="U118" s="5">
        <v>0.49976999999999999</v>
      </c>
      <c r="V118" s="5">
        <v>0.51366000000000001</v>
      </c>
      <c r="W118" s="5">
        <v>0.52292000000000005</v>
      </c>
      <c r="X118" s="5">
        <v>0.53332999999999997</v>
      </c>
      <c r="Y118" s="5">
        <v>0.51666999999999996</v>
      </c>
      <c r="Z118" s="5">
        <v>0.53056000000000003</v>
      </c>
      <c r="AA118" s="5">
        <v>0.55278000000000005</v>
      </c>
      <c r="AB118" s="5">
        <v>0.59445000000000003</v>
      </c>
      <c r="AC118" s="5">
        <v>0.57777999999999996</v>
      </c>
      <c r="AD118" s="5">
        <v>0.57777999999999996</v>
      </c>
      <c r="AE118" s="5">
        <v>0.61944999999999995</v>
      </c>
      <c r="AF118" s="5">
        <v>0.59028000000000003</v>
      </c>
      <c r="AG118" s="5">
        <v>0.63195000000000001</v>
      </c>
      <c r="AH118" s="5">
        <v>0.57638999999999996</v>
      </c>
      <c r="AI118" s="5">
        <v>0.57638999999999996</v>
      </c>
      <c r="AJ118" s="5">
        <v>0.60416999999999998</v>
      </c>
      <c r="AK118" s="5">
        <v>0.62917000000000001</v>
      </c>
      <c r="AM118" s="4" t="s">
        <v>67</v>
      </c>
      <c r="AN118" s="4" t="s">
        <v>68</v>
      </c>
      <c r="AO118" s="5">
        <f t="shared" si="99"/>
        <v>0.69307333333333332</v>
      </c>
      <c r="AP118" s="5">
        <f t="shared" si="100"/>
        <v>0.56021500000000002</v>
      </c>
      <c r="AQ118" s="5">
        <f t="shared" si="101"/>
        <v>0.59369000000000005</v>
      </c>
      <c r="AR118" s="6">
        <f>(AO118-AVERAGE(AO107:AO152))/_xlfn.STDEV.P(AO107:AO152)</f>
        <v>0.68493829880563328</v>
      </c>
      <c r="AS118" s="6">
        <f t="shared" ref="AS118:AT118" si="112">(AP118-AVERAGE(AP107:AP152))/_xlfn.STDEV.P(AP107:AP152)</f>
        <v>-0.7337456286530486</v>
      </c>
      <c r="AT118" s="6">
        <f t="shared" si="112"/>
        <v>-0.22081300141785803</v>
      </c>
    </row>
    <row r="119" spans="1:46" ht="13.5" thickBot="1">
      <c r="A119" s="4" t="s">
        <v>69</v>
      </c>
      <c r="B119" s="4" t="s">
        <v>70</v>
      </c>
      <c r="C119" s="5">
        <v>0.70989000000000002</v>
      </c>
      <c r="D119" s="5">
        <v>0.69137000000000004</v>
      </c>
      <c r="E119" s="5">
        <v>0.67574999999999996</v>
      </c>
      <c r="F119" s="5">
        <v>0.66100000000000003</v>
      </c>
      <c r="G119" s="5">
        <v>0.65854000000000001</v>
      </c>
      <c r="H119" s="5">
        <v>0.65642999999999996</v>
      </c>
      <c r="I119" s="5">
        <v>0.65500999999999998</v>
      </c>
      <c r="J119" s="5">
        <v>0.62931000000000004</v>
      </c>
      <c r="K119" s="5">
        <v>0.59597999999999995</v>
      </c>
      <c r="L119" s="5">
        <v>0.66740999999999995</v>
      </c>
      <c r="M119" s="5">
        <v>0.69333999999999996</v>
      </c>
      <c r="N119" s="5">
        <v>0.68084</v>
      </c>
      <c r="O119" s="5">
        <v>0.70167000000000002</v>
      </c>
      <c r="P119" s="5">
        <v>0.69935000000000003</v>
      </c>
      <c r="Q119" s="5">
        <v>0.68396999999999997</v>
      </c>
      <c r="R119" s="5">
        <v>0.68035000000000001</v>
      </c>
      <c r="S119" s="5">
        <v>0.70308000000000004</v>
      </c>
      <c r="T119" s="5">
        <v>0.71443999999999996</v>
      </c>
      <c r="U119" s="5">
        <v>0.74248000000000003</v>
      </c>
      <c r="V119" s="5">
        <v>0.75983999999999996</v>
      </c>
      <c r="W119" s="5">
        <v>0.75151000000000001</v>
      </c>
      <c r="X119" s="5">
        <v>0.74317999999999995</v>
      </c>
      <c r="Y119" s="5">
        <v>0.72096000000000005</v>
      </c>
      <c r="Z119" s="5">
        <v>0.80428999999999995</v>
      </c>
      <c r="AA119" s="5">
        <v>0.80428999999999995</v>
      </c>
      <c r="AB119" s="5">
        <v>0.77512000000000003</v>
      </c>
      <c r="AC119" s="5">
        <v>0.80613000000000001</v>
      </c>
      <c r="AD119" s="5">
        <v>0.82847000000000004</v>
      </c>
      <c r="AE119" s="5">
        <v>0.82013999999999998</v>
      </c>
      <c r="AF119" s="5">
        <v>0.78983999999999999</v>
      </c>
      <c r="AG119" s="5">
        <v>0.75858999999999999</v>
      </c>
      <c r="AH119" s="5">
        <v>0.73080999999999996</v>
      </c>
      <c r="AI119" s="5">
        <v>0.75580999999999998</v>
      </c>
      <c r="AJ119" s="5">
        <v>0.76414000000000004</v>
      </c>
      <c r="AK119" s="5">
        <v>0.70372000000000001</v>
      </c>
      <c r="AM119" s="4" t="s">
        <v>69</v>
      </c>
      <c r="AN119" s="4" t="s">
        <v>70</v>
      </c>
      <c r="AO119" s="5">
        <f t="shared" si="99"/>
        <v>0.66457250000000001</v>
      </c>
      <c r="AP119" s="5">
        <f t="shared" si="100"/>
        <v>0.72542666666666655</v>
      </c>
      <c r="AQ119" s="5">
        <f t="shared" si="101"/>
        <v>0.7760963636363637</v>
      </c>
      <c r="AR119" s="6">
        <f>(AO119-AVERAGE(AO107:AO152))/_xlfn.STDEV.P(AO107:AO152)</f>
        <v>0.47485279688550686</v>
      </c>
      <c r="AS119" s="6">
        <f t="shared" ref="AS119:AT119" si="113">(AP119-AVERAGE(AP107:AP152))/_xlfn.STDEV.P(AP107:AP152)</f>
        <v>0.69159229944647727</v>
      </c>
      <c r="AT119" s="6">
        <f t="shared" si="113"/>
        <v>1.2928058448092501</v>
      </c>
    </row>
    <row r="120" spans="1:46" ht="13.5" thickBot="1">
      <c r="A120" s="4" t="s">
        <v>71</v>
      </c>
      <c r="B120" s="4" t="s">
        <v>72</v>
      </c>
      <c r="C120" s="5">
        <v>0.62400999999999995</v>
      </c>
      <c r="D120" s="5">
        <v>0.68352999999999997</v>
      </c>
      <c r="E120" s="5">
        <v>0.76687000000000005</v>
      </c>
      <c r="F120" s="5">
        <v>0.68352999999999997</v>
      </c>
      <c r="G120" s="5">
        <v>0.68352999999999997</v>
      </c>
      <c r="H120" s="5">
        <v>0.74602999999999997</v>
      </c>
      <c r="I120" s="5">
        <v>0.71826000000000001</v>
      </c>
      <c r="J120" s="5">
        <v>0.67659000000000002</v>
      </c>
      <c r="K120" s="5">
        <v>0.67659000000000002</v>
      </c>
      <c r="L120" s="5">
        <v>0.73909000000000002</v>
      </c>
      <c r="M120" s="5">
        <v>0.76687000000000005</v>
      </c>
      <c r="N120" s="5">
        <v>0.76687000000000005</v>
      </c>
      <c r="O120" s="5">
        <v>0.77480000000000004</v>
      </c>
      <c r="P120" s="5">
        <v>0.79861000000000004</v>
      </c>
      <c r="Q120" s="5">
        <v>0.71528000000000003</v>
      </c>
      <c r="R120" s="5">
        <v>0.79861000000000004</v>
      </c>
      <c r="S120" s="5">
        <v>0.79861000000000004</v>
      </c>
      <c r="T120" s="5">
        <v>0.79861000000000004</v>
      </c>
      <c r="U120" s="5">
        <v>0.78471999999999997</v>
      </c>
      <c r="V120" s="5">
        <v>0.74306000000000005</v>
      </c>
      <c r="W120" s="5">
        <v>0.74306000000000005</v>
      </c>
      <c r="X120" s="5">
        <v>0.76388999999999996</v>
      </c>
      <c r="Y120" s="5">
        <v>0.76388999999999996</v>
      </c>
      <c r="Z120" s="5">
        <v>0.76388999999999996</v>
      </c>
      <c r="AA120" s="5">
        <v>0.79166999999999998</v>
      </c>
      <c r="AB120" s="5">
        <v>0.73611000000000004</v>
      </c>
      <c r="AC120" s="5">
        <v>0.82986000000000004</v>
      </c>
      <c r="AD120" s="5">
        <v>0.82986000000000004</v>
      </c>
      <c r="AE120" s="5">
        <v>0.82986000000000004</v>
      </c>
      <c r="AF120" s="5">
        <v>0.76926000000000005</v>
      </c>
      <c r="AG120" s="5">
        <v>0.81091999999999997</v>
      </c>
      <c r="AH120" s="5">
        <v>0.89426000000000005</v>
      </c>
      <c r="AI120" s="5">
        <v>0.89426000000000005</v>
      </c>
      <c r="AJ120" s="5">
        <v>0.89426000000000005</v>
      </c>
      <c r="AK120" s="5">
        <v>0.72758999999999996</v>
      </c>
      <c r="AM120" s="4" t="s">
        <v>71</v>
      </c>
      <c r="AN120" s="4" t="s">
        <v>72</v>
      </c>
      <c r="AO120" s="5">
        <f t="shared" si="99"/>
        <v>0.71098083333333328</v>
      </c>
      <c r="AP120" s="5">
        <f t="shared" si="100"/>
        <v>0.77058583333333319</v>
      </c>
      <c r="AQ120" s="5">
        <f t="shared" si="101"/>
        <v>0.81890090909090896</v>
      </c>
      <c r="AR120" s="6">
        <f>(AO120-AVERAGE(AO107:AO152))/_xlfn.STDEV.P(AO107:AO152)</f>
        <v>0.81693816286696452</v>
      </c>
      <c r="AS120" s="6">
        <f t="shared" ref="AS120:AT120" si="114">(AP120-AVERAGE(AP107:AP152))/_xlfn.STDEV.P(AP107:AP152)</f>
        <v>1.0811959778672982</v>
      </c>
      <c r="AT120" s="6">
        <f t="shared" si="114"/>
        <v>1.6480005069502393</v>
      </c>
    </row>
    <row r="121" spans="1:46" ht="13.5" thickBot="1">
      <c r="A121" s="4" t="s">
        <v>73</v>
      </c>
      <c r="B121" s="4" t="s">
        <v>74</v>
      </c>
      <c r="C121" s="5">
        <v>0.87780999999999998</v>
      </c>
      <c r="D121" s="5">
        <v>0.87780999999999998</v>
      </c>
      <c r="E121" s="5">
        <v>0.89863999999999999</v>
      </c>
      <c r="F121" s="5">
        <v>0.87722</v>
      </c>
      <c r="G121" s="5">
        <v>0.88078999999999996</v>
      </c>
      <c r="H121" s="5">
        <v>0.87036999999999998</v>
      </c>
      <c r="I121" s="5">
        <v>0.90161999999999998</v>
      </c>
      <c r="J121" s="5">
        <v>0.90161999999999998</v>
      </c>
      <c r="K121" s="5">
        <v>0.88773000000000002</v>
      </c>
      <c r="L121" s="5">
        <v>0.90161999999999998</v>
      </c>
      <c r="M121" s="5">
        <v>0.90625</v>
      </c>
      <c r="N121" s="5">
        <v>0.88958000000000004</v>
      </c>
      <c r="O121" s="5">
        <v>0.84792000000000001</v>
      </c>
      <c r="P121" s="5">
        <v>0.82013999999999998</v>
      </c>
      <c r="Q121" s="5">
        <v>0.79235999999999995</v>
      </c>
      <c r="R121" s="5">
        <v>0.82569000000000004</v>
      </c>
      <c r="S121" s="5">
        <v>0.75068999999999997</v>
      </c>
      <c r="T121" s="5">
        <v>0.67778000000000005</v>
      </c>
      <c r="U121" s="5">
        <v>0.63148000000000004</v>
      </c>
      <c r="V121" s="5">
        <v>0.61758999999999997</v>
      </c>
      <c r="W121" s="5">
        <v>0.63148000000000004</v>
      </c>
      <c r="X121" s="5">
        <v>0.64537</v>
      </c>
      <c r="Y121" s="5">
        <v>0.62592999999999999</v>
      </c>
      <c r="Z121" s="5">
        <v>0.60092999999999996</v>
      </c>
      <c r="AA121" s="5">
        <v>0.55925999999999998</v>
      </c>
      <c r="AB121" s="5">
        <v>0.58704000000000001</v>
      </c>
      <c r="AC121" s="5">
        <v>0.57315000000000005</v>
      </c>
      <c r="AD121" s="5">
        <v>0.53147999999999995</v>
      </c>
      <c r="AE121" s="5">
        <v>0.55647999999999997</v>
      </c>
      <c r="AF121" s="5">
        <v>0.58426</v>
      </c>
      <c r="AG121" s="5">
        <v>0.54722000000000004</v>
      </c>
      <c r="AH121" s="5">
        <v>0.47777999999999998</v>
      </c>
      <c r="AI121" s="5">
        <v>0.47777999999999998</v>
      </c>
      <c r="AJ121" s="5">
        <v>0.47777999999999998</v>
      </c>
      <c r="AK121" s="5">
        <v>0.44167000000000001</v>
      </c>
      <c r="AM121" s="4" t="s">
        <v>73</v>
      </c>
      <c r="AN121" s="4" t="s">
        <v>74</v>
      </c>
      <c r="AO121" s="5">
        <f t="shared" si="99"/>
        <v>0.88925500000000002</v>
      </c>
      <c r="AP121" s="5">
        <f t="shared" si="100"/>
        <v>0.70561333333333331</v>
      </c>
      <c r="AQ121" s="5">
        <f t="shared" si="101"/>
        <v>0.52853636363636369</v>
      </c>
      <c r="AR121" s="6">
        <f>(AO121-AVERAGE(AO107:AO152))/_xlfn.STDEV.P(AO107:AO152)</f>
        <v>2.1310336963388155</v>
      </c>
      <c r="AS121" s="6">
        <f t="shared" ref="AS121:AT121" si="115">(AP121-AVERAGE(AP107:AP152))/_xlfn.STDEV.P(AP107:AP152)</f>
        <v>0.5206558513622308</v>
      </c>
      <c r="AT121" s="6">
        <f t="shared" si="115"/>
        <v>-0.76146174817335699</v>
      </c>
    </row>
    <row r="122" spans="1:46" ht="13.5" thickBot="1">
      <c r="A122" s="4" t="s">
        <v>75</v>
      </c>
      <c r="B122" s="4" t="s">
        <v>76</v>
      </c>
      <c r="C122" s="5">
        <v>0.67676000000000003</v>
      </c>
      <c r="D122" s="5">
        <v>0.66186999999999996</v>
      </c>
      <c r="E122" s="5">
        <v>0.63471999999999995</v>
      </c>
      <c r="F122" s="5">
        <v>0.63471999999999995</v>
      </c>
      <c r="G122" s="5">
        <v>0.62082999999999999</v>
      </c>
      <c r="H122" s="5">
        <v>0.63356999999999997</v>
      </c>
      <c r="I122" s="5">
        <v>0.66364000000000001</v>
      </c>
      <c r="J122" s="5">
        <v>0.71138999999999997</v>
      </c>
      <c r="K122" s="5">
        <v>0.71733999999999998</v>
      </c>
      <c r="L122" s="5">
        <v>0.71113999999999999</v>
      </c>
      <c r="M122" s="5">
        <v>0.70940000000000003</v>
      </c>
      <c r="N122" s="5">
        <v>0.71221999999999996</v>
      </c>
      <c r="O122" s="5">
        <v>0.71221999999999996</v>
      </c>
      <c r="P122" s="5">
        <v>0.73867000000000005</v>
      </c>
      <c r="Q122" s="5">
        <v>0.78629000000000004</v>
      </c>
      <c r="R122" s="5">
        <v>0.74084000000000005</v>
      </c>
      <c r="S122" s="5">
        <v>0.69916999999999996</v>
      </c>
      <c r="T122" s="5">
        <v>0.68876000000000004</v>
      </c>
      <c r="U122" s="5">
        <v>0.73294000000000004</v>
      </c>
      <c r="V122" s="5">
        <v>0.70128999999999997</v>
      </c>
      <c r="W122" s="5">
        <v>0.69425999999999999</v>
      </c>
      <c r="X122" s="5">
        <v>0.70174999999999998</v>
      </c>
      <c r="Y122" s="5">
        <v>0.72211999999999998</v>
      </c>
      <c r="Z122" s="5">
        <v>0.74014000000000002</v>
      </c>
      <c r="AA122" s="5">
        <v>0.74014000000000002</v>
      </c>
      <c r="AB122" s="5">
        <v>0.72765999999999997</v>
      </c>
      <c r="AC122" s="5">
        <v>0.72211000000000003</v>
      </c>
      <c r="AD122" s="5">
        <v>0.72435000000000005</v>
      </c>
      <c r="AE122" s="5">
        <v>0.78564999999999996</v>
      </c>
      <c r="AF122" s="5">
        <v>0.79995000000000005</v>
      </c>
      <c r="AG122" s="5">
        <v>0.78354000000000001</v>
      </c>
      <c r="AH122" s="5">
        <v>0.79783000000000004</v>
      </c>
      <c r="AI122" s="5">
        <v>0.77163000000000004</v>
      </c>
      <c r="AJ122" s="5">
        <v>0.78910000000000002</v>
      </c>
      <c r="AK122" s="5">
        <v>0.67613999999999996</v>
      </c>
      <c r="AM122" s="4" t="s">
        <v>75</v>
      </c>
      <c r="AN122" s="4" t="s">
        <v>76</v>
      </c>
      <c r="AO122" s="5">
        <f t="shared" si="99"/>
        <v>0.67396666666666671</v>
      </c>
      <c r="AP122" s="5">
        <f t="shared" si="100"/>
        <v>0.72153750000000005</v>
      </c>
      <c r="AQ122" s="5">
        <f t="shared" si="101"/>
        <v>0.75619090909090925</v>
      </c>
      <c r="AR122" s="6">
        <f>(AO122-AVERAGE(AO107:AO152))/_xlfn.STDEV.P(AO107:AO152)</f>
        <v>0.54409913071041249</v>
      </c>
      <c r="AS122" s="6">
        <f t="shared" ref="AS122:AT122" si="116">(AP122-AVERAGE(AP107:AP152))/_xlfn.STDEV.P(AP107:AP152)</f>
        <v>0.65803911963451778</v>
      </c>
      <c r="AT122" s="6">
        <f t="shared" si="116"/>
        <v>1.1276291999703609</v>
      </c>
    </row>
    <row r="123" spans="1:46" ht="13.5" thickBot="1">
      <c r="A123" s="4" t="s">
        <v>77</v>
      </c>
      <c r="B123" s="4" t="s">
        <v>78</v>
      </c>
      <c r="C123" s="5">
        <v>0.62365000000000004</v>
      </c>
      <c r="D123" s="5">
        <v>0.58198000000000005</v>
      </c>
      <c r="E123" s="5">
        <v>0.52064999999999995</v>
      </c>
      <c r="F123" s="5">
        <v>0.57272999999999996</v>
      </c>
      <c r="G123" s="5">
        <v>0.51717000000000002</v>
      </c>
      <c r="H123" s="5">
        <v>0.49336000000000002</v>
      </c>
      <c r="I123" s="5">
        <v>0.43780999999999998</v>
      </c>
      <c r="J123" s="5">
        <v>0.42114000000000001</v>
      </c>
      <c r="K123" s="5">
        <v>0.43609999999999999</v>
      </c>
      <c r="L123" s="5">
        <v>0.45900999999999997</v>
      </c>
      <c r="M123" s="5">
        <v>0.51178999999999997</v>
      </c>
      <c r="N123" s="5">
        <v>0.51178999999999997</v>
      </c>
      <c r="O123" s="5">
        <v>0.55345999999999995</v>
      </c>
      <c r="P123" s="5">
        <v>0.58470999999999995</v>
      </c>
      <c r="Q123" s="5">
        <v>0.63836999999999999</v>
      </c>
      <c r="R123" s="5">
        <v>0.63836999999999999</v>
      </c>
      <c r="S123" s="5">
        <v>0.69045000000000001</v>
      </c>
      <c r="T123" s="5">
        <v>0.68822000000000005</v>
      </c>
      <c r="U123" s="5">
        <v>0.73451999999999995</v>
      </c>
      <c r="V123" s="5">
        <v>0.77895999999999999</v>
      </c>
      <c r="W123" s="5">
        <v>0.77788999999999997</v>
      </c>
      <c r="X123" s="5">
        <v>0.77964999999999995</v>
      </c>
      <c r="Y123" s="5">
        <v>0.74328000000000005</v>
      </c>
      <c r="Z123" s="5">
        <v>0.72106000000000003</v>
      </c>
      <c r="AA123" s="5">
        <v>0.72106000000000003</v>
      </c>
      <c r="AB123" s="5">
        <v>0.64815</v>
      </c>
      <c r="AC123" s="5">
        <v>0.66898000000000002</v>
      </c>
      <c r="AD123" s="5">
        <v>0.6794</v>
      </c>
      <c r="AE123" s="5">
        <v>0.72106000000000003</v>
      </c>
      <c r="AF123" s="5">
        <v>0.74709999999999999</v>
      </c>
      <c r="AG123" s="5">
        <v>0.73970000000000002</v>
      </c>
      <c r="AH123" s="5">
        <v>0.69803000000000004</v>
      </c>
      <c r="AI123" s="5">
        <v>0.69803000000000004</v>
      </c>
      <c r="AJ123" s="5">
        <v>0.74628000000000005</v>
      </c>
      <c r="AK123" s="5">
        <v>0.72153</v>
      </c>
      <c r="AM123" s="4" t="s">
        <v>77</v>
      </c>
      <c r="AN123" s="4" t="s">
        <v>78</v>
      </c>
      <c r="AO123" s="5">
        <f t="shared" si="99"/>
        <v>0.50726499999999997</v>
      </c>
      <c r="AP123" s="5">
        <f t="shared" si="100"/>
        <v>0.69407833333333346</v>
      </c>
      <c r="AQ123" s="5">
        <f t="shared" si="101"/>
        <v>0.70811999999999997</v>
      </c>
      <c r="AR123" s="6">
        <f>(AO123-AVERAGE(AO107:AO152))/_xlfn.STDEV.P(AO107:AO152)</f>
        <v>-0.684693126098043</v>
      </c>
      <c r="AS123" s="6">
        <f t="shared" ref="AS123:AT123" si="117">(AP123-AVERAGE(AP107:AP152))/_xlfn.STDEV.P(AP107:AP152)</f>
        <v>0.42113943504400575</v>
      </c>
      <c r="AT123" s="6">
        <f t="shared" si="117"/>
        <v>0.72873393938436992</v>
      </c>
    </row>
    <row r="124" spans="1:46" ht="13.5" thickBot="1">
      <c r="A124" s="4" t="s">
        <v>79</v>
      </c>
      <c r="B124" s="4" t="s">
        <v>80</v>
      </c>
      <c r="C124" s="5">
        <v>0.58333000000000002</v>
      </c>
      <c r="D124" s="5">
        <v>0.64583000000000002</v>
      </c>
      <c r="E124" s="5">
        <v>0.67361000000000004</v>
      </c>
      <c r="F124" s="5">
        <v>0.72916999999999998</v>
      </c>
      <c r="G124" s="5">
        <v>0.70833000000000002</v>
      </c>
      <c r="H124" s="5">
        <v>0.79166999999999998</v>
      </c>
      <c r="I124" s="5">
        <v>0.76666999999999996</v>
      </c>
      <c r="J124" s="5">
        <v>0.72499999999999998</v>
      </c>
      <c r="K124" s="5">
        <v>0.64166999999999996</v>
      </c>
      <c r="L124" s="5">
        <v>0.64166999999999996</v>
      </c>
      <c r="M124" s="5">
        <v>0.64166999999999996</v>
      </c>
      <c r="N124" s="5">
        <v>0.64166999999999996</v>
      </c>
      <c r="O124" s="5">
        <v>0.61389000000000005</v>
      </c>
      <c r="P124" s="5">
        <v>0.6</v>
      </c>
      <c r="Q124" s="5">
        <v>0.6</v>
      </c>
      <c r="R124" s="5">
        <v>0.55832999999999999</v>
      </c>
      <c r="S124" s="5">
        <v>0.49582999999999999</v>
      </c>
      <c r="T124" s="5">
        <v>0.49582999999999999</v>
      </c>
      <c r="U124" s="5">
        <v>0.47916999999999998</v>
      </c>
      <c r="V124" s="5">
        <v>0.4375</v>
      </c>
      <c r="W124" s="5">
        <v>0.4375</v>
      </c>
      <c r="X124" s="5">
        <v>0.52083000000000002</v>
      </c>
      <c r="Y124" s="5">
        <v>0.52083000000000002</v>
      </c>
      <c r="Z124" s="5">
        <v>0.52083000000000002</v>
      </c>
      <c r="AA124" s="5">
        <v>0.52778000000000003</v>
      </c>
      <c r="AB124" s="5">
        <v>0.51619999999999999</v>
      </c>
      <c r="AC124" s="5">
        <v>0.51619999999999999</v>
      </c>
      <c r="AD124" s="5">
        <v>0.47454000000000002</v>
      </c>
      <c r="AE124" s="5">
        <v>0.80786999999999998</v>
      </c>
      <c r="AF124" s="5">
        <v>0.80786999999999998</v>
      </c>
      <c r="AG124" s="5">
        <v>0.84953999999999996</v>
      </c>
      <c r="AH124" s="5">
        <v>0.84953999999999996</v>
      </c>
      <c r="AI124" s="5">
        <v>0.84953999999999996</v>
      </c>
      <c r="AJ124" s="5">
        <v>0.84953999999999996</v>
      </c>
      <c r="AK124" s="5">
        <v>0.76619999999999999</v>
      </c>
      <c r="AM124" s="4" t="s">
        <v>79</v>
      </c>
      <c r="AN124" s="4" t="s">
        <v>80</v>
      </c>
      <c r="AO124" s="5">
        <f t="shared" si="99"/>
        <v>0.68252416666666649</v>
      </c>
      <c r="AP124" s="5">
        <f t="shared" si="100"/>
        <v>0.52337833333333339</v>
      </c>
      <c r="AQ124" s="5">
        <f t="shared" si="101"/>
        <v>0.71043818181818186</v>
      </c>
      <c r="AR124" s="6">
        <f>(AO124-AVERAGE(AO107:AO152))/_xlfn.STDEV.P(AO107:AO152)</f>
        <v>0.60717822252695941</v>
      </c>
      <c r="AS124" s="6">
        <f t="shared" ref="AS124:AT124" si="118">(AP124-AVERAGE(AP107:AP152))/_xlfn.STDEV.P(AP107:AP152)</f>
        <v>-1.0515482342686298</v>
      </c>
      <c r="AT124" s="6">
        <f t="shared" si="118"/>
        <v>0.74797034988579403</v>
      </c>
    </row>
    <row r="125" spans="1:46" ht="13.5" thickBot="1">
      <c r="A125" s="4" t="s">
        <v>81</v>
      </c>
      <c r="B125" s="4" t="s">
        <v>82</v>
      </c>
      <c r="C125" s="5">
        <v>0.45833000000000002</v>
      </c>
      <c r="D125" s="5">
        <v>0.52976000000000001</v>
      </c>
      <c r="E125" s="5">
        <v>0.61309999999999998</v>
      </c>
      <c r="F125" s="5">
        <v>0.66071000000000002</v>
      </c>
      <c r="G125" s="5">
        <v>0.74404999999999999</v>
      </c>
      <c r="H125" s="5">
        <v>0.66071000000000002</v>
      </c>
      <c r="I125" s="5">
        <v>0.57738</v>
      </c>
      <c r="J125" s="5">
        <v>0.66071000000000002</v>
      </c>
      <c r="K125" s="5">
        <v>0.64405000000000001</v>
      </c>
      <c r="L125" s="5">
        <v>0.72738000000000003</v>
      </c>
      <c r="M125" s="5">
        <v>0.72738000000000003</v>
      </c>
      <c r="N125" s="5">
        <v>0.72738000000000003</v>
      </c>
      <c r="O125" s="5">
        <v>0.72738000000000003</v>
      </c>
      <c r="P125" s="5">
        <v>0.65595000000000003</v>
      </c>
      <c r="Q125" s="5">
        <v>0.65595000000000003</v>
      </c>
      <c r="R125" s="5">
        <v>0.66388999999999998</v>
      </c>
      <c r="S125" s="5">
        <v>0.58055999999999996</v>
      </c>
      <c r="T125" s="5">
        <v>0.66388999999999998</v>
      </c>
      <c r="U125" s="5">
        <v>0.66388999999999998</v>
      </c>
      <c r="V125" s="5">
        <v>0.66388999999999998</v>
      </c>
      <c r="W125" s="5">
        <v>0.59721999999999997</v>
      </c>
      <c r="X125" s="5">
        <v>0.51388999999999996</v>
      </c>
      <c r="Y125" s="5">
        <v>0.51388999999999996</v>
      </c>
      <c r="Z125" s="5">
        <v>0.51388999999999996</v>
      </c>
      <c r="AA125" s="5">
        <v>0.55556000000000005</v>
      </c>
      <c r="AB125" s="5">
        <v>0.63888999999999996</v>
      </c>
      <c r="AC125" s="5">
        <v>0.55556000000000005</v>
      </c>
      <c r="AD125" s="5">
        <v>0.58333000000000002</v>
      </c>
      <c r="AE125" s="5">
        <v>0.66666999999999998</v>
      </c>
      <c r="AF125" s="5">
        <v>0.66666999999999998</v>
      </c>
      <c r="AG125" s="5">
        <v>0.66666999999999998</v>
      </c>
      <c r="AH125" s="5">
        <v>0.66666999999999998</v>
      </c>
      <c r="AI125" s="5">
        <v>0.75</v>
      </c>
      <c r="AJ125" s="5">
        <v>0.76282000000000005</v>
      </c>
      <c r="AK125" s="5">
        <v>0.60309999999999997</v>
      </c>
      <c r="AM125" s="4" t="s">
        <v>81</v>
      </c>
      <c r="AN125" s="4" t="s">
        <v>82</v>
      </c>
      <c r="AO125" s="5">
        <f t="shared" si="99"/>
        <v>0.64424500000000007</v>
      </c>
      <c r="AP125" s="5">
        <f t="shared" si="100"/>
        <v>0.61785749999999995</v>
      </c>
      <c r="AQ125" s="5">
        <f t="shared" si="101"/>
        <v>0.64690363636363635</v>
      </c>
      <c r="AR125" s="6">
        <f>(AO125-AVERAGE(AO107:AO152))/_xlfn.STDEV.P(AO107:AO152)</f>
        <v>0.3250146153019966</v>
      </c>
      <c r="AS125" s="6">
        <f t="shared" ref="AS125:AT125" si="119">(AP125-AVERAGE(AP107:AP152))/_xlfn.STDEV.P(AP107:AP152)</f>
        <v>-0.23644393575115374</v>
      </c>
      <c r="AT125" s="6">
        <f t="shared" si="119"/>
        <v>0.22075691571972014</v>
      </c>
    </row>
    <row r="126" spans="1:46" ht="13.5" thickBot="1">
      <c r="A126" s="4" t="s">
        <v>83</v>
      </c>
      <c r="B126" s="4" t="s">
        <v>84</v>
      </c>
      <c r="C126" s="5">
        <v>0.41666999999999998</v>
      </c>
      <c r="D126" s="5">
        <v>0.5</v>
      </c>
      <c r="E126" s="5">
        <v>0.5</v>
      </c>
      <c r="F126" s="5">
        <v>0.5</v>
      </c>
      <c r="G126" s="5">
        <v>0.5</v>
      </c>
      <c r="H126" s="5">
        <v>0.58333000000000002</v>
      </c>
      <c r="I126" s="5">
        <v>0.58333000000000002</v>
      </c>
      <c r="J126" s="5">
        <v>0.66666999999999998</v>
      </c>
      <c r="K126" s="5">
        <v>0.63888999999999996</v>
      </c>
      <c r="L126" s="5">
        <v>0.63888999999999996</v>
      </c>
      <c r="M126" s="5">
        <v>0.72221999999999997</v>
      </c>
      <c r="N126" s="5">
        <v>0.63888999999999996</v>
      </c>
      <c r="O126" s="5">
        <v>0.63888999999999996</v>
      </c>
      <c r="P126" s="5">
        <v>0.63888999999999996</v>
      </c>
      <c r="Q126" s="5">
        <v>0.63888999999999996</v>
      </c>
      <c r="R126" s="5">
        <v>0.63888999999999996</v>
      </c>
      <c r="S126" s="5">
        <v>0.72221999999999997</v>
      </c>
      <c r="T126" s="5">
        <v>0.67013999999999996</v>
      </c>
      <c r="U126" s="5">
        <v>0.68681000000000003</v>
      </c>
      <c r="V126" s="5">
        <v>0.65903</v>
      </c>
      <c r="W126" s="5">
        <v>0.61180999999999996</v>
      </c>
      <c r="X126" s="5">
        <v>0.52847</v>
      </c>
      <c r="Y126" s="5">
        <v>0.47292000000000001</v>
      </c>
      <c r="Z126" s="5">
        <v>0.53542000000000001</v>
      </c>
      <c r="AA126" s="5">
        <v>0.53542000000000001</v>
      </c>
      <c r="AB126" s="5">
        <v>0.53542000000000001</v>
      </c>
      <c r="AC126" s="5">
        <v>0.52500000000000002</v>
      </c>
      <c r="AD126" s="5">
        <v>0.44167000000000001</v>
      </c>
      <c r="AE126" s="5">
        <v>0.42975999999999998</v>
      </c>
      <c r="AF126" s="5">
        <v>0.39850999999999998</v>
      </c>
      <c r="AG126" s="5">
        <v>0.38185000000000002</v>
      </c>
      <c r="AH126" s="5">
        <v>0.38879000000000002</v>
      </c>
      <c r="AI126" s="5">
        <v>0.46378999999999998</v>
      </c>
      <c r="AJ126" s="5">
        <v>0.54712000000000005</v>
      </c>
      <c r="AK126" s="5">
        <v>0.54017999999999999</v>
      </c>
      <c r="AM126" s="4" t="s">
        <v>83</v>
      </c>
      <c r="AN126" s="4" t="s">
        <v>84</v>
      </c>
      <c r="AO126" s="5">
        <f t="shared" si="99"/>
        <v>0.57407416666666666</v>
      </c>
      <c r="AP126" s="5">
        <f t="shared" si="100"/>
        <v>0.62019833333333352</v>
      </c>
      <c r="AQ126" s="5">
        <f t="shared" si="101"/>
        <v>0.47159181818181822</v>
      </c>
      <c r="AR126" s="6">
        <f>(AO126-AVERAGE(AO107:AO152))/_xlfn.STDEV.P(AO107:AO152)</f>
        <v>-0.1922290234566443</v>
      </c>
      <c r="AS126" s="6">
        <f t="shared" ref="AS126:AT126" si="120">(AP126-AVERAGE(AP107:AP152))/_xlfn.STDEV.P(AP107:AP152)</f>
        <v>-0.21624876067255772</v>
      </c>
      <c r="AT126" s="6">
        <f t="shared" si="120"/>
        <v>-1.2339909706826386</v>
      </c>
    </row>
    <row r="127" spans="1:46" ht="13.5" thickBot="1">
      <c r="A127" s="4" t="s">
        <v>85</v>
      </c>
      <c r="B127" s="4" t="s">
        <v>86</v>
      </c>
      <c r="C127" s="5">
        <v>0.60833000000000004</v>
      </c>
      <c r="D127" s="5">
        <v>0.60833000000000004</v>
      </c>
      <c r="E127" s="5">
        <v>0.59443999999999997</v>
      </c>
      <c r="F127" s="5">
        <v>0.58333000000000002</v>
      </c>
      <c r="G127" s="5">
        <v>0.61667000000000005</v>
      </c>
      <c r="H127" s="5">
        <v>0.62082999999999999</v>
      </c>
      <c r="I127" s="5">
        <v>0.70416999999999996</v>
      </c>
      <c r="J127" s="5">
        <v>0.70069000000000004</v>
      </c>
      <c r="K127" s="5">
        <v>0.65903</v>
      </c>
      <c r="L127" s="5">
        <v>0.65903</v>
      </c>
      <c r="M127" s="5">
        <v>0.65207999999999999</v>
      </c>
      <c r="N127" s="5">
        <v>0.70764000000000005</v>
      </c>
      <c r="O127" s="5">
        <v>0.76319999999999999</v>
      </c>
      <c r="P127" s="5">
        <v>0.67986000000000002</v>
      </c>
      <c r="Q127" s="5">
        <v>0.66596999999999995</v>
      </c>
      <c r="R127" s="5">
        <v>0.69374999999999998</v>
      </c>
      <c r="S127" s="5">
        <v>0.71994000000000002</v>
      </c>
      <c r="T127" s="5">
        <v>0.69494</v>
      </c>
      <c r="U127" s="5">
        <v>0.61160999999999999</v>
      </c>
      <c r="V127" s="5">
        <v>0.64285999999999999</v>
      </c>
      <c r="W127" s="5">
        <v>0.66369</v>
      </c>
      <c r="X127" s="5">
        <v>0.66369</v>
      </c>
      <c r="Y127" s="5">
        <v>0.68389</v>
      </c>
      <c r="Z127" s="5">
        <v>0.68389</v>
      </c>
      <c r="AA127" s="5">
        <v>0.68389</v>
      </c>
      <c r="AB127" s="5">
        <v>0.76722999999999997</v>
      </c>
      <c r="AC127" s="5">
        <v>0.82277999999999996</v>
      </c>
      <c r="AD127" s="5">
        <v>0.82277999999999996</v>
      </c>
      <c r="AE127" s="5">
        <v>0.84658999999999995</v>
      </c>
      <c r="AF127" s="5">
        <v>0.83826000000000001</v>
      </c>
      <c r="AG127" s="5">
        <v>0.86951000000000001</v>
      </c>
      <c r="AH127" s="5">
        <v>0.82784000000000002</v>
      </c>
      <c r="AI127" s="5">
        <v>0.78346000000000005</v>
      </c>
      <c r="AJ127" s="5">
        <v>0.78346000000000005</v>
      </c>
      <c r="AK127" s="5">
        <v>0.65561999999999998</v>
      </c>
      <c r="AM127" s="4" t="s">
        <v>85</v>
      </c>
      <c r="AN127" s="4" t="s">
        <v>86</v>
      </c>
      <c r="AO127" s="5">
        <f t="shared" si="99"/>
        <v>0.64288083333333323</v>
      </c>
      <c r="AP127" s="5">
        <f t="shared" si="100"/>
        <v>0.68060749999999992</v>
      </c>
      <c r="AQ127" s="5">
        <f t="shared" si="101"/>
        <v>0.79103818181818186</v>
      </c>
      <c r="AR127" s="6">
        <f>(AO127-AVERAGE(AO107:AO152))/_xlfn.STDEV.P(AO107:AO152)</f>
        <v>0.31495906234613891</v>
      </c>
      <c r="AS127" s="6">
        <f t="shared" ref="AS127:AT127" si="121">(AP127-AVERAGE(AP107:AP152))/_xlfn.STDEV.P(AP107:AP152)</f>
        <v>0.30492191808228386</v>
      </c>
      <c r="AT127" s="6">
        <f t="shared" si="121"/>
        <v>1.4167939401039154</v>
      </c>
    </row>
    <row r="128" spans="1:46" ht="13.5" thickBot="1">
      <c r="A128" s="4" t="s">
        <v>87</v>
      </c>
      <c r="B128" s="4" t="s">
        <v>88</v>
      </c>
      <c r="C128" s="5">
        <v>0.48021999999999998</v>
      </c>
      <c r="D128" s="5">
        <v>0.41539999999999999</v>
      </c>
      <c r="E128" s="5">
        <v>0.41539999999999999</v>
      </c>
      <c r="F128" s="5">
        <v>0.42135</v>
      </c>
      <c r="G128" s="5">
        <v>0.42514000000000002</v>
      </c>
      <c r="H128" s="5">
        <v>0.45291999999999999</v>
      </c>
      <c r="I128" s="5">
        <v>0.43506</v>
      </c>
      <c r="J128" s="5">
        <v>0.37256</v>
      </c>
      <c r="K128" s="5">
        <v>0.37256</v>
      </c>
      <c r="L128" s="5">
        <v>0.41422999999999999</v>
      </c>
      <c r="M128" s="5">
        <v>0.34372000000000003</v>
      </c>
      <c r="N128" s="5">
        <v>0.36871999999999999</v>
      </c>
      <c r="O128" s="5">
        <v>0.41038000000000002</v>
      </c>
      <c r="P128" s="5">
        <v>0.43353000000000003</v>
      </c>
      <c r="Q128" s="5">
        <v>0.43353000000000003</v>
      </c>
      <c r="R128" s="5">
        <v>0.47520000000000001</v>
      </c>
      <c r="S128" s="5">
        <v>0.51685999999999999</v>
      </c>
      <c r="T128" s="5">
        <v>0.57242000000000004</v>
      </c>
      <c r="U128" s="5">
        <v>0.56713000000000002</v>
      </c>
      <c r="V128" s="5">
        <v>0.57406999999999997</v>
      </c>
      <c r="W128" s="5">
        <v>0.53241000000000005</v>
      </c>
      <c r="X128" s="5">
        <v>0.53241000000000005</v>
      </c>
      <c r="Y128" s="5">
        <v>0.55323999999999995</v>
      </c>
      <c r="Z128" s="5">
        <v>0.59491000000000005</v>
      </c>
      <c r="AA128" s="5">
        <v>0.60880000000000001</v>
      </c>
      <c r="AB128" s="5">
        <v>0.60880000000000001</v>
      </c>
      <c r="AC128" s="5">
        <v>0.58101999999999998</v>
      </c>
      <c r="AD128" s="5">
        <v>0.58101999999999998</v>
      </c>
      <c r="AE128" s="5">
        <v>0.58101999999999998</v>
      </c>
      <c r="AF128" s="5">
        <v>0.55323999999999995</v>
      </c>
      <c r="AG128" s="5">
        <v>0.55556000000000005</v>
      </c>
      <c r="AH128" s="5">
        <v>0.55556000000000005</v>
      </c>
      <c r="AI128" s="5">
        <v>0.59721999999999997</v>
      </c>
      <c r="AJ128" s="5">
        <v>0.51388999999999996</v>
      </c>
      <c r="AK128" s="5">
        <v>0.4375</v>
      </c>
      <c r="AM128" s="4" t="s">
        <v>87</v>
      </c>
      <c r="AN128" s="4" t="s">
        <v>88</v>
      </c>
      <c r="AO128" s="5">
        <f t="shared" si="99"/>
        <v>0.40977333333333332</v>
      </c>
      <c r="AP128" s="5">
        <f t="shared" si="100"/>
        <v>0.51634083333333336</v>
      </c>
      <c r="AQ128" s="5">
        <f t="shared" si="101"/>
        <v>0.56123909090909097</v>
      </c>
      <c r="AR128" s="6">
        <f>(AO128-AVERAGE(AO107:AO152))/_xlfn.STDEV.P(AO107:AO152)</f>
        <v>-1.4033242441833507</v>
      </c>
      <c r="AS128" s="6">
        <f t="shared" ref="AS128:AT128" si="122">(AP128-AVERAGE(AP107:AP152))/_xlfn.STDEV.P(AP107:AP152)</f>
        <v>-1.1122631696686749</v>
      </c>
      <c r="AT128" s="6">
        <f t="shared" si="122"/>
        <v>-0.49009257367621645</v>
      </c>
    </row>
    <row r="129" spans="1:46" ht="13.5" thickBot="1">
      <c r="A129" s="4" t="s">
        <v>89</v>
      </c>
      <c r="B129" s="4" t="s">
        <v>90</v>
      </c>
      <c r="C129" s="5">
        <v>0.86375999999999997</v>
      </c>
      <c r="D129" s="5">
        <v>0.83597999999999995</v>
      </c>
      <c r="E129" s="5">
        <v>0.82618000000000003</v>
      </c>
      <c r="F129" s="5">
        <v>0.79222999999999999</v>
      </c>
      <c r="G129" s="5">
        <v>0.79222999999999999</v>
      </c>
      <c r="H129" s="5">
        <v>0.80959000000000003</v>
      </c>
      <c r="I129" s="5">
        <v>0.83935000000000004</v>
      </c>
      <c r="J129" s="5">
        <v>0.84213000000000005</v>
      </c>
      <c r="K129" s="5">
        <v>0.83418999999999999</v>
      </c>
      <c r="L129" s="5">
        <v>0.83131999999999995</v>
      </c>
      <c r="M129" s="5">
        <v>0.86702999999999997</v>
      </c>
      <c r="N129" s="5">
        <v>0.87073</v>
      </c>
      <c r="O129" s="5">
        <v>0.87073</v>
      </c>
      <c r="P129" s="5">
        <v>0.89851000000000003</v>
      </c>
      <c r="Q129" s="5">
        <v>0.90830999999999995</v>
      </c>
      <c r="R129" s="5">
        <v>0.93393000000000004</v>
      </c>
      <c r="S129" s="5">
        <v>0.93393000000000004</v>
      </c>
      <c r="T129" s="5">
        <v>0.86102000000000001</v>
      </c>
      <c r="U129" s="5">
        <v>0.79852000000000001</v>
      </c>
      <c r="V129" s="5">
        <v>0.78185000000000004</v>
      </c>
      <c r="W129" s="5">
        <v>0.74812000000000001</v>
      </c>
      <c r="X129" s="5">
        <v>0.73709999999999998</v>
      </c>
      <c r="Y129" s="5">
        <v>0.69543999999999995</v>
      </c>
      <c r="Z129" s="5">
        <v>0.65932999999999997</v>
      </c>
      <c r="AA129" s="5">
        <v>0.57599</v>
      </c>
      <c r="AB129" s="5">
        <v>0.57599</v>
      </c>
      <c r="AC129" s="5">
        <v>0.53432999999999997</v>
      </c>
      <c r="AD129" s="5">
        <v>0.49265999999999999</v>
      </c>
      <c r="AE129" s="5">
        <v>0.40933000000000003</v>
      </c>
      <c r="AF129" s="5">
        <v>0.49265999999999999</v>
      </c>
      <c r="AG129" s="5">
        <v>0.50268999999999997</v>
      </c>
      <c r="AH129" s="5">
        <v>0.51658000000000004</v>
      </c>
      <c r="AI129" s="5">
        <v>0.55825000000000002</v>
      </c>
      <c r="AJ129" s="5">
        <v>0.57213000000000003</v>
      </c>
      <c r="AK129" s="5">
        <v>0.56420000000000003</v>
      </c>
      <c r="AM129" s="4" t="s">
        <v>89</v>
      </c>
      <c r="AN129" s="4" t="s">
        <v>90</v>
      </c>
      <c r="AO129" s="5">
        <f t="shared" si="99"/>
        <v>0.83372666666666662</v>
      </c>
      <c r="AP129" s="5">
        <f t="shared" si="100"/>
        <v>0.81889916666666673</v>
      </c>
      <c r="AQ129" s="5">
        <f t="shared" si="101"/>
        <v>0.52680090909090904</v>
      </c>
      <c r="AR129" s="6">
        <f>(AO129-AVERAGE(AO107:AO152))/_xlfn.STDEV.P(AO107:AO152)</f>
        <v>1.7217229353977399</v>
      </c>
      <c r="AS129" s="6">
        <f t="shared" ref="AS129:AT129" si="123">(AP129-AVERAGE(AP107:AP152))/_xlfn.STDEV.P(AP107:AP152)</f>
        <v>1.4980117380511961</v>
      </c>
      <c r="AT129" s="6">
        <f t="shared" si="123"/>
        <v>-0.77586265313305103</v>
      </c>
    </row>
    <row r="130" spans="1:46" ht="13.5" thickBot="1">
      <c r="A130" s="4" t="s">
        <v>91</v>
      </c>
      <c r="B130" s="4" t="s">
        <v>92</v>
      </c>
      <c r="C130" s="5">
        <v>0.82593000000000005</v>
      </c>
      <c r="D130" s="5">
        <v>0.82593000000000005</v>
      </c>
      <c r="E130" s="5">
        <v>0.75926000000000005</v>
      </c>
      <c r="F130" s="5">
        <v>0.78008999999999995</v>
      </c>
      <c r="G130" s="5">
        <v>0.75926000000000005</v>
      </c>
      <c r="H130" s="5">
        <v>0.73843000000000003</v>
      </c>
      <c r="I130" s="5">
        <v>0.75926000000000005</v>
      </c>
      <c r="J130" s="5">
        <v>0.74934000000000001</v>
      </c>
      <c r="K130" s="5">
        <v>0.74239999999999995</v>
      </c>
      <c r="L130" s="5">
        <v>0.74239999999999995</v>
      </c>
      <c r="M130" s="5">
        <v>0.74239999999999995</v>
      </c>
      <c r="N130" s="5">
        <v>0.74702000000000002</v>
      </c>
      <c r="O130" s="5">
        <v>0.66369</v>
      </c>
      <c r="P130" s="5">
        <v>0.66369</v>
      </c>
      <c r="Q130" s="5">
        <v>0.73036000000000001</v>
      </c>
      <c r="R130" s="5">
        <v>0.70952000000000004</v>
      </c>
      <c r="S130" s="5">
        <v>0.73036000000000001</v>
      </c>
      <c r="T130" s="5">
        <v>0.78527999999999998</v>
      </c>
      <c r="U130" s="5">
        <v>0.78527999999999998</v>
      </c>
      <c r="V130" s="5">
        <v>0.78130999999999995</v>
      </c>
      <c r="W130" s="5">
        <v>0.72872999999999999</v>
      </c>
      <c r="X130" s="5">
        <v>0.71947000000000005</v>
      </c>
      <c r="Y130" s="5">
        <v>0.72423999999999999</v>
      </c>
      <c r="Z130" s="5">
        <v>0.73812999999999995</v>
      </c>
      <c r="AA130" s="5">
        <v>0.82145999999999997</v>
      </c>
      <c r="AB130" s="5">
        <v>0.82145999999999997</v>
      </c>
      <c r="AC130" s="5">
        <v>0.82145999999999997</v>
      </c>
      <c r="AD130" s="5">
        <v>0.86312999999999995</v>
      </c>
      <c r="AE130" s="5">
        <v>0.83535000000000004</v>
      </c>
      <c r="AF130" s="5">
        <v>0.84292</v>
      </c>
      <c r="AG130" s="5">
        <v>0.80125999999999997</v>
      </c>
      <c r="AH130" s="5">
        <v>0.78737000000000001</v>
      </c>
      <c r="AI130" s="5">
        <v>0.84689000000000003</v>
      </c>
      <c r="AJ130" s="5">
        <v>0.85614999999999997</v>
      </c>
      <c r="AK130" s="5">
        <v>0.78471999999999997</v>
      </c>
      <c r="AM130" s="4" t="s">
        <v>91</v>
      </c>
      <c r="AN130" s="4" t="s">
        <v>92</v>
      </c>
      <c r="AO130" s="5">
        <f t="shared" si="99"/>
        <v>0.76431000000000004</v>
      </c>
      <c r="AP130" s="5">
        <f t="shared" si="100"/>
        <v>0.7300049999999999</v>
      </c>
      <c r="AQ130" s="5">
        <f t="shared" si="101"/>
        <v>0.82565181818181832</v>
      </c>
      <c r="AR130" s="6">
        <f>(AO130-AVERAGE(AO107:AO152))/_xlfn.STDEV.P(AO107:AO152)</f>
        <v>1.2100384141864735</v>
      </c>
      <c r="AS130" s="6">
        <f t="shared" ref="AS130:AT130" si="124">(AP130-AVERAGE(AP107:AP152))/_xlfn.STDEV.P(AP107:AP152)</f>
        <v>0.73109115736096486</v>
      </c>
      <c r="AT130" s="6">
        <f t="shared" si="124"/>
        <v>1.7040199518065438</v>
      </c>
    </row>
    <row r="131" spans="1:46" ht="13.5" thickBot="1">
      <c r="A131" s="4" t="s">
        <v>93</v>
      </c>
      <c r="B131" s="4" t="s">
        <v>94</v>
      </c>
      <c r="C131" s="5">
        <v>0.51419999999999999</v>
      </c>
      <c r="D131" s="5">
        <v>0.47647</v>
      </c>
      <c r="E131" s="5">
        <v>0.47696</v>
      </c>
      <c r="F131" s="5">
        <v>0.48992000000000002</v>
      </c>
      <c r="G131" s="5">
        <v>0.51498999999999995</v>
      </c>
      <c r="H131" s="5">
        <v>0.54984</v>
      </c>
      <c r="I131" s="5">
        <v>0.55447000000000002</v>
      </c>
      <c r="J131" s="5">
        <v>0.58225000000000005</v>
      </c>
      <c r="K131" s="5">
        <v>0.58987000000000001</v>
      </c>
      <c r="L131" s="5">
        <v>0.57891000000000004</v>
      </c>
      <c r="M131" s="5">
        <v>0.54113999999999995</v>
      </c>
      <c r="N131" s="5">
        <v>0.53922000000000003</v>
      </c>
      <c r="O131" s="5">
        <v>0.52532999999999996</v>
      </c>
      <c r="P131" s="5">
        <v>0.53034000000000003</v>
      </c>
      <c r="Q131" s="5">
        <v>0.51671999999999996</v>
      </c>
      <c r="R131" s="5">
        <v>0.50375000000000003</v>
      </c>
      <c r="S131" s="5">
        <v>0.51871</v>
      </c>
      <c r="T131" s="5">
        <v>0.53351999999999999</v>
      </c>
      <c r="U131" s="5">
        <v>0.48331000000000002</v>
      </c>
      <c r="V131" s="5">
        <v>0.49918000000000001</v>
      </c>
      <c r="W131" s="5">
        <v>0.47548000000000001</v>
      </c>
      <c r="X131" s="5">
        <v>0.47548000000000001</v>
      </c>
      <c r="Y131" s="5">
        <v>0.54566000000000003</v>
      </c>
      <c r="Z131" s="5">
        <v>0.55684</v>
      </c>
      <c r="AA131" s="5">
        <v>0.61238999999999999</v>
      </c>
      <c r="AB131" s="5">
        <v>0.62011000000000005</v>
      </c>
      <c r="AC131" s="5">
        <v>0.63400000000000001</v>
      </c>
      <c r="AD131" s="5">
        <v>0.62821000000000005</v>
      </c>
      <c r="AE131" s="5">
        <v>0.63409000000000004</v>
      </c>
      <c r="AF131" s="5">
        <v>0.60052000000000005</v>
      </c>
      <c r="AG131" s="5">
        <v>0.62295999999999996</v>
      </c>
      <c r="AH131" s="5">
        <v>0.62444999999999995</v>
      </c>
      <c r="AI131" s="5">
        <v>0.68686999999999998</v>
      </c>
      <c r="AJ131" s="5">
        <v>0.72853999999999997</v>
      </c>
      <c r="AK131" s="5">
        <v>0.65710999999999997</v>
      </c>
      <c r="AM131" s="4" t="s">
        <v>93</v>
      </c>
      <c r="AN131" s="4" t="s">
        <v>94</v>
      </c>
      <c r="AO131" s="5">
        <f t="shared" si="99"/>
        <v>0.53402000000000005</v>
      </c>
      <c r="AP131" s="5">
        <f t="shared" si="100"/>
        <v>0.51369333333333345</v>
      </c>
      <c r="AQ131" s="5">
        <f t="shared" si="101"/>
        <v>0.64084090909090907</v>
      </c>
      <c r="AR131" s="6">
        <f>(AO131-AVERAGE(AO107:AO152))/_xlfn.STDEV.P(AO107:AO152)</f>
        <v>-0.48747652059973579</v>
      </c>
      <c r="AS131" s="6">
        <f t="shared" ref="AS131:AT131" si="125">(AP131-AVERAGE(AP107:AP152))/_xlfn.STDEV.P(AP107:AP152)</f>
        <v>-1.135104063661089</v>
      </c>
      <c r="AT131" s="6">
        <f t="shared" si="125"/>
        <v>0.17044804449070308</v>
      </c>
    </row>
    <row r="132" spans="1:46" ht="13.5" thickBot="1">
      <c r="A132" s="4" t="s">
        <v>95</v>
      </c>
      <c r="B132" s="4" t="s">
        <v>96</v>
      </c>
      <c r="C132" s="5">
        <v>0.66547000000000001</v>
      </c>
      <c r="D132" s="5">
        <v>0.70604</v>
      </c>
      <c r="E132" s="5">
        <v>0.70604</v>
      </c>
      <c r="F132" s="5">
        <v>0.67825999999999997</v>
      </c>
      <c r="G132" s="5">
        <v>0.70048999999999995</v>
      </c>
      <c r="H132" s="5">
        <v>0.78300000000000003</v>
      </c>
      <c r="I132" s="5">
        <v>0.76217000000000001</v>
      </c>
      <c r="J132" s="5">
        <v>0.73472000000000004</v>
      </c>
      <c r="K132" s="5">
        <v>0.69306000000000001</v>
      </c>
      <c r="L132" s="5">
        <v>0.70694999999999997</v>
      </c>
      <c r="M132" s="5">
        <v>0.70337000000000005</v>
      </c>
      <c r="N132" s="5">
        <v>0.71726000000000001</v>
      </c>
      <c r="O132" s="5">
        <v>0.80059999999999998</v>
      </c>
      <c r="P132" s="5">
        <v>0.81449000000000005</v>
      </c>
      <c r="Q132" s="5">
        <v>0.81449000000000005</v>
      </c>
      <c r="R132" s="5">
        <v>0.84226000000000001</v>
      </c>
      <c r="S132" s="5">
        <v>0.85814000000000001</v>
      </c>
      <c r="T132" s="5">
        <v>0.81647000000000003</v>
      </c>
      <c r="U132" s="5">
        <v>0.81647000000000003</v>
      </c>
      <c r="V132" s="5">
        <v>0.84424999999999994</v>
      </c>
      <c r="W132" s="5">
        <v>0.83035999999999999</v>
      </c>
      <c r="X132" s="5">
        <v>0.81845000000000001</v>
      </c>
      <c r="Y132" s="5">
        <v>0.79910999999999999</v>
      </c>
      <c r="Z132" s="5">
        <v>0.79910999999999999</v>
      </c>
      <c r="AA132" s="5">
        <v>0.79910999999999999</v>
      </c>
      <c r="AB132" s="5">
        <v>0.76854999999999996</v>
      </c>
      <c r="AC132" s="5">
        <v>0.72687999999999997</v>
      </c>
      <c r="AD132" s="5">
        <v>0.72687999999999997</v>
      </c>
      <c r="AE132" s="5">
        <v>0.73878999999999995</v>
      </c>
      <c r="AF132" s="5">
        <v>0.74258000000000002</v>
      </c>
      <c r="AG132" s="5">
        <v>0.68008000000000002</v>
      </c>
      <c r="AH132" s="5">
        <v>0.68008000000000002</v>
      </c>
      <c r="AI132" s="5">
        <v>0.69916999999999996</v>
      </c>
      <c r="AJ132" s="5">
        <v>0.71108000000000005</v>
      </c>
      <c r="AK132" s="5">
        <v>0.60899999999999999</v>
      </c>
      <c r="AM132" s="4" t="s">
        <v>95</v>
      </c>
      <c r="AN132" s="4" t="s">
        <v>96</v>
      </c>
      <c r="AO132" s="5">
        <f t="shared" si="99"/>
        <v>0.71306916666666664</v>
      </c>
      <c r="AP132" s="5">
        <f t="shared" si="100"/>
        <v>0.82118333333333338</v>
      </c>
      <c r="AQ132" s="5">
        <f t="shared" si="101"/>
        <v>0.7165636363636364</v>
      </c>
      <c r="AR132" s="6">
        <f>(AO132-AVERAGE(AO107:AO152))/_xlfn.STDEV.P(AO107:AO152)</f>
        <v>0.83233169720256417</v>
      </c>
      <c r="AS132" s="6">
        <f t="shared" ref="AS132:AT132" si="126">(AP132-AVERAGE(AP107:AP152))/_xlfn.STDEV.P(AP107:AP152)</f>
        <v>1.5177180302870188</v>
      </c>
      <c r="AT132" s="6">
        <f t="shared" si="126"/>
        <v>0.79879973575190832</v>
      </c>
    </row>
    <row r="133" spans="1:46" ht="13.5" thickBot="1">
      <c r="A133" s="4" t="s">
        <v>97</v>
      </c>
      <c r="B133" s="4" t="s">
        <v>98</v>
      </c>
      <c r="C133" s="5">
        <v>0.86031999999999997</v>
      </c>
      <c r="D133" s="5">
        <v>0.81864999999999999</v>
      </c>
      <c r="E133" s="5">
        <v>0.77102999999999999</v>
      </c>
      <c r="F133" s="5">
        <v>0.74324999999999997</v>
      </c>
      <c r="G133" s="5">
        <v>0.71825000000000006</v>
      </c>
      <c r="H133" s="5">
        <v>0.70437000000000005</v>
      </c>
      <c r="I133" s="5">
        <v>0.67659000000000002</v>
      </c>
      <c r="J133" s="5">
        <v>0.64881</v>
      </c>
      <c r="K133" s="5">
        <v>0.64881</v>
      </c>
      <c r="L133" s="5">
        <v>0.67130000000000001</v>
      </c>
      <c r="M133" s="5">
        <v>0.69908000000000003</v>
      </c>
      <c r="N133" s="5">
        <v>0.73479000000000005</v>
      </c>
      <c r="O133" s="5">
        <v>0.71811999999999998</v>
      </c>
      <c r="P133" s="5">
        <v>0.75978999999999997</v>
      </c>
      <c r="Q133" s="5">
        <v>0.77407999999999999</v>
      </c>
      <c r="R133" s="5">
        <v>0.80184999999999995</v>
      </c>
      <c r="S133" s="5">
        <v>0.84352000000000005</v>
      </c>
      <c r="T133" s="5">
        <v>0.85741000000000001</v>
      </c>
      <c r="U133" s="5">
        <v>0.86851999999999996</v>
      </c>
      <c r="V133" s="5">
        <v>0.89629999999999999</v>
      </c>
      <c r="W133" s="5">
        <v>0.89629999999999999</v>
      </c>
      <c r="X133" s="5">
        <v>0.90356999999999998</v>
      </c>
      <c r="Y133" s="5">
        <v>0.88690999999999998</v>
      </c>
      <c r="Z133" s="5">
        <v>0.88690999999999998</v>
      </c>
      <c r="AA133" s="5">
        <v>0.90356999999999998</v>
      </c>
      <c r="AB133" s="5">
        <v>0.90356999999999998</v>
      </c>
      <c r="AC133" s="5">
        <v>0.85357000000000005</v>
      </c>
      <c r="AD133" s="5">
        <v>0.85357000000000005</v>
      </c>
      <c r="AE133" s="5">
        <v>0.77024000000000004</v>
      </c>
      <c r="AF133" s="5">
        <v>0.71467999999999998</v>
      </c>
      <c r="AG133" s="5">
        <v>0.70357000000000003</v>
      </c>
      <c r="AH133" s="5">
        <v>0.69716</v>
      </c>
      <c r="AI133" s="5">
        <v>0.69074999999999998</v>
      </c>
      <c r="AJ133" s="5">
        <v>0.72050999999999998</v>
      </c>
      <c r="AK133" s="5">
        <v>0.60175999999999996</v>
      </c>
      <c r="AM133" s="4" t="s">
        <v>97</v>
      </c>
      <c r="AN133" s="4" t="s">
        <v>98</v>
      </c>
      <c r="AO133" s="5">
        <f t="shared" si="99"/>
        <v>0.72460416666666683</v>
      </c>
      <c r="AP133" s="5">
        <f t="shared" si="100"/>
        <v>0.84110666666666667</v>
      </c>
      <c r="AQ133" s="5">
        <f t="shared" si="101"/>
        <v>0.76481363636363642</v>
      </c>
      <c r="AR133" s="6">
        <f>(AO133-AVERAGE(AO107:AO152))/_xlfn.STDEV.P(AO107:AO152)</f>
        <v>0.91735855365642338</v>
      </c>
      <c r="AS133" s="6">
        <f t="shared" ref="AS133:AT133" si="127">(AP133-AVERAGE(AP107:AP152))/_xlfn.STDEV.P(AP107:AP152)</f>
        <v>1.6896034862425275</v>
      </c>
      <c r="AT133" s="6">
        <f t="shared" si="127"/>
        <v>1.1991811033452628</v>
      </c>
    </row>
    <row r="134" spans="1:46" ht="13.5" thickBot="1">
      <c r="A134" s="4" t="s">
        <v>99</v>
      </c>
      <c r="B134" s="4" t="s">
        <v>100</v>
      </c>
      <c r="C134" s="5">
        <v>0.61111000000000004</v>
      </c>
      <c r="D134" s="5">
        <v>0.61111000000000004</v>
      </c>
      <c r="E134" s="5">
        <v>0.52778000000000003</v>
      </c>
      <c r="F134" s="5">
        <v>0.53174999999999994</v>
      </c>
      <c r="G134" s="5">
        <v>0.57340999999999998</v>
      </c>
      <c r="H134" s="5">
        <v>0.57340999999999998</v>
      </c>
      <c r="I134" s="5">
        <v>0.56299999999999994</v>
      </c>
      <c r="J134" s="5">
        <v>0.64632999999999996</v>
      </c>
      <c r="K134" s="5">
        <v>0.61855000000000004</v>
      </c>
      <c r="L134" s="5">
        <v>0.67064000000000001</v>
      </c>
      <c r="M134" s="5">
        <v>0.67064000000000001</v>
      </c>
      <c r="N134" s="5">
        <v>0.62897000000000003</v>
      </c>
      <c r="O134" s="5">
        <v>0.54564000000000001</v>
      </c>
      <c r="P134" s="5">
        <v>0.62897000000000003</v>
      </c>
      <c r="Q134" s="5">
        <v>0.62897000000000003</v>
      </c>
      <c r="R134" s="5">
        <v>0.56945000000000001</v>
      </c>
      <c r="S134" s="5">
        <v>0.61111000000000004</v>
      </c>
      <c r="T134" s="5">
        <v>0.61111000000000004</v>
      </c>
      <c r="U134" s="5">
        <v>0.56596999999999997</v>
      </c>
      <c r="V134" s="5">
        <v>0.56596999999999997</v>
      </c>
      <c r="W134" s="5">
        <v>0.56596999999999997</v>
      </c>
      <c r="X134" s="5">
        <v>0.51388999999999996</v>
      </c>
      <c r="Y134" s="5">
        <v>0.51388999999999996</v>
      </c>
      <c r="Z134" s="5">
        <v>0.53471999999999997</v>
      </c>
      <c r="AA134" s="5">
        <v>0.61806000000000005</v>
      </c>
      <c r="AB134" s="5">
        <v>0.61806000000000005</v>
      </c>
      <c r="AC134" s="5">
        <v>0.70138999999999996</v>
      </c>
      <c r="AD134" s="5">
        <v>0.70138999999999996</v>
      </c>
      <c r="AE134" s="5">
        <v>0.61806000000000005</v>
      </c>
      <c r="AF134" s="5">
        <v>0.5625</v>
      </c>
      <c r="AG134" s="5">
        <v>0.53471999999999997</v>
      </c>
      <c r="AH134" s="5">
        <v>0.45139000000000001</v>
      </c>
      <c r="AI134" s="5">
        <v>0.47916999999999998</v>
      </c>
      <c r="AJ134" s="5">
        <v>0.47916999999999998</v>
      </c>
      <c r="AK134" s="5">
        <v>0.41666999999999998</v>
      </c>
      <c r="AM134" s="4" t="s">
        <v>99</v>
      </c>
      <c r="AN134" s="4" t="s">
        <v>100</v>
      </c>
      <c r="AO134" s="5">
        <f t="shared" si="99"/>
        <v>0.6022249999999999</v>
      </c>
      <c r="AP134" s="5">
        <f t="shared" si="100"/>
        <v>0.57130500000000006</v>
      </c>
      <c r="AQ134" s="5">
        <f t="shared" si="101"/>
        <v>0.56187090909090909</v>
      </c>
      <c r="AR134" s="6">
        <f>(AO134-AVERAGE(AO107:AO152))/_xlfn.STDEV.P(AO107:AO152)</f>
        <v>1.5276556507794511E-2</v>
      </c>
      <c r="AS134" s="6">
        <f t="shared" ref="AS134:AT134" si="128">(AP134-AVERAGE(AP107:AP152))/_xlfn.STDEV.P(AP107:AP152)</f>
        <v>-0.63806838054129</v>
      </c>
      <c r="AT134" s="6">
        <f t="shared" si="128"/>
        <v>-0.48484970885327994</v>
      </c>
    </row>
    <row r="135" spans="1:46" ht="13.5" thickBot="1">
      <c r="A135" s="4" t="s">
        <v>101</v>
      </c>
      <c r="B135" s="4" t="s">
        <v>102</v>
      </c>
      <c r="C135" s="5">
        <v>0.70833000000000002</v>
      </c>
      <c r="D135" s="5">
        <v>0.70833000000000002</v>
      </c>
      <c r="E135" s="5">
        <v>0.79166999999999998</v>
      </c>
      <c r="F135" s="5">
        <v>0.75</v>
      </c>
      <c r="G135" s="5">
        <v>0.76388999999999996</v>
      </c>
      <c r="H135" s="5">
        <v>0.76805999999999996</v>
      </c>
      <c r="I135" s="5">
        <v>0.79583000000000004</v>
      </c>
      <c r="J135" s="5">
        <v>0.87917000000000001</v>
      </c>
      <c r="K135" s="5">
        <v>0.9</v>
      </c>
      <c r="L135" s="5">
        <v>0.9</v>
      </c>
      <c r="M135" s="5">
        <v>0.92778000000000005</v>
      </c>
      <c r="N135" s="5">
        <v>0.92778000000000005</v>
      </c>
      <c r="O135" s="5">
        <v>0.92778000000000005</v>
      </c>
      <c r="P135" s="5">
        <v>0.88610999999999995</v>
      </c>
      <c r="Q135" s="5">
        <v>0.85833000000000004</v>
      </c>
      <c r="R135" s="5">
        <v>0.9</v>
      </c>
      <c r="S135" s="5">
        <v>0.9</v>
      </c>
      <c r="T135" s="5">
        <v>0.90625</v>
      </c>
      <c r="U135" s="5">
        <v>0.88680999999999999</v>
      </c>
      <c r="V135" s="5">
        <v>0.88680999999999999</v>
      </c>
      <c r="W135" s="5">
        <v>0.88680999999999999</v>
      </c>
      <c r="X135" s="5">
        <v>0.86597000000000002</v>
      </c>
      <c r="Y135" s="5">
        <v>0.82430999999999999</v>
      </c>
      <c r="Z135" s="5">
        <v>0.82430999999999999</v>
      </c>
      <c r="AA135" s="5">
        <v>0.78264</v>
      </c>
      <c r="AB135" s="5">
        <v>0.80347000000000002</v>
      </c>
      <c r="AC135" s="5">
        <v>0.81042000000000003</v>
      </c>
      <c r="AD135" s="5">
        <v>0.81042000000000003</v>
      </c>
      <c r="AE135" s="5">
        <v>0.81042000000000003</v>
      </c>
      <c r="AF135" s="5">
        <v>0.80232000000000003</v>
      </c>
      <c r="AG135" s="5">
        <v>0.82176000000000005</v>
      </c>
      <c r="AH135" s="5">
        <v>0.79398000000000002</v>
      </c>
      <c r="AI135" s="5">
        <v>0.71065</v>
      </c>
      <c r="AJ135" s="5">
        <v>0.70369999999999999</v>
      </c>
      <c r="AK135" s="5">
        <v>0.62036999999999998</v>
      </c>
      <c r="AM135" s="4" t="s">
        <v>101</v>
      </c>
      <c r="AN135" s="4" t="s">
        <v>102</v>
      </c>
      <c r="AO135" s="5">
        <f t="shared" si="99"/>
        <v>0.81840333333333348</v>
      </c>
      <c r="AP135" s="5">
        <f t="shared" si="100"/>
        <v>0.87945750000000011</v>
      </c>
      <c r="AQ135" s="5">
        <f t="shared" si="101"/>
        <v>0.7700136363636364</v>
      </c>
      <c r="AR135" s="6">
        <f>(AO135-AVERAGE(AO107:AO152))/_xlfn.STDEV.P(AO107:AO152)</f>
        <v>1.6087714951092327</v>
      </c>
      <c r="AS135" s="6">
        <f t="shared" ref="AS135:AT135" si="129">(AP135-AVERAGE(AP107:AP152))/_xlfn.STDEV.P(AP107:AP152)</f>
        <v>2.0204693289950999</v>
      </c>
      <c r="AT135" s="6">
        <f t="shared" si="129"/>
        <v>1.2423310123915929</v>
      </c>
    </row>
    <row r="136" spans="1:46" ht="13.5" thickBot="1">
      <c r="A136" s="4" t="s">
        <v>103</v>
      </c>
      <c r="B136" s="4" t="s">
        <v>104</v>
      </c>
      <c r="C136" s="5">
        <v>0.54088000000000003</v>
      </c>
      <c r="D136" s="5">
        <v>0.54881999999999997</v>
      </c>
      <c r="E136" s="5">
        <v>0.61933000000000005</v>
      </c>
      <c r="F136" s="5">
        <v>0.59850000000000003</v>
      </c>
      <c r="G136" s="5">
        <v>0.63719000000000003</v>
      </c>
      <c r="H136" s="5">
        <v>0.64693000000000001</v>
      </c>
      <c r="I136" s="5">
        <v>0.68396000000000001</v>
      </c>
      <c r="J136" s="5">
        <v>0.67008000000000001</v>
      </c>
      <c r="K136" s="5">
        <v>0.69091000000000002</v>
      </c>
      <c r="L136" s="5">
        <v>0.68322000000000005</v>
      </c>
      <c r="M136" s="5">
        <v>0.70426</v>
      </c>
      <c r="N136" s="5">
        <v>0.68759000000000003</v>
      </c>
      <c r="O136" s="5">
        <v>0.70426</v>
      </c>
      <c r="P136" s="5">
        <v>0.71855000000000002</v>
      </c>
      <c r="Q136" s="5">
        <v>0.69664000000000004</v>
      </c>
      <c r="R136" s="5">
        <v>0.69664000000000004</v>
      </c>
      <c r="S136" s="5">
        <v>0.72045000000000003</v>
      </c>
      <c r="T136" s="5">
        <v>0.75832999999999995</v>
      </c>
      <c r="U136" s="5">
        <v>0.73519000000000001</v>
      </c>
      <c r="V136" s="5">
        <v>0.72130000000000005</v>
      </c>
      <c r="W136" s="5">
        <v>0.70045999999999997</v>
      </c>
      <c r="X136" s="5">
        <v>0.69213000000000002</v>
      </c>
      <c r="Y136" s="5">
        <v>0.68286999999999998</v>
      </c>
      <c r="Z136" s="5">
        <v>0.71204000000000001</v>
      </c>
      <c r="AA136" s="5">
        <v>0.62870000000000004</v>
      </c>
      <c r="AB136" s="5">
        <v>0.57869999999999999</v>
      </c>
      <c r="AC136" s="5">
        <v>0.53008999999999995</v>
      </c>
      <c r="AD136" s="5">
        <v>0.46759000000000001</v>
      </c>
      <c r="AE136" s="5">
        <v>0.42592999999999998</v>
      </c>
      <c r="AF136" s="5">
        <v>0.39815</v>
      </c>
      <c r="AG136" s="5">
        <v>0.38425999999999999</v>
      </c>
      <c r="AH136" s="5">
        <v>0.41204000000000002</v>
      </c>
      <c r="AI136" s="5">
        <v>0.43286999999999998</v>
      </c>
      <c r="AJ136" s="5">
        <v>0.47454000000000002</v>
      </c>
      <c r="AK136" s="5">
        <v>0.43056</v>
      </c>
      <c r="AM136" s="4" t="s">
        <v>103</v>
      </c>
      <c r="AN136" s="4" t="s">
        <v>104</v>
      </c>
      <c r="AO136" s="5">
        <f t="shared" si="99"/>
        <v>0.64263916666666676</v>
      </c>
      <c r="AP136" s="5">
        <f t="shared" si="100"/>
        <v>0.7115716666666666</v>
      </c>
      <c r="AQ136" s="5">
        <f t="shared" si="101"/>
        <v>0.46940272727272725</v>
      </c>
      <c r="AR136" s="6">
        <f>(AO136-AVERAGE(AO107:AO152))/_xlfn.STDEV.P(AO107:AO152)</f>
        <v>0.31317768766245163</v>
      </c>
      <c r="AS136" s="6">
        <f t="shared" ref="AS136:AT136" si="130">(AP136-AVERAGE(AP107:AP152))/_xlfn.STDEV.P(AP107:AP152)</f>
        <v>0.57206044438891146</v>
      </c>
      <c r="AT136" s="6">
        <f t="shared" si="130"/>
        <v>-1.2521561771482972</v>
      </c>
    </row>
    <row r="137" spans="1:46" ht="13.5" thickBot="1">
      <c r="A137" s="4" t="s">
        <v>105</v>
      </c>
      <c r="B137" s="4" t="s">
        <v>106</v>
      </c>
      <c r="C137" s="5">
        <v>0.40278000000000003</v>
      </c>
      <c r="D137" s="5">
        <v>0.41666999999999998</v>
      </c>
      <c r="E137" s="5">
        <v>0.41666999999999998</v>
      </c>
      <c r="F137" s="5">
        <v>0.47221999999999997</v>
      </c>
      <c r="G137" s="5">
        <v>0.38889000000000001</v>
      </c>
      <c r="H137" s="5">
        <v>0.38889000000000001</v>
      </c>
      <c r="I137" s="5">
        <v>0.38889000000000001</v>
      </c>
      <c r="J137" s="5">
        <v>0.47221999999999997</v>
      </c>
      <c r="K137" s="5">
        <v>0.43056</v>
      </c>
      <c r="L137" s="5">
        <v>0.51388999999999996</v>
      </c>
      <c r="M137" s="5">
        <v>0.43056</v>
      </c>
      <c r="N137" s="5">
        <v>0.51388999999999996</v>
      </c>
      <c r="O137" s="5">
        <v>0.43056</v>
      </c>
      <c r="P137" s="5">
        <v>0.38889000000000001</v>
      </c>
      <c r="Q137" s="5">
        <v>0.30556</v>
      </c>
      <c r="R137" s="5">
        <v>0.25</v>
      </c>
      <c r="S137" s="5">
        <v>0.25</v>
      </c>
      <c r="T137" s="5">
        <v>0.33333000000000002</v>
      </c>
      <c r="U137" s="5">
        <v>0.41666999999999998</v>
      </c>
      <c r="V137" s="5">
        <v>0.41666999999999998</v>
      </c>
      <c r="W137" s="5">
        <v>0.5</v>
      </c>
      <c r="X137" s="5">
        <v>0.41666999999999998</v>
      </c>
      <c r="Y137" s="5">
        <v>0.41666999999999998</v>
      </c>
      <c r="Z137" s="5">
        <v>0.33333000000000002</v>
      </c>
      <c r="AA137" s="5">
        <v>0.33333000000000002</v>
      </c>
      <c r="AB137" s="5">
        <v>0.33333000000000002</v>
      </c>
      <c r="AC137" s="5">
        <v>0.33333000000000002</v>
      </c>
      <c r="AD137" s="5">
        <v>0.33333000000000002</v>
      </c>
      <c r="AE137" s="5">
        <v>0.41666999999999998</v>
      </c>
      <c r="AF137" s="5">
        <v>0.33333000000000002</v>
      </c>
      <c r="AG137" s="5">
        <v>0.25</v>
      </c>
      <c r="AH137" s="5">
        <v>0.25</v>
      </c>
      <c r="AI137" s="5">
        <v>0.25</v>
      </c>
      <c r="AJ137" s="5">
        <v>0.33333000000000002</v>
      </c>
      <c r="AK137" s="5">
        <v>0.33333000000000002</v>
      </c>
      <c r="AM137" s="4" t="s">
        <v>105</v>
      </c>
      <c r="AN137" s="4" t="s">
        <v>106</v>
      </c>
      <c r="AO137" s="5">
        <f t="shared" si="99"/>
        <v>0.43634416666666659</v>
      </c>
      <c r="AP137" s="5">
        <f t="shared" si="100"/>
        <v>0.37152916666666669</v>
      </c>
      <c r="AQ137" s="5">
        <f t="shared" si="101"/>
        <v>0.31818000000000002</v>
      </c>
      <c r="AR137" s="6">
        <f>(AO137-AVERAGE(AO107:AO152))/_xlfn.STDEV.P(AO107:AO152)</f>
        <v>-1.2074651690474416</v>
      </c>
      <c r="AS137" s="6">
        <f t="shared" ref="AS137:AT137" si="131">(AP137-AVERAGE(AP107:AP152))/_xlfn.STDEV.P(AP107:AP152)</f>
        <v>-2.3616032743705584</v>
      </c>
      <c r="AT137" s="6">
        <f t="shared" si="131"/>
        <v>-2.5070113555244911</v>
      </c>
    </row>
    <row r="138" spans="1:46" ht="13.5" thickBot="1">
      <c r="A138" s="4" t="s">
        <v>107</v>
      </c>
      <c r="B138" s="4" t="s">
        <v>108</v>
      </c>
      <c r="C138" s="5">
        <v>0.375</v>
      </c>
      <c r="D138" s="5">
        <v>0.45833000000000002</v>
      </c>
      <c r="E138" s="5">
        <v>0.5</v>
      </c>
      <c r="F138" s="5">
        <v>0.58333000000000002</v>
      </c>
      <c r="G138" s="5">
        <v>0.58333000000000002</v>
      </c>
      <c r="H138" s="5">
        <v>0.58333000000000002</v>
      </c>
      <c r="I138" s="5">
        <v>0.625</v>
      </c>
      <c r="J138" s="5">
        <v>0.54166999999999998</v>
      </c>
      <c r="K138" s="5">
        <v>0.54166999999999998</v>
      </c>
      <c r="L138" s="5">
        <v>0.45833000000000002</v>
      </c>
      <c r="M138" s="5">
        <v>0.45833000000000002</v>
      </c>
      <c r="N138" s="5">
        <v>0.41666999999999998</v>
      </c>
      <c r="O138" s="5">
        <v>0.5</v>
      </c>
      <c r="P138" s="5">
        <v>0.5</v>
      </c>
      <c r="Q138" s="5">
        <v>0.54166999999999998</v>
      </c>
      <c r="R138" s="5">
        <v>0.54166999999999998</v>
      </c>
      <c r="S138" s="5">
        <v>0.54166999999999998</v>
      </c>
      <c r="T138" s="5">
        <v>0.54166999999999998</v>
      </c>
      <c r="U138" s="5">
        <v>0.5</v>
      </c>
      <c r="V138" s="5">
        <v>0.5</v>
      </c>
      <c r="W138" s="5">
        <v>0.41666999999999998</v>
      </c>
      <c r="X138" s="5">
        <v>0.41666999999999998</v>
      </c>
      <c r="Y138" s="5">
        <v>0.33333000000000002</v>
      </c>
      <c r="Z138" s="5">
        <v>0.41666999999999998</v>
      </c>
      <c r="AA138" s="5">
        <v>0.41666999999999998</v>
      </c>
      <c r="AB138" s="5">
        <v>0.41666999999999998</v>
      </c>
      <c r="AC138" s="5">
        <v>0.39285999999999999</v>
      </c>
      <c r="AD138" s="5">
        <v>0.30952000000000002</v>
      </c>
      <c r="AE138" s="5">
        <v>0.39285999999999999</v>
      </c>
      <c r="AF138" s="5">
        <v>0.39285999999999999</v>
      </c>
      <c r="AG138" s="5">
        <v>0.47619</v>
      </c>
      <c r="AH138" s="5">
        <v>0.55952000000000002</v>
      </c>
      <c r="AI138" s="5">
        <v>0.64285999999999999</v>
      </c>
      <c r="AJ138" s="5">
        <v>0.72619</v>
      </c>
      <c r="AK138" s="5">
        <v>0.64285999999999999</v>
      </c>
      <c r="AM138" s="4" t="s">
        <v>107</v>
      </c>
      <c r="AN138" s="4" t="s">
        <v>108</v>
      </c>
      <c r="AO138" s="5">
        <f t="shared" si="99"/>
        <v>0.5104158333333334</v>
      </c>
      <c r="AP138" s="5">
        <f t="shared" si="100"/>
        <v>0.47916833333333325</v>
      </c>
      <c r="AQ138" s="5">
        <f t="shared" si="101"/>
        <v>0.48809636363636355</v>
      </c>
      <c r="AR138" s="6">
        <f>(AO138-AVERAGE(AO107:AO152))/_xlfn.STDEV.P(AO107:AO152)</f>
        <v>-0.66146768582553561</v>
      </c>
      <c r="AS138" s="6">
        <f t="shared" ref="AS138:AT138" si="132">(AP138-AVERAGE(AP107:AP152))/_xlfn.STDEV.P(AP107:AP152)</f>
        <v>-1.4329631250730339</v>
      </c>
      <c r="AT138" s="6">
        <f t="shared" si="132"/>
        <v>-1.097035271602897</v>
      </c>
    </row>
    <row r="139" spans="1:46" ht="13.5" thickBot="1">
      <c r="A139" s="4" t="s">
        <v>109</v>
      </c>
      <c r="B139" s="4" t="s">
        <v>110</v>
      </c>
      <c r="C139" s="5">
        <v>0.35416999999999998</v>
      </c>
      <c r="D139" s="5">
        <v>0.42770000000000002</v>
      </c>
      <c r="E139" s="5">
        <v>0.48721999999999999</v>
      </c>
      <c r="F139" s="5">
        <v>0.53266999999999998</v>
      </c>
      <c r="G139" s="5">
        <v>0.53961999999999999</v>
      </c>
      <c r="H139" s="5">
        <v>0.62295</v>
      </c>
      <c r="I139" s="5">
        <v>0.62295</v>
      </c>
      <c r="J139" s="5">
        <v>0.70628999999999997</v>
      </c>
      <c r="K139" s="5">
        <v>0.76878999999999997</v>
      </c>
      <c r="L139" s="5">
        <v>0.76878999999999997</v>
      </c>
      <c r="M139" s="5">
        <v>0.85211999999999999</v>
      </c>
      <c r="N139" s="5">
        <v>0.85211999999999999</v>
      </c>
      <c r="O139" s="5">
        <v>0.90766999999999998</v>
      </c>
      <c r="P139" s="5">
        <v>0.91747999999999996</v>
      </c>
      <c r="Q139" s="5">
        <v>0.94128999999999996</v>
      </c>
      <c r="R139" s="5">
        <v>0.93472</v>
      </c>
      <c r="S139" s="5">
        <v>0.93472</v>
      </c>
      <c r="T139" s="5">
        <v>0.93472</v>
      </c>
      <c r="U139" s="5">
        <v>0.87917000000000001</v>
      </c>
      <c r="V139" s="5">
        <v>0.79583000000000004</v>
      </c>
      <c r="W139" s="5">
        <v>0.78888999999999998</v>
      </c>
      <c r="X139" s="5">
        <v>0.78888999999999998</v>
      </c>
      <c r="Y139" s="5">
        <v>0.76110999999999995</v>
      </c>
      <c r="Z139" s="5">
        <v>0.76110999999999995</v>
      </c>
      <c r="AA139" s="5">
        <v>0.71945000000000003</v>
      </c>
      <c r="AB139" s="5">
        <v>0.71945000000000003</v>
      </c>
      <c r="AC139" s="5">
        <v>0.63610999999999995</v>
      </c>
      <c r="AD139" s="5">
        <v>0.63888999999999996</v>
      </c>
      <c r="AE139" s="5">
        <v>0.63888999999999996</v>
      </c>
      <c r="AF139" s="5">
        <v>0.55556000000000005</v>
      </c>
      <c r="AG139" s="5">
        <v>0.61111000000000004</v>
      </c>
      <c r="AH139" s="5">
        <v>0.69445000000000001</v>
      </c>
      <c r="AI139" s="5">
        <v>0.63888999999999996</v>
      </c>
      <c r="AJ139" s="5">
        <v>0.63888999999999996</v>
      </c>
      <c r="AK139" s="5">
        <v>0.58333000000000002</v>
      </c>
      <c r="AM139" s="4" t="s">
        <v>109</v>
      </c>
      <c r="AN139" s="4" t="s">
        <v>110</v>
      </c>
      <c r="AO139" s="5">
        <f t="shared" si="99"/>
        <v>0.62794916666666667</v>
      </c>
      <c r="AP139" s="5">
        <f t="shared" si="100"/>
        <v>0.86213333333333353</v>
      </c>
      <c r="AQ139" s="5">
        <f t="shared" si="101"/>
        <v>0.64318363636363629</v>
      </c>
      <c r="AR139" s="6">
        <f>(AO139-AVERAGE(AO107:AO152))/_xlfn.STDEV.P(AO107:AO152)</f>
        <v>0.20489467757947119</v>
      </c>
      <c r="AS139" s="6">
        <f t="shared" ref="AS139:AT139" si="133">(AP139-AVERAGE(AP107:AP152))/_xlfn.STDEV.P(AP107:AP152)</f>
        <v>1.8710077787249368</v>
      </c>
      <c r="AT139" s="6">
        <f t="shared" si="133"/>
        <v>0.18988813463272947</v>
      </c>
    </row>
    <row r="140" spans="1:46" ht="13.5" thickBot="1">
      <c r="A140" s="4" t="s">
        <v>111</v>
      </c>
      <c r="B140" s="4" t="s">
        <v>112</v>
      </c>
      <c r="C140" s="5">
        <v>0.40238000000000002</v>
      </c>
      <c r="D140" s="5">
        <v>0.36904999999999999</v>
      </c>
      <c r="E140" s="5">
        <v>0.39683000000000002</v>
      </c>
      <c r="F140" s="5">
        <v>0.40278000000000003</v>
      </c>
      <c r="G140" s="5">
        <v>0.40278000000000003</v>
      </c>
      <c r="H140" s="5">
        <v>0.31944</v>
      </c>
      <c r="I140" s="5">
        <v>0.27778000000000003</v>
      </c>
      <c r="J140" s="5">
        <v>0.27778000000000003</v>
      </c>
      <c r="K140" s="5">
        <v>0.20960000000000001</v>
      </c>
      <c r="L140" s="5">
        <v>0.26406000000000002</v>
      </c>
      <c r="M140" s="5">
        <v>0.34739999999999999</v>
      </c>
      <c r="N140" s="5">
        <v>0.43073</v>
      </c>
      <c r="O140" s="5">
        <v>0.43073</v>
      </c>
      <c r="P140" s="5">
        <v>0.43073</v>
      </c>
      <c r="Q140" s="5">
        <v>0.34739999999999999</v>
      </c>
      <c r="R140" s="5">
        <v>0.32240000000000002</v>
      </c>
      <c r="S140" s="5">
        <v>0.36405999999999999</v>
      </c>
      <c r="T140" s="5">
        <v>0.42359000000000002</v>
      </c>
      <c r="U140" s="5">
        <v>0.46525</v>
      </c>
      <c r="V140" s="5">
        <v>0.50692000000000004</v>
      </c>
      <c r="W140" s="5">
        <v>0.53344000000000003</v>
      </c>
      <c r="X140" s="5">
        <v>0.51368999999999998</v>
      </c>
      <c r="Y140" s="5">
        <v>0.48036000000000001</v>
      </c>
      <c r="Z140" s="5">
        <v>0.43869000000000002</v>
      </c>
      <c r="AA140" s="5">
        <v>0.50119000000000002</v>
      </c>
      <c r="AB140" s="5">
        <v>0.58452000000000004</v>
      </c>
      <c r="AC140" s="5">
        <v>0.62619000000000002</v>
      </c>
      <c r="AD140" s="5">
        <v>0.60951999999999995</v>
      </c>
      <c r="AE140" s="5">
        <v>0.70674999999999999</v>
      </c>
      <c r="AF140" s="5">
        <v>0.70782999999999996</v>
      </c>
      <c r="AG140" s="5">
        <v>0.69740999999999997</v>
      </c>
      <c r="AH140" s="5">
        <v>0.72716999999999998</v>
      </c>
      <c r="AI140" s="5">
        <v>0.74106000000000005</v>
      </c>
      <c r="AJ140" s="5">
        <v>0.74800999999999995</v>
      </c>
      <c r="AK140" s="5">
        <v>0.73967000000000005</v>
      </c>
      <c r="AM140" s="4" t="s">
        <v>111</v>
      </c>
      <c r="AN140" s="4" t="s">
        <v>112</v>
      </c>
      <c r="AO140" s="5">
        <f t="shared" si="99"/>
        <v>0.34171749999999995</v>
      </c>
      <c r="AP140" s="5">
        <f t="shared" si="100"/>
        <v>0.43810500000000002</v>
      </c>
      <c r="AQ140" s="5">
        <f t="shared" si="101"/>
        <v>0.67175636363636371</v>
      </c>
      <c r="AR140" s="6">
        <f>(AO140-AVERAGE(AO107:AO152))/_xlfn.STDEV.P(AO107:AO152)</f>
        <v>-1.9049777831240537</v>
      </c>
      <c r="AS140" s="6">
        <f t="shared" ref="AS140:AT140" si="134">(AP140-AVERAGE(AP107:AP152))/_xlfn.STDEV.P(AP107:AP152)</f>
        <v>-1.7872306391964923</v>
      </c>
      <c r="AT140" s="6">
        <f t="shared" si="134"/>
        <v>0.42698632367576644</v>
      </c>
    </row>
    <row r="141" spans="1:46" ht="13.5" thickBot="1">
      <c r="A141" s="4" t="s">
        <v>113</v>
      </c>
      <c r="B141" s="4" t="s">
        <v>114</v>
      </c>
      <c r="C141" s="5">
        <v>0.46533999999999998</v>
      </c>
      <c r="D141" s="5">
        <v>0.46581</v>
      </c>
      <c r="E141" s="5">
        <v>0.49358999999999997</v>
      </c>
      <c r="F141" s="5">
        <v>0.55088000000000004</v>
      </c>
      <c r="G141" s="5">
        <v>0.54361000000000004</v>
      </c>
      <c r="H141" s="5">
        <v>0.58526999999999996</v>
      </c>
      <c r="I141" s="5">
        <v>0.64776999999999996</v>
      </c>
      <c r="J141" s="5">
        <v>0.59916000000000003</v>
      </c>
      <c r="K141" s="5">
        <v>0.59184999999999999</v>
      </c>
      <c r="L141" s="5">
        <v>0.60074000000000005</v>
      </c>
      <c r="M141" s="5">
        <v>0.60074000000000005</v>
      </c>
      <c r="N141" s="5">
        <v>0.59379999999999999</v>
      </c>
      <c r="O141" s="5">
        <v>0.62775000000000003</v>
      </c>
      <c r="P141" s="5">
        <v>0.60941000000000001</v>
      </c>
      <c r="Q141" s="5">
        <v>0.60385999999999995</v>
      </c>
      <c r="R141" s="5">
        <v>0.60385999999999995</v>
      </c>
      <c r="S141" s="5">
        <v>0.65478000000000003</v>
      </c>
      <c r="T141" s="5">
        <v>0.58460999999999996</v>
      </c>
      <c r="U141" s="5">
        <v>0.53878000000000004</v>
      </c>
      <c r="V141" s="5">
        <v>0.62211000000000005</v>
      </c>
      <c r="W141" s="5">
        <v>0.63005</v>
      </c>
      <c r="X141" s="5">
        <v>0.67032000000000003</v>
      </c>
      <c r="Y141" s="5">
        <v>0.61477000000000004</v>
      </c>
      <c r="Z141" s="5">
        <v>0.63946000000000003</v>
      </c>
      <c r="AA141" s="5">
        <v>0.68884000000000001</v>
      </c>
      <c r="AB141" s="5">
        <v>0.71816000000000002</v>
      </c>
      <c r="AC141" s="5">
        <v>0.72372000000000003</v>
      </c>
      <c r="AD141" s="5">
        <v>0.72372000000000003</v>
      </c>
      <c r="AE141" s="5">
        <v>0.67044000000000004</v>
      </c>
      <c r="AF141" s="5">
        <v>0.67395000000000005</v>
      </c>
      <c r="AG141" s="5">
        <v>0.72870999999999997</v>
      </c>
      <c r="AH141" s="5">
        <v>0.72870999999999997</v>
      </c>
      <c r="AI141" s="5">
        <v>0.75846999999999998</v>
      </c>
      <c r="AJ141" s="5">
        <v>0.77929999999999999</v>
      </c>
      <c r="AK141" s="5">
        <v>0.73794999999999999</v>
      </c>
      <c r="AM141" s="4" t="s">
        <v>113</v>
      </c>
      <c r="AN141" s="4" t="s">
        <v>114</v>
      </c>
      <c r="AO141" s="5">
        <f t="shared" si="99"/>
        <v>0.56154666666666664</v>
      </c>
      <c r="AP141" s="5">
        <f t="shared" si="100"/>
        <v>0.61664666666666668</v>
      </c>
      <c r="AQ141" s="5">
        <f t="shared" si="101"/>
        <v>0.72108818181818179</v>
      </c>
      <c r="AR141" s="6">
        <f>(AO141-AVERAGE(AO107:AO152))/_xlfn.STDEV.P(AO107:AO152)</f>
        <v>-0.28457180145627209</v>
      </c>
      <c r="AS141" s="6">
        <f t="shared" ref="AS141:AT141" si="135">(AP141-AVERAGE(AP107:AP152))/_xlfn.STDEV.P(AP107:AP152)</f>
        <v>-0.24689021178860321</v>
      </c>
      <c r="AT141" s="6">
        <f t="shared" si="135"/>
        <v>0.83634468283645091</v>
      </c>
    </row>
    <row r="142" spans="1:46" ht="13.5" thickBot="1">
      <c r="A142" s="4" t="s">
        <v>115</v>
      </c>
      <c r="B142" s="4" t="s">
        <v>116</v>
      </c>
      <c r="C142" s="5">
        <v>0.75161999999999995</v>
      </c>
      <c r="D142" s="5">
        <v>0.77244999999999997</v>
      </c>
      <c r="E142" s="5">
        <v>0.78100000000000003</v>
      </c>
      <c r="F142" s="5">
        <v>0.81320000000000003</v>
      </c>
      <c r="G142" s="5">
        <v>0.79127000000000003</v>
      </c>
      <c r="H142" s="5">
        <v>0.81061000000000005</v>
      </c>
      <c r="I142" s="5">
        <v>0.77139999999999997</v>
      </c>
      <c r="J142" s="5">
        <v>0.76121000000000005</v>
      </c>
      <c r="K142" s="5">
        <v>0.77029999999999998</v>
      </c>
      <c r="L142" s="5">
        <v>0.76136999999999999</v>
      </c>
      <c r="M142" s="5">
        <v>0.73443999999999998</v>
      </c>
      <c r="N142" s="5">
        <v>0.77610999999999997</v>
      </c>
      <c r="O142" s="5">
        <v>0.77610999999999997</v>
      </c>
      <c r="P142" s="5">
        <v>0.76295000000000002</v>
      </c>
      <c r="Q142" s="5">
        <v>0.77727999999999997</v>
      </c>
      <c r="R142" s="5">
        <v>0.77980000000000005</v>
      </c>
      <c r="S142" s="5">
        <v>0.73507</v>
      </c>
      <c r="T142" s="5">
        <v>0.71667000000000003</v>
      </c>
      <c r="U142" s="5">
        <v>0.68922000000000005</v>
      </c>
      <c r="V142" s="5">
        <v>0.64820999999999995</v>
      </c>
      <c r="W142" s="5">
        <v>0.61412</v>
      </c>
      <c r="X142" s="5">
        <v>0.62999000000000005</v>
      </c>
      <c r="Y142" s="5">
        <v>0.64514000000000005</v>
      </c>
      <c r="Z142" s="5">
        <v>0.64514000000000005</v>
      </c>
      <c r="AA142" s="5">
        <v>0.61736999999999997</v>
      </c>
      <c r="AB142" s="5">
        <v>0.58289999999999997</v>
      </c>
      <c r="AC142" s="5">
        <v>0.50446999999999997</v>
      </c>
      <c r="AD142" s="5">
        <v>0.53225</v>
      </c>
      <c r="AE142" s="5">
        <v>0.59892000000000001</v>
      </c>
      <c r="AF142" s="5">
        <v>0.55978000000000006</v>
      </c>
      <c r="AG142" s="5">
        <v>0.57643999999999995</v>
      </c>
      <c r="AH142" s="5">
        <v>0.57643999999999995</v>
      </c>
      <c r="AI142" s="5">
        <v>0.61811000000000005</v>
      </c>
      <c r="AJ142" s="5">
        <v>0.62678999999999996</v>
      </c>
      <c r="AK142" s="5">
        <v>0.57376000000000005</v>
      </c>
      <c r="AM142" s="4" t="s">
        <v>115</v>
      </c>
      <c r="AN142" s="4" t="s">
        <v>116</v>
      </c>
      <c r="AO142" s="5">
        <f t="shared" si="99"/>
        <v>0.77458166666666661</v>
      </c>
      <c r="AP142" s="5">
        <f t="shared" si="100"/>
        <v>0.70164166666666661</v>
      </c>
      <c r="AQ142" s="5">
        <f t="shared" si="101"/>
        <v>0.5788390909090908</v>
      </c>
      <c r="AR142" s="6">
        <f>(AO142-AVERAGE(AO107:AO152))/_xlfn.STDEV.P(AO107:AO152)</f>
        <v>1.2857529809145649</v>
      </c>
      <c r="AS142" s="6">
        <f t="shared" ref="AS142:AT142" si="136">(AP142-AVERAGE(AP107:AP152))/_xlfn.STDEV.P(AP107:AP152)</f>
        <v>0.48639091564682324</v>
      </c>
      <c r="AT142" s="6">
        <f t="shared" si="136"/>
        <v>-0.34404672767325334</v>
      </c>
    </row>
    <row r="143" spans="1:46" ht="13.5" thickBot="1">
      <c r="A143" s="4" t="s">
        <v>117</v>
      </c>
      <c r="B143" s="4" t="s">
        <v>118</v>
      </c>
      <c r="C143" s="5">
        <v>0.56686000000000003</v>
      </c>
      <c r="D143" s="5">
        <v>0.51551000000000002</v>
      </c>
      <c r="E143" s="5">
        <v>0.49590000000000001</v>
      </c>
      <c r="F143" s="5">
        <v>0.57269000000000003</v>
      </c>
      <c r="G143" s="5">
        <v>0.59492</v>
      </c>
      <c r="H143" s="5">
        <v>0.58301000000000003</v>
      </c>
      <c r="I143" s="5">
        <v>0.60016999999999998</v>
      </c>
      <c r="J143" s="5">
        <v>0.64915999999999996</v>
      </c>
      <c r="K143" s="5">
        <v>0.68633999999999995</v>
      </c>
      <c r="L143" s="5">
        <v>0.66252999999999995</v>
      </c>
      <c r="M143" s="5">
        <v>0.63373999999999997</v>
      </c>
      <c r="N143" s="5">
        <v>0.64937</v>
      </c>
      <c r="O143" s="5">
        <v>0.67601999999999995</v>
      </c>
      <c r="P143" s="5">
        <v>0.70935000000000004</v>
      </c>
      <c r="Q143" s="5">
        <v>0.66229000000000005</v>
      </c>
      <c r="R143" s="5">
        <v>0.64063000000000003</v>
      </c>
      <c r="S143" s="5">
        <v>0.66720999999999997</v>
      </c>
      <c r="T143" s="5">
        <v>0.65027000000000001</v>
      </c>
      <c r="U143" s="5">
        <v>0.64353000000000005</v>
      </c>
      <c r="V143" s="5">
        <v>0.64241999999999999</v>
      </c>
      <c r="W143" s="5">
        <v>0.63705999999999996</v>
      </c>
      <c r="X143" s="5">
        <v>0.66830999999999996</v>
      </c>
      <c r="Y143" s="5">
        <v>0.68598999999999999</v>
      </c>
      <c r="Z143" s="5">
        <v>0.66996</v>
      </c>
      <c r="AA143" s="5">
        <v>0.68278000000000005</v>
      </c>
      <c r="AB143" s="5">
        <v>0.72445000000000004</v>
      </c>
      <c r="AC143" s="5">
        <v>0.75134000000000001</v>
      </c>
      <c r="AD143" s="5">
        <v>0.76244999999999996</v>
      </c>
      <c r="AE143" s="5">
        <v>0.74936000000000003</v>
      </c>
      <c r="AF143" s="5">
        <v>0.71801999999999999</v>
      </c>
      <c r="AG143" s="5">
        <v>0.72426999999999997</v>
      </c>
      <c r="AH143" s="5">
        <v>0.71125000000000005</v>
      </c>
      <c r="AI143" s="5">
        <v>0.74053000000000002</v>
      </c>
      <c r="AJ143" s="5">
        <v>0.75095000000000001</v>
      </c>
      <c r="AK143" s="5">
        <v>0.68577999999999995</v>
      </c>
      <c r="AM143" s="4" t="s">
        <v>117</v>
      </c>
      <c r="AN143" s="4" t="s">
        <v>118</v>
      </c>
      <c r="AO143" s="5">
        <f t="shared" si="99"/>
        <v>0.60085</v>
      </c>
      <c r="AP143" s="5">
        <f t="shared" si="100"/>
        <v>0.66275333333333331</v>
      </c>
      <c r="AQ143" s="5">
        <f t="shared" si="101"/>
        <v>0.7273799999999998</v>
      </c>
      <c r="AR143" s="6">
        <f>(AO143-AVERAGE(AO107:AO152))/_xlfn.STDEV.P(AO107:AO152)</f>
        <v>5.1411488247389073E-3</v>
      </c>
      <c r="AS143" s="6">
        <f t="shared" ref="AS143:AT143" si="137">(AP143-AVERAGE(AP107:AP152))/_xlfn.STDEV.P(AP107:AP152)</f>
        <v>0.15088787534149539</v>
      </c>
      <c r="AT143" s="6">
        <f t="shared" si="137"/>
        <v>0.88855456404443078</v>
      </c>
    </row>
    <row r="144" spans="1:46" ht="13.5" thickBot="1">
      <c r="A144" s="4" t="s">
        <v>119</v>
      </c>
      <c r="B144" s="4" t="s">
        <v>120</v>
      </c>
      <c r="C144" s="5">
        <v>0.56420999999999999</v>
      </c>
      <c r="D144" s="5">
        <v>0.59248000000000001</v>
      </c>
      <c r="E144" s="5">
        <v>0.59116000000000002</v>
      </c>
      <c r="F144" s="5">
        <v>0.61431000000000002</v>
      </c>
      <c r="G144" s="5">
        <v>0.57726999999999995</v>
      </c>
      <c r="H144" s="5">
        <v>0.63837999999999995</v>
      </c>
      <c r="I144" s="5">
        <v>0.66456999999999999</v>
      </c>
      <c r="J144" s="5">
        <v>0.67291000000000001</v>
      </c>
      <c r="K144" s="5">
        <v>0.68401999999999996</v>
      </c>
      <c r="L144" s="5">
        <v>0.73340000000000005</v>
      </c>
      <c r="M144" s="5">
        <v>0.72297999999999996</v>
      </c>
      <c r="N144" s="5">
        <v>0.72853999999999997</v>
      </c>
      <c r="O144" s="5">
        <v>0.65910000000000002</v>
      </c>
      <c r="P144" s="5">
        <v>0.64124000000000003</v>
      </c>
      <c r="Q144" s="5">
        <v>0.63661000000000001</v>
      </c>
      <c r="R144" s="5">
        <v>0.62734999999999996</v>
      </c>
      <c r="S144" s="5">
        <v>0.66439000000000004</v>
      </c>
      <c r="T144" s="5">
        <v>0.62866999999999995</v>
      </c>
      <c r="U144" s="5">
        <v>0.65247999999999995</v>
      </c>
      <c r="V144" s="5">
        <v>0.68025999999999998</v>
      </c>
      <c r="W144" s="5">
        <v>0.66715999999999998</v>
      </c>
      <c r="X144" s="5">
        <v>0.62549999999999994</v>
      </c>
      <c r="Y144" s="5">
        <v>0.63590999999999998</v>
      </c>
      <c r="Z144" s="5">
        <v>0.66369</v>
      </c>
      <c r="AA144" s="5">
        <v>0.66369</v>
      </c>
      <c r="AB144" s="5">
        <v>0.68869000000000002</v>
      </c>
      <c r="AC144" s="5">
        <v>0.70952000000000004</v>
      </c>
      <c r="AD144" s="5">
        <v>0.68174999999999997</v>
      </c>
      <c r="AE144" s="5">
        <v>0.65397000000000005</v>
      </c>
      <c r="AF144" s="5">
        <v>0.66191</v>
      </c>
      <c r="AG144" s="5">
        <v>0.66191</v>
      </c>
      <c r="AH144" s="5">
        <v>0.65495999999999999</v>
      </c>
      <c r="AI144" s="5">
        <v>0.70555999999999996</v>
      </c>
      <c r="AJ144" s="5">
        <v>0.74722</v>
      </c>
      <c r="AK144" s="5">
        <v>0.68472</v>
      </c>
      <c r="AM144" s="4" t="s">
        <v>119</v>
      </c>
      <c r="AN144" s="4" t="s">
        <v>120</v>
      </c>
      <c r="AO144" s="5">
        <f t="shared" si="99"/>
        <v>0.64868583333333329</v>
      </c>
      <c r="AP144" s="5">
        <f t="shared" si="100"/>
        <v>0.64852999999999994</v>
      </c>
      <c r="AQ144" s="5">
        <f t="shared" si="101"/>
        <v>0.68308181818181835</v>
      </c>
      <c r="AR144" s="6">
        <f>(AO144-AVERAGE(AO107:AO152))/_xlfn.STDEV.P(AO107:AO152)</f>
        <v>0.35774891078260618</v>
      </c>
      <c r="AS144" s="6">
        <f t="shared" ref="AS144:AT144" si="138">(AP144-AVERAGE(AP107:AP152))/_xlfn.STDEV.P(AP107:AP152)</f>
        <v>2.8178281805915861E-2</v>
      </c>
      <c r="AT144" s="6">
        <f t="shared" si="138"/>
        <v>0.520965618588212</v>
      </c>
    </row>
    <row r="145" spans="1:46" ht="13.5" thickBot="1">
      <c r="A145" s="4" t="s">
        <v>121</v>
      </c>
      <c r="B145" s="4" t="s">
        <v>122</v>
      </c>
      <c r="C145" s="5">
        <v>0.39583000000000002</v>
      </c>
      <c r="D145" s="5">
        <v>0.47916999999999998</v>
      </c>
      <c r="E145" s="5">
        <v>0.39583000000000002</v>
      </c>
      <c r="F145" s="5">
        <v>0.3125</v>
      </c>
      <c r="G145" s="5">
        <v>0.375</v>
      </c>
      <c r="H145" s="5">
        <v>0.39583000000000002</v>
      </c>
      <c r="I145" s="5">
        <v>0.47916999999999998</v>
      </c>
      <c r="J145" s="5">
        <v>0.39583000000000002</v>
      </c>
      <c r="K145" s="5">
        <v>0.47916999999999998</v>
      </c>
      <c r="L145" s="5">
        <v>0.5625</v>
      </c>
      <c r="M145" s="5">
        <v>0.64583000000000002</v>
      </c>
      <c r="N145" s="5">
        <v>0.63193999999999995</v>
      </c>
      <c r="O145" s="5">
        <v>0.71528000000000003</v>
      </c>
      <c r="P145" s="5">
        <v>0.63193999999999995</v>
      </c>
      <c r="Q145" s="5">
        <v>0.63193999999999995</v>
      </c>
      <c r="R145" s="5">
        <v>0.71528000000000003</v>
      </c>
      <c r="S145" s="5">
        <v>0.73611000000000004</v>
      </c>
      <c r="T145" s="5">
        <v>0.65278000000000003</v>
      </c>
      <c r="U145" s="5">
        <v>0.56943999999999995</v>
      </c>
      <c r="V145" s="5">
        <v>0.56943999999999995</v>
      </c>
      <c r="W145" s="5">
        <v>0.55278000000000005</v>
      </c>
      <c r="X145" s="5">
        <v>0.55278000000000005</v>
      </c>
      <c r="Y145" s="5">
        <v>0.55278000000000005</v>
      </c>
      <c r="Z145" s="5">
        <v>0.48332999999999998</v>
      </c>
      <c r="AA145" s="5">
        <v>0.4</v>
      </c>
      <c r="AB145" s="5">
        <v>0.4</v>
      </c>
      <c r="AC145" s="5">
        <v>0.4</v>
      </c>
      <c r="AD145" s="5">
        <v>0.31667000000000001</v>
      </c>
      <c r="AE145" s="5">
        <v>0.31667000000000001</v>
      </c>
      <c r="AF145" s="5">
        <v>0.4</v>
      </c>
      <c r="AG145" s="5">
        <v>0.48332999999999998</v>
      </c>
      <c r="AH145" s="5">
        <v>0.56667000000000001</v>
      </c>
      <c r="AI145" s="5">
        <v>0.58333000000000002</v>
      </c>
      <c r="AJ145" s="5">
        <v>0.58333000000000002</v>
      </c>
      <c r="AK145" s="5">
        <v>0.5</v>
      </c>
      <c r="AM145" s="4" t="s">
        <v>121</v>
      </c>
      <c r="AN145" s="4" t="s">
        <v>122</v>
      </c>
      <c r="AO145" s="5">
        <f t="shared" si="99"/>
        <v>0.46238333333333337</v>
      </c>
      <c r="AP145" s="5">
        <f t="shared" si="100"/>
        <v>0.61365666666666674</v>
      </c>
      <c r="AQ145" s="5">
        <f t="shared" si="101"/>
        <v>0.45</v>
      </c>
      <c r="AR145" s="6">
        <f>(AO145-AVERAGE(AO107:AO152))/_xlfn.STDEV.P(AO107:AO152)</f>
        <v>-1.0155251182156466</v>
      </c>
      <c r="AS145" s="6">
        <f t="shared" ref="AS145:AT145" si="139">(AP145-AVERAGE(AP107:AP152))/_xlfn.STDEV.P(AP107:AP152)</f>
        <v>-0.2726859711983553</v>
      </c>
      <c r="AT145" s="6">
        <f t="shared" si="139"/>
        <v>-1.4131611612000154</v>
      </c>
    </row>
    <row r="146" spans="1:46" ht="13.5" thickBot="1">
      <c r="A146" s="4" t="s">
        <v>123</v>
      </c>
      <c r="B146" s="4" t="s">
        <v>124</v>
      </c>
      <c r="C146" s="5">
        <v>0.26389000000000001</v>
      </c>
      <c r="D146" s="5">
        <v>0.34721999999999997</v>
      </c>
      <c r="E146" s="5">
        <v>0.36110999999999999</v>
      </c>
      <c r="F146" s="5">
        <v>0.30159000000000002</v>
      </c>
      <c r="G146" s="5">
        <v>0.30159000000000002</v>
      </c>
      <c r="H146" s="5">
        <v>0.34325</v>
      </c>
      <c r="I146" s="5">
        <v>0.42659000000000002</v>
      </c>
      <c r="J146" s="5">
        <v>0.41270000000000001</v>
      </c>
      <c r="K146" s="5">
        <v>0.49186999999999997</v>
      </c>
      <c r="L146" s="5">
        <v>0.52312000000000003</v>
      </c>
      <c r="M146" s="5">
        <v>0.52312000000000003</v>
      </c>
      <c r="N146" s="5">
        <v>0.60645000000000004</v>
      </c>
      <c r="O146" s="5">
        <v>0.61960999999999999</v>
      </c>
      <c r="P146" s="5">
        <v>0.61960999999999999</v>
      </c>
      <c r="Q146" s="5">
        <v>0.68905000000000005</v>
      </c>
      <c r="R146" s="5">
        <v>0.74856999999999996</v>
      </c>
      <c r="S146" s="5">
        <v>0.83191000000000004</v>
      </c>
      <c r="T146" s="5">
        <v>0.83191000000000004</v>
      </c>
      <c r="U146" s="5">
        <v>0.83191000000000004</v>
      </c>
      <c r="V146" s="5">
        <v>0.87356999999999996</v>
      </c>
      <c r="W146" s="5">
        <v>0.83606999999999998</v>
      </c>
      <c r="X146" s="5">
        <v>0.88815999999999995</v>
      </c>
      <c r="Y146" s="5">
        <v>0.80481999999999998</v>
      </c>
      <c r="Z146" s="5">
        <v>0.72148999999999996</v>
      </c>
      <c r="AA146" s="5">
        <v>0.70833000000000002</v>
      </c>
      <c r="AB146" s="5">
        <v>0.625</v>
      </c>
      <c r="AC146" s="5">
        <v>0.54166999999999998</v>
      </c>
      <c r="AD146" s="5">
        <v>0.45833000000000002</v>
      </c>
      <c r="AE146" s="5">
        <v>0.45833000000000002</v>
      </c>
      <c r="AF146" s="5">
        <v>0.41666999999999998</v>
      </c>
      <c r="AG146" s="5">
        <v>0.41666999999999998</v>
      </c>
      <c r="AH146" s="5">
        <v>0.41666999999999998</v>
      </c>
      <c r="AI146" s="5">
        <v>0.375</v>
      </c>
      <c r="AJ146" s="5">
        <v>0.29166999999999998</v>
      </c>
      <c r="AK146" s="5">
        <v>0.375</v>
      </c>
      <c r="AM146" s="4" t="s">
        <v>123</v>
      </c>
      <c r="AN146" s="4" t="s">
        <v>124</v>
      </c>
      <c r="AO146" s="5">
        <f t="shared" si="99"/>
        <v>0.40854166666666675</v>
      </c>
      <c r="AP146" s="5">
        <f t="shared" si="100"/>
        <v>0.77472333333333321</v>
      </c>
      <c r="AQ146" s="5">
        <f t="shared" si="101"/>
        <v>0.46212181818181813</v>
      </c>
      <c r="AR146" s="6">
        <f>(AO146-AVERAGE(AO107:AO152))/_xlfn.STDEV.P(AO107:AO152)</f>
        <v>-1.4124031123988392</v>
      </c>
      <c r="AS146" s="6">
        <f t="shared" ref="AS146:AT146" si="140">(AP146-AVERAGE(AP107:AP152))/_xlfn.STDEV.P(AP107:AP152)</f>
        <v>1.1168916148431685</v>
      </c>
      <c r="AT146" s="6">
        <f t="shared" si="140"/>
        <v>-1.3125735935035527</v>
      </c>
    </row>
    <row r="147" spans="1:46" ht="13.5" thickBot="1">
      <c r="A147" s="4" t="s">
        <v>125</v>
      </c>
      <c r="B147" s="4" t="s">
        <v>126</v>
      </c>
      <c r="C147" s="5">
        <v>0.67208000000000001</v>
      </c>
      <c r="D147" s="5">
        <v>0.63880999999999999</v>
      </c>
      <c r="E147" s="5">
        <v>0.57928999999999997</v>
      </c>
      <c r="F147" s="5">
        <v>0.58577000000000001</v>
      </c>
      <c r="G147" s="5">
        <v>0.63671999999999995</v>
      </c>
      <c r="H147" s="5">
        <v>0.66373000000000004</v>
      </c>
      <c r="I147" s="5">
        <v>0.65215000000000001</v>
      </c>
      <c r="J147" s="5">
        <v>0.66471999999999998</v>
      </c>
      <c r="K147" s="5">
        <v>0.64436000000000004</v>
      </c>
      <c r="L147" s="5">
        <v>0.61658999999999997</v>
      </c>
      <c r="M147" s="5">
        <v>0.5827</v>
      </c>
      <c r="N147" s="5">
        <v>0.57108999999999999</v>
      </c>
      <c r="O147" s="5">
        <v>0.58150000000000002</v>
      </c>
      <c r="P147" s="5">
        <v>0.58533999999999997</v>
      </c>
      <c r="Q147" s="5">
        <v>0.61855000000000004</v>
      </c>
      <c r="R147" s="5">
        <v>0.62744999999999995</v>
      </c>
      <c r="S147" s="5">
        <v>0.60387999999999997</v>
      </c>
      <c r="T147" s="5">
        <v>0.59301000000000004</v>
      </c>
      <c r="U147" s="5">
        <v>0.61282999999999999</v>
      </c>
      <c r="V147" s="5">
        <v>0.62087999999999999</v>
      </c>
      <c r="W147" s="5">
        <v>0.57691000000000003</v>
      </c>
      <c r="X147" s="5">
        <v>0.58714</v>
      </c>
      <c r="Y147" s="5">
        <v>0.61321999999999999</v>
      </c>
      <c r="Z147" s="5">
        <v>0.61295999999999995</v>
      </c>
      <c r="AA147" s="5">
        <v>0.55396000000000001</v>
      </c>
      <c r="AB147" s="5">
        <v>0.56711999999999996</v>
      </c>
      <c r="AC147" s="5">
        <v>0.51553000000000004</v>
      </c>
      <c r="AD147" s="5">
        <v>0.50241999999999998</v>
      </c>
      <c r="AE147" s="5">
        <v>0.51761999999999997</v>
      </c>
      <c r="AF147" s="5">
        <v>0.50702999999999998</v>
      </c>
      <c r="AG147" s="5">
        <v>0.47389999999999999</v>
      </c>
      <c r="AH147" s="5">
        <v>0.47020000000000001</v>
      </c>
      <c r="AI147" s="5">
        <v>0.54047999999999996</v>
      </c>
      <c r="AJ147" s="5">
        <v>0.55206999999999995</v>
      </c>
      <c r="AK147" s="5">
        <v>0.52332999999999996</v>
      </c>
      <c r="AM147" s="4" t="s">
        <v>125</v>
      </c>
      <c r="AN147" s="4" t="s">
        <v>126</v>
      </c>
      <c r="AO147" s="5">
        <f t="shared" si="99"/>
        <v>0.62566749999999993</v>
      </c>
      <c r="AP147" s="5">
        <f t="shared" si="100"/>
        <v>0.60280583333333337</v>
      </c>
      <c r="AQ147" s="5">
        <f t="shared" si="101"/>
        <v>0.52033272727272717</v>
      </c>
      <c r="AR147" s="6">
        <f>(AO147-AVERAGE(AO107:AO152))/_xlfn.STDEV.P(AO107:AO152)</f>
        <v>0.18807604349692025</v>
      </c>
      <c r="AS147" s="6">
        <f t="shared" ref="AS147:AT147" si="141">(AP147-AVERAGE(AP107:AP152))/_xlfn.STDEV.P(AP107:AP152)</f>
        <v>-0.36629984613547634</v>
      </c>
      <c r="AT147" s="6">
        <f t="shared" si="141"/>
        <v>-0.82953601027721946</v>
      </c>
    </row>
    <row r="148" spans="1:46" ht="13.5" thickBot="1">
      <c r="A148" s="4" t="s">
        <v>127</v>
      </c>
      <c r="B148" s="4" t="s">
        <v>128</v>
      </c>
      <c r="C148" s="5">
        <v>0.74326000000000003</v>
      </c>
      <c r="D148" s="5">
        <v>0.74326000000000003</v>
      </c>
      <c r="E148" s="5">
        <v>0.74326000000000003</v>
      </c>
      <c r="F148" s="5">
        <v>0.75912999999999997</v>
      </c>
      <c r="G148" s="5">
        <v>0.76573999999999998</v>
      </c>
      <c r="H148" s="5">
        <v>0.7631</v>
      </c>
      <c r="I148" s="5">
        <v>0.83452000000000004</v>
      </c>
      <c r="J148" s="5">
        <v>0.79840999999999995</v>
      </c>
      <c r="K148" s="5">
        <v>0.78452</v>
      </c>
      <c r="L148" s="5">
        <v>0.78452</v>
      </c>
      <c r="M148" s="5">
        <v>0.78452</v>
      </c>
      <c r="N148" s="5">
        <v>0.7873</v>
      </c>
      <c r="O148" s="5">
        <v>0.71786000000000005</v>
      </c>
      <c r="P148" s="5">
        <v>0.69404999999999994</v>
      </c>
      <c r="Q148" s="5">
        <v>0.69404999999999994</v>
      </c>
      <c r="R148" s="5">
        <v>0.70794000000000001</v>
      </c>
      <c r="S148" s="5">
        <v>0.69901000000000002</v>
      </c>
      <c r="T148" s="5">
        <v>0.69425000000000003</v>
      </c>
      <c r="U148" s="5">
        <v>0.69425000000000003</v>
      </c>
      <c r="V148" s="5">
        <v>0.71647000000000005</v>
      </c>
      <c r="W148" s="5">
        <v>0.7248</v>
      </c>
      <c r="X148" s="5">
        <v>0.74563999999999997</v>
      </c>
      <c r="Y148" s="5">
        <v>0.74563999999999997</v>
      </c>
      <c r="Z148" s="5">
        <v>0.77341000000000004</v>
      </c>
      <c r="AA148" s="5">
        <v>0.82896999999999998</v>
      </c>
      <c r="AB148" s="5">
        <v>0.85277999999999998</v>
      </c>
      <c r="AC148" s="5">
        <v>0.81111</v>
      </c>
      <c r="AD148" s="5">
        <v>0.76944000000000001</v>
      </c>
      <c r="AE148" s="5">
        <v>0.79027999999999998</v>
      </c>
      <c r="AF148" s="5">
        <v>0.80693999999999999</v>
      </c>
      <c r="AG148" s="5">
        <v>0.80693999999999999</v>
      </c>
      <c r="AH148" s="5">
        <v>0.76527999999999996</v>
      </c>
      <c r="AI148" s="5">
        <v>0.74306000000000005</v>
      </c>
      <c r="AJ148" s="5">
        <v>0.74722</v>
      </c>
      <c r="AK148" s="5">
        <v>0.67778000000000005</v>
      </c>
      <c r="AM148" s="4" t="s">
        <v>127</v>
      </c>
      <c r="AN148" s="4" t="s">
        <v>128</v>
      </c>
      <c r="AO148" s="5">
        <f t="shared" si="99"/>
        <v>0.77429499999999996</v>
      </c>
      <c r="AP148" s="5">
        <f t="shared" si="100"/>
        <v>0.71728083333333326</v>
      </c>
      <c r="AQ148" s="5">
        <f t="shared" si="101"/>
        <v>0.78180000000000005</v>
      </c>
      <c r="AR148" s="6">
        <f>(AO148-AVERAGE(AO107:AO152))/_xlfn.STDEV.P(AO107:AO152)</f>
        <v>1.2836399019794309</v>
      </c>
      <c r="AS148" s="6">
        <f t="shared" ref="AS148:AT148" si="142">(AP148-AVERAGE(AP107:AP152))/_xlfn.STDEV.P(AP107:AP152)</f>
        <v>0.62131539079811293</v>
      </c>
      <c r="AT148" s="6">
        <f t="shared" si="142"/>
        <v>1.3401349583331446</v>
      </c>
    </row>
    <row r="149" spans="1:46" ht="13.5" thickBot="1">
      <c r="A149" s="4" t="s">
        <v>129</v>
      </c>
      <c r="B149" s="4" t="s">
        <v>130</v>
      </c>
      <c r="C149" s="5">
        <v>0.44445000000000001</v>
      </c>
      <c r="D149" s="5">
        <v>0.36110999999999999</v>
      </c>
      <c r="E149" s="5">
        <v>0.44445000000000001</v>
      </c>
      <c r="F149" s="5">
        <v>0.44445000000000001</v>
      </c>
      <c r="G149" s="5">
        <v>0.49445</v>
      </c>
      <c r="H149" s="5">
        <v>0.41110999999999998</v>
      </c>
      <c r="I149" s="5">
        <v>0.36945</v>
      </c>
      <c r="J149" s="5">
        <v>0.45278000000000002</v>
      </c>
      <c r="K149" s="5">
        <v>0.48055999999999999</v>
      </c>
      <c r="L149" s="5">
        <v>0.41388999999999998</v>
      </c>
      <c r="M149" s="5">
        <v>0.49722</v>
      </c>
      <c r="N149" s="5">
        <v>0.44167000000000001</v>
      </c>
      <c r="O149" s="5">
        <v>0.48332999999999998</v>
      </c>
      <c r="P149" s="5">
        <v>0.51110999999999995</v>
      </c>
      <c r="Q149" s="5">
        <v>0.51110999999999995</v>
      </c>
      <c r="R149" s="5">
        <v>0.59443999999999997</v>
      </c>
      <c r="S149" s="5">
        <v>0.54444000000000004</v>
      </c>
      <c r="T149" s="5">
        <v>0.54444000000000004</v>
      </c>
      <c r="U149" s="5">
        <v>0.58611000000000002</v>
      </c>
      <c r="V149" s="5">
        <v>0.50278</v>
      </c>
      <c r="W149" s="5">
        <v>0.46944000000000002</v>
      </c>
      <c r="X149" s="5">
        <v>0.51758999999999999</v>
      </c>
      <c r="Y149" s="5">
        <v>0.47593000000000002</v>
      </c>
      <c r="Z149" s="5">
        <v>0.47593000000000002</v>
      </c>
      <c r="AA149" s="5">
        <v>0.47593000000000002</v>
      </c>
      <c r="AB149" s="5">
        <v>0.47195999999999999</v>
      </c>
      <c r="AC149" s="5">
        <v>0.39904000000000001</v>
      </c>
      <c r="AD149" s="5">
        <v>0.37820999999999999</v>
      </c>
      <c r="AE149" s="5">
        <v>0.44486999999999999</v>
      </c>
      <c r="AF149" s="5">
        <v>0.44677</v>
      </c>
      <c r="AG149" s="5">
        <v>0.40510000000000002</v>
      </c>
      <c r="AH149" s="5">
        <v>0.48843999999999999</v>
      </c>
      <c r="AI149" s="5">
        <v>0.52176999999999996</v>
      </c>
      <c r="AJ149" s="5">
        <v>0.52361999999999997</v>
      </c>
      <c r="AK149" s="5">
        <v>0.48194999999999999</v>
      </c>
      <c r="AM149" s="4" t="s">
        <v>129</v>
      </c>
      <c r="AN149" s="4" t="s">
        <v>130</v>
      </c>
      <c r="AO149" s="5">
        <f t="shared" si="99"/>
        <v>0.43796583333333333</v>
      </c>
      <c r="AP149" s="5">
        <f t="shared" si="100"/>
        <v>0.51805416666666659</v>
      </c>
      <c r="AQ149" s="5">
        <f t="shared" si="101"/>
        <v>0.45796909090909099</v>
      </c>
      <c r="AR149" s="6">
        <f>(AO149-AVERAGE(AO107:AO152))/_xlfn.STDEV.P(AO107:AO152)</f>
        <v>-1.1955115306527577</v>
      </c>
      <c r="AS149" s="6">
        <f t="shared" ref="AS149:AT149" si="143">(AP149-AVERAGE(AP107:AP152))/_xlfn.STDEV.P(AP107:AP152)</f>
        <v>-1.0974816531284162</v>
      </c>
      <c r="AT149" s="6">
        <f t="shared" si="143"/>
        <v>-1.3470331712174741</v>
      </c>
    </row>
    <row r="150" spans="1:46" ht="13.5" thickBot="1">
      <c r="A150" s="4" t="s">
        <v>131</v>
      </c>
      <c r="B150" s="4" t="s">
        <v>132</v>
      </c>
      <c r="C150" s="5">
        <v>0.69771000000000005</v>
      </c>
      <c r="D150" s="5">
        <v>0.70465999999999995</v>
      </c>
      <c r="E150" s="5">
        <v>0.75524999999999998</v>
      </c>
      <c r="F150" s="5">
        <v>0.76283000000000001</v>
      </c>
      <c r="G150" s="5">
        <v>0.78783000000000003</v>
      </c>
      <c r="H150" s="5">
        <v>0.79649000000000003</v>
      </c>
      <c r="I150" s="5">
        <v>0.78290000000000004</v>
      </c>
      <c r="J150" s="5">
        <v>0.74123000000000006</v>
      </c>
      <c r="K150" s="5">
        <v>0.79481000000000002</v>
      </c>
      <c r="L150" s="5">
        <v>0.81296999999999997</v>
      </c>
      <c r="M150" s="5">
        <v>0.8266</v>
      </c>
      <c r="N150" s="5">
        <v>0.77244000000000002</v>
      </c>
      <c r="O150" s="5">
        <v>0.73077000000000003</v>
      </c>
      <c r="P150" s="5">
        <v>0.70299</v>
      </c>
      <c r="Q150" s="5">
        <v>0.67003000000000001</v>
      </c>
      <c r="R150" s="5">
        <v>0.65629999999999999</v>
      </c>
      <c r="S150" s="5">
        <v>0.63222</v>
      </c>
      <c r="T150" s="5">
        <v>0.63756999999999997</v>
      </c>
      <c r="U150" s="5">
        <v>0.64324999999999999</v>
      </c>
      <c r="V150" s="5">
        <v>0.66825000000000001</v>
      </c>
      <c r="W150" s="5">
        <v>0.64288999999999996</v>
      </c>
      <c r="X150" s="5">
        <v>0.64487000000000005</v>
      </c>
      <c r="Y150" s="5">
        <v>0.64302000000000004</v>
      </c>
      <c r="Z150" s="5">
        <v>0.68469000000000002</v>
      </c>
      <c r="AA150" s="5">
        <v>0.69857999999999998</v>
      </c>
      <c r="AB150" s="5">
        <v>0.74024000000000001</v>
      </c>
      <c r="AC150" s="5">
        <v>0.78512000000000004</v>
      </c>
      <c r="AD150" s="5">
        <v>0.82157000000000002</v>
      </c>
      <c r="AE150" s="5">
        <v>0.81827000000000005</v>
      </c>
      <c r="AF150" s="5">
        <v>0.76854999999999996</v>
      </c>
      <c r="AG150" s="5">
        <v>0.76517999999999997</v>
      </c>
      <c r="AH150" s="5">
        <v>0.71518000000000004</v>
      </c>
      <c r="AI150" s="5">
        <v>0.74053999999999998</v>
      </c>
      <c r="AJ150" s="5">
        <v>0.71077999999999997</v>
      </c>
      <c r="AK150" s="5">
        <v>0.65398000000000001</v>
      </c>
      <c r="AM150" s="4" t="s">
        <v>131</v>
      </c>
      <c r="AN150" s="4" t="s">
        <v>132</v>
      </c>
      <c r="AO150" s="5">
        <f t="shared" si="99"/>
        <v>0.76964333333333323</v>
      </c>
      <c r="AP150" s="5">
        <f t="shared" si="100"/>
        <v>0.66307083333333339</v>
      </c>
      <c r="AQ150" s="5">
        <f t="shared" si="101"/>
        <v>0.74709000000000003</v>
      </c>
      <c r="AR150" s="6">
        <f>(AO150-AVERAGE(AO107:AO152))/_xlfn.STDEV.P(AO107:AO152)</f>
        <v>1.2493515106540849</v>
      </c>
      <c r="AS150" s="6">
        <f t="shared" ref="AS150:AT150" si="144">(AP150-AVERAGE(AP107:AP152))/_xlfn.STDEV.P(AP107:AP152)</f>
        <v>0.15362705715172903</v>
      </c>
      <c r="AT150" s="6">
        <f t="shared" si="144"/>
        <v>1.0521093154488887</v>
      </c>
    </row>
    <row r="151" spans="1:46" ht="13.5" thickBot="1">
      <c r="A151" s="4" t="s">
        <v>133</v>
      </c>
      <c r="B151" s="4" t="s">
        <v>134</v>
      </c>
      <c r="C151" s="5">
        <v>0.48413</v>
      </c>
      <c r="D151" s="5">
        <v>0.48413</v>
      </c>
      <c r="E151" s="5">
        <v>0.44246000000000002</v>
      </c>
      <c r="F151" s="5">
        <v>0.52578999999999998</v>
      </c>
      <c r="G151" s="5">
        <v>0.44246000000000002</v>
      </c>
      <c r="H151" s="5">
        <v>0.44246000000000002</v>
      </c>
      <c r="I151" s="5">
        <v>0.44722000000000001</v>
      </c>
      <c r="J151" s="5">
        <v>0.53056000000000003</v>
      </c>
      <c r="K151" s="5">
        <v>0.44722000000000001</v>
      </c>
      <c r="L151" s="5">
        <v>0.41943999999999998</v>
      </c>
      <c r="M151" s="5">
        <v>0.39861000000000002</v>
      </c>
      <c r="N151" s="5">
        <v>0.45417000000000002</v>
      </c>
      <c r="O151" s="5">
        <v>0.45417000000000002</v>
      </c>
      <c r="P151" s="5">
        <v>0.45417000000000002</v>
      </c>
      <c r="Q151" s="5">
        <v>0.41249999999999998</v>
      </c>
      <c r="R151" s="5">
        <v>0.41249999999999998</v>
      </c>
      <c r="S151" s="5">
        <v>0.41249999999999998</v>
      </c>
      <c r="T151" s="5">
        <v>0.49582999999999999</v>
      </c>
      <c r="U151" s="5">
        <v>0.5625</v>
      </c>
      <c r="V151" s="5">
        <v>0.50693999999999995</v>
      </c>
      <c r="W151" s="5">
        <v>0.59028000000000003</v>
      </c>
      <c r="X151" s="5">
        <v>0.67361000000000004</v>
      </c>
      <c r="Y151" s="5">
        <v>0.61111000000000004</v>
      </c>
      <c r="Z151" s="5">
        <v>0.56943999999999995</v>
      </c>
      <c r="AA151" s="5">
        <v>0.61111000000000004</v>
      </c>
      <c r="AB151" s="5">
        <v>0.61111000000000004</v>
      </c>
      <c r="AC151" s="5">
        <v>0.69443999999999995</v>
      </c>
      <c r="AD151" s="5">
        <v>0.61111000000000004</v>
      </c>
      <c r="AE151" s="5">
        <v>0.69443999999999995</v>
      </c>
      <c r="AF151" s="5">
        <v>0.61111000000000004</v>
      </c>
      <c r="AG151" s="5">
        <v>0.61111000000000004</v>
      </c>
      <c r="AH151" s="5">
        <v>0.64583000000000002</v>
      </c>
      <c r="AI151" s="5">
        <v>0.64583000000000002</v>
      </c>
      <c r="AJ151" s="5">
        <v>0.64583000000000002</v>
      </c>
      <c r="AK151" s="5">
        <v>0.60416999999999998</v>
      </c>
      <c r="AM151" s="4" t="s">
        <v>133</v>
      </c>
      <c r="AN151" s="4" t="s">
        <v>134</v>
      </c>
      <c r="AO151" s="5">
        <f t="shared" si="99"/>
        <v>0.4598875</v>
      </c>
      <c r="AP151" s="5">
        <f t="shared" si="100"/>
        <v>0.5129625000000001</v>
      </c>
      <c r="AQ151" s="5">
        <f t="shared" si="101"/>
        <v>0.635099090909091</v>
      </c>
      <c r="AR151" s="6">
        <f>(AO151-AVERAGE(AO107:AO152))/_xlfn.STDEV.P(AO107:AO152)</f>
        <v>-1.0339224188282248</v>
      </c>
      <c r="AS151" s="6">
        <f t="shared" ref="AS151:AT151" si="145">(AP151-AVERAGE(AP107:AP152))/_xlfn.STDEV.P(AP107:AP152)</f>
        <v>-1.141409214442124</v>
      </c>
      <c r="AT151" s="6">
        <f t="shared" si="145"/>
        <v>0.1228020959703154</v>
      </c>
    </row>
    <row r="152" spans="1:46" ht="13.5" thickBot="1">
      <c r="A152" s="4" t="s">
        <v>135</v>
      </c>
      <c r="B152" s="4" t="s">
        <v>136</v>
      </c>
      <c r="C152" s="5">
        <v>0.53886999999999996</v>
      </c>
      <c r="D152" s="5">
        <v>0.48887000000000003</v>
      </c>
      <c r="E152" s="5">
        <v>0.53649000000000002</v>
      </c>
      <c r="F152" s="5">
        <v>0.48648999999999998</v>
      </c>
      <c r="G152" s="5">
        <v>0.43093999999999999</v>
      </c>
      <c r="H152" s="5">
        <v>0.46566000000000002</v>
      </c>
      <c r="I152" s="5">
        <v>0.50731999999999999</v>
      </c>
      <c r="J152" s="5">
        <v>0.50038000000000005</v>
      </c>
      <c r="K152" s="5">
        <v>0.47765000000000002</v>
      </c>
      <c r="L152" s="5">
        <v>0.54015000000000002</v>
      </c>
      <c r="M152" s="5">
        <v>0.54710000000000003</v>
      </c>
      <c r="N152" s="5">
        <v>0.59255000000000002</v>
      </c>
      <c r="O152" s="5">
        <v>0.65505000000000002</v>
      </c>
      <c r="P152" s="5">
        <v>0.62172000000000005</v>
      </c>
      <c r="Q152" s="5">
        <v>0.62172000000000005</v>
      </c>
      <c r="R152" s="5">
        <v>0.67171999999999998</v>
      </c>
      <c r="S152" s="5">
        <v>0.73421999999999998</v>
      </c>
      <c r="T152" s="5">
        <v>0.74533000000000005</v>
      </c>
      <c r="U152" s="5">
        <v>0.73938000000000004</v>
      </c>
      <c r="V152" s="5">
        <v>0.68381999999999998</v>
      </c>
      <c r="W152" s="5">
        <v>0.67876999999999998</v>
      </c>
      <c r="X152" s="5">
        <v>0.66256999999999999</v>
      </c>
      <c r="Y152" s="5">
        <v>0.64173000000000002</v>
      </c>
      <c r="Z152" s="5">
        <v>0.60840000000000005</v>
      </c>
      <c r="AA152" s="5">
        <v>0.52507000000000004</v>
      </c>
      <c r="AB152" s="5">
        <v>0.60840000000000005</v>
      </c>
      <c r="AC152" s="5">
        <v>0.52507000000000004</v>
      </c>
      <c r="AD152" s="5">
        <v>0.52507000000000004</v>
      </c>
      <c r="AE152" s="5">
        <v>0.62922999999999996</v>
      </c>
      <c r="AF152" s="5">
        <v>0.61812</v>
      </c>
      <c r="AG152" s="5">
        <v>0.61019000000000001</v>
      </c>
      <c r="AH152" s="5">
        <v>0.69352000000000003</v>
      </c>
      <c r="AI152" s="5">
        <v>0.72130000000000005</v>
      </c>
      <c r="AJ152" s="5">
        <v>0.75832999999999995</v>
      </c>
      <c r="AK152" s="5">
        <v>0.72221999999999997</v>
      </c>
      <c r="AM152" s="4" t="s">
        <v>135</v>
      </c>
      <c r="AN152" s="4" t="s">
        <v>136</v>
      </c>
      <c r="AO152" s="5">
        <f t="shared" si="99"/>
        <v>0.50937250000000001</v>
      </c>
      <c r="AP152" s="5">
        <f t="shared" si="100"/>
        <v>0.67203583333333328</v>
      </c>
      <c r="AQ152" s="5">
        <f t="shared" si="101"/>
        <v>0.6305927272727273</v>
      </c>
      <c r="AR152" s="6">
        <f>(AO152-AVERAGE(AO107:AO152))/_xlfn.STDEV.P(AO107:AO152)</f>
        <v>-0.66915831032201278</v>
      </c>
      <c r="AS152" s="6">
        <f t="shared" ref="AS152:AT152" si="146">(AP152-AVERAGE(AP107:AP152))/_xlfn.STDEV.P(AP107:AP152)</f>
        <v>0.23097119865956503</v>
      </c>
      <c r="AT152" s="6">
        <f t="shared" si="146"/>
        <v>8.5408022693626115E-2</v>
      </c>
    </row>
  </sheetData>
  <sheetProtection password="EDD0" sheet="1" objects="1" scenarios="1"/>
  <mergeCells count="12">
    <mergeCell ref="A5:AK5"/>
    <mergeCell ref="A7:AK7"/>
    <mergeCell ref="A8:AK8"/>
    <mergeCell ref="A9:AK9"/>
    <mergeCell ref="A10:B10"/>
    <mergeCell ref="AM10:AN10"/>
    <mergeCell ref="AM58:AN58"/>
    <mergeCell ref="AM106:AN106"/>
    <mergeCell ref="A57:AK57"/>
    <mergeCell ref="A58:B58"/>
    <mergeCell ref="A105:AK105"/>
    <mergeCell ref="A106:B10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2"/>
  <sheetViews>
    <sheetView topLeftCell="V1" workbookViewId="0">
      <selection activeCell="A17" sqref="A17:XFD17"/>
    </sheetView>
  </sheetViews>
  <sheetFormatPr defaultRowHeight="12.75" customHeight="1"/>
  <cols>
    <col min="1" max="1" width="27.7109375" bestFit="1" customWidth="1"/>
    <col min="2" max="2" width="40.28515625" bestFit="1" customWidth="1"/>
    <col min="3" max="22" width="7.42578125" bestFit="1" customWidth="1"/>
    <col min="23" max="23" width="8.7109375" bestFit="1" customWidth="1"/>
    <col min="24" max="30" width="7.42578125" bestFit="1" customWidth="1"/>
    <col min="31" max="37" width="8.7109375" bestFit="1" customWidth="1"/>
    <col min="39" max="39" width="27.7109375" style="49" bestFit="1" customWidth="1"/>
    <col min="40" max="40" width="40.28515625" style="49" bestFit="1" customWidth="1"/>
  </cols>
  <sheetData>
    <row r="1" spans="1:46" ht="24" customHeight="1">
      <c r="A1" s="1" t="s">
        <v>0</v>
      </c>
      <c r="AM1" s="1" t="s">
        <v>0</v>
      </c>
    </row>
    <row r="2" spans="1:46">
      <c r="A2" s="2" t="s">
        <v>1</v>
      </c>
      <c r="B2" s="3" t="s">
        <v>2</v>
      </c>
      <c r="AM2" s="2" t="s">
        <v>1</v>
      </c>
      <c r="AN2" s="3" t="s">
        <v>2</v>
      </c>
    </row>
    <row r="3" spans="1:46">
      <c r="A3" s="2" t="s">
        <v>3</v>
      </c>
      <c r="B3" s="3" t="s">
        <v>4</v>
      </c>
      <c r="AM3" s="2" t="s">
        <v>3</v>
      </c>
      <c r="AN3" s="3" t="s">
        <v>4</v>
      </c>
    </row>
    <row r="4" spans="1:46">
      <c r="A4" s="2" t="s">
        <v>5</v>
      </c>
      <c r="B4" s="3" t="s">
        <v>6</v>
      </c>
      <c r="AM4" s="2" t="s">
        <v>5</v>
      </c>
      <c r="AN4" s="3" t="s">
        <v>6</v>
      </c>
    </row>
    <row r="5" spans="1:46">
      <c r="A5" s="270" t="s">
        <v>181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M5"/>
      <c r="AN5"/>
    </row>
    <row r="6" spans="1:46" s="49" customFormat="1">
      <c r="A6" s="50"/>
    </row>
    <row r="7" spans="1:46" ht="12.75" customHeight="1">
      <c r="A7" s="267"/>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M7"/>
      <c r="AN7"/>
    </row>
    <row r="8" spans="1:46" ht="13.5" thickBot="1">
      <c r="A8" s="274" t="s">
        <v>182</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M8"/>
      <c r="AN8"/>
    </row>
    <row r="9" spans="1:46" ht="13.5" thickBot="1">
      <c r="A9" s="268" t="s">
        <v>183</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M9"/>
      <c r="AN9"/>
    </row>
    <row r="10" spans="1:46" ht="13.5" thickBot="1">
      <c r="A10" s="267"/>
      <c r="B10" s="267"/>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4" t="s">
        <v>26</v>
      </c>
      <c r="T10" s="4" t="s">
        <v>27</v>
      </c>
      <c r="U10" s="4" t="s">
        <v>28</v>
      </c>
      <c r="V10" s="4" t="s">
        <v>29</v>
      </c>
      <c r="W10" s="4" t="s">
        <v>30</v>
      </c>
      <c r="X10" s="4" t="s">
        <v>31</v>
      </c>
      <c r="Y10" s="4" t="s">
        <v>32</v>
      </c>
      <c r="Z10" s="4" t="s">
        <v>33</v>
      </c>
      <c r="AA10" s="4" t="s">
        <v>34</v>
      </c>
      <c r="AB10" s="4" t="s">
        <v>35</v>
      </c>
      <c r="AC10" s="4" t="s">
        <v>36</v>
      </c>
      <c r="AD10" s="4" t="s">
        <v>37</v>
      </c>
      <c r="AE10" s="4" t="s">
        <v>38</v>
      </c>
      <c r="AF10" s="4" t="s">
        <v>39</v>
      </c>
      <c r="AG10" s="4" t="s">
        <v>40</v>
      </c>
      <c r="AH10" s="4" t="s">
        <v>41</v>
      </c>
      <c r="AI10" s="4" t="s">
        <v>42</v>
      </c>
      <c r="AJ10" s="4" t="s">
        <v>43</v>
      </c>
      <c r="AK10" s="4" t="s">
        <v>44</v>
      </c>
      <c r="AM10" s="267"/>
      <c r="AN10" s="267"/>
      <c r="AO10" s="4">
        <v>2016</v>
      </c>
      <c r="AP10" s="4">
        <v>2017</v>
      </c>
      <c r="AQ10" s="4">
        <v>2018</v>
      </c>
      <c r="AR10" s="4">
        <v>2016</v>
      </c>
      <c r="AS10" s="4">
        <v>2017</v>
      </c>
      <c r="AT10" s="4">
        <v>2018</v>
      </c>
    </row>
    <row r="11" spans="1:46" ht="13.5" thickBot="1">
      <c r="A11" s="4" t="s">
        <v>45</v>
      </c>
      <c r="B11" s="4" t="s">
        <v>46</v>
      </c>
      <c r="C11" s="5">
        <v>0.71543999999999996</v>
      </c>
      <c r="D11" s="5">
        <v>0.70618000000000003</v>
      </c>
      <c r="E11" s="5">
        <v>0.68930999999999998</v>
      </c>
      <c r="F11" s="5">
        <v>0.62722</v>
      </c>
      <c r="G11" s="5">
        <v>0.628</v>
      </c>
      <c r="H11" s="5">
        <v>0.58452999999999999</v>
      </c>
      <c r="I11" s="5">
        <v>0.52954000000000001</v>
      </c>
      <c r="J11" s="5">
        <v>0.51565000000000005</v>
      </c>
      <c r="K11" s="5">
        <v>0.51709000000000005</v>
      </c>
      <c r="L11" s="5">
        <v>0.50558999999999998</v>
      </c>
      <c r="M11" s="5">
        <v>0.49446000000000001</v>
      </c>
      <c r="N11" s="5">
        <v>0.51161999999999996</v>
      </c>
      <c r="O11" s="5">
        <v>0.53076000000000001</v>
      </c>
      <c r="P11" s="5">
        <v>0.54001999999999994</v>
      </c>
      <c r="Q11" s="5">
        <v>0.53212000000000004</v>
      </c>
      <c r="R11" s="5">
        <v>0.52941000000000005</v>
      </c>
      <c r="S11" s="5">
        <v>0.51234999999999997</v>
      </c>
      <c r="T11" s="5">
        <v>0.51615</v>
      </c>
      <c r="U11" s="5">
        <v>0.55667999999999995</v>
      </c>
      <c r="V11" s="5">
        <v>0.52671000000000001</v>
      </c>
      <c r="W11" s="5">
        <v>0.54864000000000002</v>
      </c>
      <c r="X11" s="5">
        <v>0.52951999999999999</v>
      </c>
      <c r="Y11" s="5">
        <v>0.56676000000000004</v>
      </c>
      <c r="Z11" s="5">
        <v>0.58530000000000004</v>
      </c>
      <c r="AA11" s="5">
        <v>0.62294000000000005</v>
      </c>
      <c r="AB11" s="5">
        <v>0.62294000000000005</v>
      </c>
      <c r="AC11" s="5">
        <v>0.60765999999999998</v>
      </c>
      <c r="AD11" s="5">
        <v>0.66256999999999999</v>
      </c>
      <c r="AE11" s="5">
        <v>0.70787999999999995</v>
      </c>
      <c r="AF11" s="5">
        <v>0.73429</v>
      </c>
      <c r="AG11" s="5">
        <v>0.72079000000000004</v>
      </c>
      <c r="AH11" s="5">
        <v>0.74987999999999999</v>
      </c>
      <c r="AI11" s="5">
        <v>0.75875000000000004</v>
      </c>
      <c r="AJ11" s="5">
        <v>0.73960999999999999</v>
      </c>
      <c r="AK11" s="5">
        <v>0.71504999999999996</v>
      </c>
      <c r="AM11" s="4" t="s">
        <v>45</v>
      </c>
      <c r="AN11" s="4" t="s">
        <v>46</v>
      </c>
      <c r="AO11" s="5">
        <f>AVERAGE(C11:N11)</f>
        <v>0.58538583333333327</v>
      </c>
      <c r="AP11" s="5">
        <f>AVERAGE(O11:Z11)</f>
        <v>0.53953499999999999</v>
      </c>
      <c r="AQ11" s="5">
        <f>AVERAGE(AA11:AK11)</f>
        <v>0.69476000000000004</v>
      </c>
      <c r="AR11" s="6">
        <f>(AO11-AVERAGE(AO11:AO56))/_xlfn.STDEV.P(AO11:AO56)</f>
        <v>0.14036100783407374</v>
      </c>
      <c r="AS11" s="6">
        <f t="shared" ref="AS11:AT11" si="0">(AP11-AVERAGE(AP11:AP56))/_xlfn.STDEV.P(AP11:AP56)</f>
        <v>-1.1115599966857543</v>
      </c>
      <c r="AT11" s="6">
        <f t="shared" si="0"/>
        <v>3.9279259131987244E-2</v>
      </c>
    </row>
    <row r="12" spans="1:46" ht="13.5" thickBot="1">
      <c r="A12" s="4" t="s">
        <v>47</v>
      </c>
      <c r="B12" s="4" t="s">
        <v>48</v>
      </c>
      <c r="C12" s="5">
        <v>0.50926000000000005</v>
      </c>
      <c r="D12" s="5">
        <v>0.42592999999999998</v>
      </c>
      <c r="E12" s="5">
        <v>0.46759000000000001</v>
      </c>
      <c r="F12" s="5">
        <v>0.48274</v>
      </c>
      <c r="G12" s="5">
        <v>0.52441000000000004</v>
      </c>
      <c r="H12" s="5">
        <v>0.60773999999999995</v>
      </c>
      <c r="I12" s="5">
        <v>0.60773999999999995</v>
      </c>
      <c r="J12" s="5">
        <v>0.67620000000000002</v>
      </c>
      <c r="K12" s="5">
        <v>0.67620000000000002</v>
      </c>
      <c r="L12" s="5">
        <v>0.61370000000000002</v>
      </c>
      <c r="M12" s="5">
        <v>0.61370000000000002</v>
      </c>
      <c r="N12" s="5">
        <v>0.64610000000000001</v>
      </c>
      <c r="O12" s="5">
        <v>0.56276999999999999</v>
      </c>
      <c r="P12" s="5">
        <v>0.64610000000000001</v>
      </c>
      <c r="Q12" s="5">
        <v>0.68776999999999999</v>
      </c>
      <c r="R12" s="5">
        <v>0.75595000000000001</v>
      </c>
      <c r="S12" s="5">
        <v>0.78720000000000001</v>
      </c>
      <c r="T12" s="5">
        <v>0.78720000000000001</v>
      </c>
      <c r="U12" s="5">
        <v>0.70387</v>
      </c>
      <c r="V12" s="5">
        <v>0.70684999999999998</v>
      </c>
      <c r="W12" s="5">
        <v>0.62351000000000001</v>
      </c>
      <c r="X12" s="5">
        <v>0.60267999999999999</v>
      </c>
      <c r="Y12" s="5">
        <v>0.60267999999999999</v>
      </c>
      <c r="Z12" s="5">
        <v>0.56101000000000001</v>
      </c>
      <c r="AA12" s="5">
        <v>0.56101000000000001</v>
      </c>
      <c r="AB12" s="5">
        <v>0.56101000000000001</v>
      </c>
      <c r="AC12" s="5">
        <v>0.47767999999999999</v>
      </c>
      <c r="AD12" s="5">
        <v>0.47767999999999999</v>
      </c>
      <c r="AE12" s="5">
        <v>0.40476000000000001</v>
      </c>
      <c r="AF12" s="5">
        <v>0.40476000000000001</v>
      </c>
      <c r="AG12" s="5">
        <v>0.48809999999999998</v>
      </c>
      <c r="AH12" s="5">
        <v>0.5</v>
      </c>
      <c r="AI12" s="5">
        <v>0.58333000000000002</v>
      </c>
      <c r="AJ12" s="5">
        <v>0.66666999999999998</v>
      </c>
      <c r="AK12" s="5">
        <v>0.59721999999999997</v>
      </c>
      <c r="AM12" s="4" t="s">
        <v>47</v>
      </c>
      <c r="AN12" s="4" t="s">
        <v>48</v>
      </c>
      <c r="AO12" s="5">
        <f t="shared" ref="AO12:AO56" si="1">AVERAGE(C12:N12)</f>
        <v>0.5709424999999998</v>
      </c>
      <c r="AP12" s="5">
        <f t="shared" ref="AP12:AP56" si="2">AVERAGE(O12:Z12)</f>
        <v>0.66896583333333337</v>
      </c>
      <c r="AQ12" s="5">
        <f t="shared" ref="AQ12:AQ56" si="3">AVERAGE(AA12:AK12)</f>
        <v>0.52020181818181821</v>
      </c>
      <c r="AR12" s="6">
        <f>(AO12-AVERAGE(AO11:AO56))/_xlfn.STDEV.P(AO11:AO56)</f>
        <v>4.6622948387770147E-2</v>
      </c>
      <c r="AS12" s="6">
        <f t="shared" ref="AS12:AT12" si="4">(AP12-AVERAGE(AP11:AP56))/_xlfn.STDEV.P(AP11:AP56)</f>
        <v>-5.559447947650719E-2</v>
      </c>
      <c r="AT12" s="6">
        <f t="shared" si="4"/>
        <v>-1.072500321896513</v>
      </c>
    </row>
    <row r="13" spans="1:46" ht="13.5" thickBot="1">
      <c r="A13" s="4" t="s">
        <v>49</v>
      </c>
      <c r="B13" s="4" t="s">
        <v>50</v>
      </c>
      <c r="C13" s="5">
        <v>0.64839000000000002</v>
      </c>
      <c r="D13" s="5">
        <v>0.64422999999999997</v>
      </c>
      <c r="E13" s="5">
        <v>0.64422999999999997</v>
      </c>
      <c r="F13" s="5">
        <v>0.65810999999999997</v>
      </c>
      <c r="G13" s="5">
        <v>0.62024000000000001</v>
      </c>
      <c r="H13" s="5">
        <v>0.65834999999999999</v>
      </c>
      <c r="I13" s="5">
        <v>0.67818999999999996</v>
      </c>
      <c r="J13" s="5">
        <v>0.69486000000000003</v>
      </c>
      <c r="K13" s="5">
        <v>0.66708000000000001</v>
      </c>
      <c r="L13" s="5">
        <v>0.63004000000000004</v>
      </c>
      <c r="M13" s="5">
        <v>0.58409</v>
      </c>
      <c r="N13" s="5">
        <v>0.61980000000000002</v>
      </c>
      <c r="O13" s="5">
        <v>0.63646999999999998</v>
      </c>
      <c r="P13" s="5">
        <v>0.7198</v>
      </c>
      <c r="Q13" s="5">
        <v>0.68520999999999999</v>
      </c>
      <c r="R13" s="5">
        <v>0.6804</v>
      </c>
      <c r="S13" s="5">
        <v>0.72938999999999998</v>
      </c>
      <c r="T13" s="5">
        <v>0.68733</v>
      </c>
      <c r="U13" s="5">
        <v>0.68733</v>
      </c>
      <c r="V13" s="5">
        <v>0.71233000000000002</v>
      </c>
      <c r="W13" s="5">
        <v>0.74011000000000005</v>
      </c>
      <c r="X13" s="5">
        <v>0.80491999999999997</v>
      </c>
      <c r="Y13" s="5">
        <v>0.87309999999999999</v>
      </c>
      <c r="Z13" s="5">
        <v>0.87309999999999999</v>
      </c>
      <c r="AA13" s="5">
        <v>0.84928999999999999</v>
      </c>
      <c r="AB13" s="5">
        <v>0.84928999999999999</v>
      </c>
      <c r="AC13" s="5">
        <v>0.86304999999999998</v>
      </c>
      <c r="AD13" s="5">
        <v>0.86090999999999995</v>
      </c>
      <c r="AE13" s="5">
        <v>0.85091000000000006</v>
      </c>
      <c r="AF13" s="5">
        <v>0.87590999999999997</v>
      </c>
      <c r="AG13" s="5">
        <v>0.87590999999999997</v>
      </c>
      <c r="AH13" s="5">
        <v>0.87590999999999997</v>
      </c>
      <c r="AI13" s="5">
        <v>0.87590999999999997</v>
      </c>
      <c r="AJ13" s="5">
        <v>0.87590999999999997</v>
      </c>
      <c r="AK13" s="5">
        <v>0.75924999999999998</v>
      </c>
      <c r="AM13" s="4" t="s">
        <v>49</v>
      </c>
      <c r="AN13" s="4" t="s">
        <v>50</v>
      </c>
      <c r="AO13" s="5">
        <f t="shared" si="1"/>
        <v>0.64563416666666662</v>
      </c>
      <c r="AP13" s="5">
        <f t="shared" si="2"/>
        <v>0.73579083333333328</v>
      </c>
      <c r="AQ13" s="5">
        <f t="shared" si="3"/>
        <v>0.85565909090909098</v>
      </c>
      <c r="AR13" s="6">
        <f>(AO13-AVERAGE(AO11:AO56))/_xlfn.STDEV.P(AO11:AO56)</f>
        <v>0.53137613718145382</v>
      </c>
      <c r="AS13" s="6">
        <f t="shared" ref="AS13:AT13" si="5">(AP13-AVERAGE(AP11:AP56))/_xlfn.STDEV.P(AP11:AP56)</f>
        <v>0.4895993809831295</v>
      </c>
      <c r="AT13" s="6">
        <f t="shared" si="5"/>
        <v>1.0640626408992191</v>
      </c>
    </row>
    <row r="14" spans="1:46" ht="13.5" thickBot="1">
      <c r="A14" s="4" t="s">
        <v>51</v>
      </c>
      <c r="B14" s="4" t="s">
        <v>52</v>
      </c>
      <c r="C14" s="5">
        <v>0.68671000000000004</v>
      </c>
      <c r="D14" s="5">
        <v>0.77005000000000001</v>
      </c>
      <c r="E14" s="5">
        <v>0.84543999999999997</v>
      </c>
      <c r="F14" s="5">
        <v>0.84543999999999997</v>
      </c>
      <c r="G14" s="5">
        <v>0.79642000000000002</v>
      </c>
      <c r="H14" s="5">
        <v>0.82023000000000001</v>
      </c>
      <c r="I14" s="5">
        <v>0.82023000000000001</v>
      </c>
      <c r="J14" s="5">
        <v>0.90356999999999998</v>
      </c>
      <c r="K14" s="5">
        <v>0.83411999999999997</v>
      </c>
      <c r="L14" s="5">
        <v>0.83411999999999997</v>
      </c>
      <c r="M14" s="5">
        <v>0.86387999999999998</v>
      </c>
      <c r="N14" s="5">
        <v>0.86963000000000001</v>
      </c>
      <c r="O14" s="5">
        <v>0.86963000000000001</v>
      </c>
      <c r="P14" s="5">
        <v>0.79522999999999999</v>
      </c>
      <c r="Q14" s="5">
        <v>0.78134000000000003</v>
      </c>
      <c r="R14" s="5">
        <v>0.78134000000000003</v>
      </c>
      <c r="S14" s="5">
        <v>0.81091000000000002</v>
      </c>
      <c r="T14" s="5">
        <v>0.80284999999999995</v>
      </c>
      <c r="U14" s="5">
        <v>0.80284999999999995</v>
      </c>
      <c r="V14" s="5">
        <v>0.80284999999999995</v>
      </c>
      <c r="W14" s="5">
        <v>0.87229000000000001</v>
      </c>
      <c r="X14" s="5">
        <v>0.87229000000000001</v>
      </c>
      <c r="Y14" s="5">
        <v>0.88419999999999999</v>
      </c>
      <c r="Z14" s="5">
        <v>0.87031000000000003</v>
      </c>
      <c r="AA14" s="5">
        <v>0.87031000000000003</v>
      </c>
      <c r="AB14" s="5">
        <v>0.94471000000000005</v>
      </c>
      <c r="AC14" s="5">
        <v>0.95860000000000001</v>
      </c>
      <c r="AD14" s="5">
        <v>0.95860000000000001</v>
      </c>
      <c r="AE14" s="5">
        <v>0.95882000000000001</v>
      </c>
      <c r="AF14" s="5">
        <v>0.88354999999999995</v>
      </c>
      <c r="AG14" s="5">
        <v>0.87758999999999998</v>
      </c>
      <c r="AH14" s="5">
        <v>0.87758999999999998</v>
      </c>
      <c r="AI14" s="5">
        <v>0.87758999999999998</v>
      </c>
      <c r="AJ14" s="5">
        <v>0.87758999999999998</v>
      </c>
      <c r="AK14" s="5">
        <v>0.80815000000000003</v>
      </c>
      <c r="AM14" s="4" t="s">
        <v>51</v>
      </c>
      <c r="AN14" s="4" t="s">
        <v>52</v>
      </c>
      <c r="AO14" s="5">
        <f t="shared" si="1"/>
        <v>0.8241533333333334</v>
      </c>
      <c r="AP14" s="5">
        <f t="shared" si="2"/>
        <v>0.82884083333333336</v>
      </c>
      <c r="AQ14" s="5">
        <f t="shared" si="3"/>
        <v>0.8993727272727271</v>
      </c>
      <c r="AR14" s="6">
        <f>(AO14-AVERAGE(AO11:AO56))/_xlfn.STDEV.P(AO11:AO56)</f>
        <v>1.6899757395796369</v>
      </c>
      <c r="AS14" s="6">
        <f t="shared" ref="AS14:AT14" si="6">(AP14-AVERAGE(AP11:AP56))/_xlfn.STDEV.P(AP11:AP56)</f>
        <v>1.2487507272722325</v>
      </c>
      <c r="AT14" s="6">
        <f t="shared" si="6"/>
        <v>1.3424794290175601</v>
      </c>
    </row>
    <row r="15" spans="1:46" ht="13.5" thickBot="1">
      <c r="A15" s="4" t="s">
        <v>53</v>
      </c>
      <c r="B15" s="4" t="s">
        <v>54</v>
      </c>
      <c r="C15" s="5">
        <v>0.52390999999999999</v>
      </c>
      <c r="D15" s="5">
        <v>0.53400999999999998</v>
      </c>
      <c r="E15" s="5">
        <v>0.53400999999999998</v>
      </c>
      <c r="F15" s="5">
        <v>0.53400999999999998</v>
      </c>
      <c r="G15" s="5">
        <v>0.55484</v>
      </c>
      <c r="H15" s="5">
        <v>0.47456999999999999</v>
      </c>
      <c r="I15" s="5">
        <v>0.52129999999999999</v>
      </c>
      <c r="J15" s="5">
        <v>0.53751000000000004</v>
      </c>
      <c r="K15" s="5">
        <v>0.56250999999999995</v>
      </c>
      <c r="L15" s="5">
        <v>0.52508999999999995</v>
      </c>
      <c r="M15" s="5">
        <v>0.52508999999999995</v>
      </c>
      <c r="N15" s="5">
        <v>0.59175999999999995</v>
      </c>
      <c r="O15" s="5">
        <v>0.66725999999999996</v>
      </c>
      <c r="P15" s="5">
        <v>0.74048999999999998</v>
      </c>
      <c r="Q15" s="5">
        <v>0.71965999999999997</v>
      </c>
      <c r="R15" s="5">
        <v>0.71965999999999997</v>
      </c>
      <c r="S15" s="5">
        <v>0.63632999999999995</v>
      </c>
      <c r="T15" s="5">
        <v>0.71660000000000001</v>
      </c>
      <c r="U15" s="5">
        <v>0.72782000000000002</v>
      </c>
      <c r="V15" s="5">
        <v>0.79495000000000005</v>
      </c>
      <c r="W15" s="5">
        <v>0.75327999999999995</v>
      </c>
      <c r="X15" s="5">
        <v>0.81311</v>
      </c>
      <c r="Y15" s="5">
        <v>0.74789000000000005</v>
      </c>
      <c r="Z15" s="5">
        <v>0.76178000000000001</v>
      </c>
      <c r="AA15" s="5">
        <v>0.68467</v>
      </c>
      <c r="AB15" s="5">
        <v>0.60133999999999999</v>
      </c>
      <c r="AC15" s="5">
        <v>0.53883999999999999</v>
      </c>
      <c r="AD15" s="5">
        <v>0.45551000000000003</v>
      </c>
      <c r="AE15" s="5">
        <v>0.53883999999999999</v>
      </c>
      <c r="AF15" s="5">
        <v>0.45551000000000003</v>
      </c>
      <c r="AG15" s="5">
        <v>0.39301000000000003</v>
      </c>
      <c r="AH15" s="5">
        <v>0.30967</v>
      </c>
      <c r="AI15" s="5">
        <v>0.35133999999999999</v>
      </c>
      <c r="AJ15" s="5">
        <v>0.26928999999999997</v>
      </c>
      <c r="AK15" s="5">
        <v>0.25117</v>
      </c>
      <c r="AM15" s="4" t="s">
        <v>53</v>
      </c>
      <c r="AN15" s="4" t="s">
        <v>54</v>
      </c>
      <c r="AO15" s="5">
        <f t="shared" si="1"/>
        <v>0.53488416666666649</v>
      </c>
      <c r="AP15" s="5">
        <f t="shared" si="2"/>
        <v>0.73323583333333342</v>
      </c>
      <c r="AQ15" s="5">
        <f t="shared" si="3"/>
        <v>0.44083545454545453</v>
      </c>
      <c r="AR15" s="6">
        <f>(AO15-AVERAGE(AO11:AO56))/_xlfn.STDEV.P(AO11:AO56)</f>
        <v>-0.18739769736814452</v>
      </c>
      <c r="AS15" s="6">
        <f t="shared" ref="AS15:AT15" si="7">(AP15-AVERAGE(AP11:AP56))/_xlfn.STDEV.P(AP11:AP56)</f>
        <v>0.46875433326933524</v>
      </c>
      <c r="AT15" s="6">
        <f t="shared" si="7"/>
        <v>-1.5779931128520226</v>
      </c>
    </row>
    <row r="16" spans="1:46" ht="13.5" thickBot="1">
      <c r="A16" s="4" t="s">
        <v>55</v>
      </c>
      <c r="B16" s="4" t="s">
        <v>56</v>
      </c>
      <c r="C16" s="5">
        <v>0.50863000000000003</v>
      </c>
      <c r="D16" s="5">
        <v>0.45307999999999998</v>
      </c>
      <c r="E16" s="5">
        <v>0.52625</v>
      </c>
      <c r="F16" s="5">
        <v>0.52088000000000001</v>
      </c>
      <c r="G16" s="5">
        <v>0.48459999999999998</v>
      </c>
      <c r="H16" s="5">
        <v>0.47449000000000002</v>
      </c>
      <c r="I16" s="5">
        <v>0.46797</v>
      </c>
      <c r="J16" s="5">
        <v>0.48732999999999999</v>
      </c>
      <c r="K16" s="5">
        <v>0.48158000000000001</v>
      </c>
      <c r="L16" s="5">
        <v>0.45727000000000001</v>
      </c>
      <c r="M16" s="5">
        <v>0.47621000000000002</v>
      </c>
      <c r="N16" s="5">
        <v>0.47121000000000002</v>
      </c>
      <c r="O16" s="5">
        <v>0.45501999999999998</v>
      </c>
      <c r="P16" s="5">
        <v>0.48714000000000002</v>
      </c>
      <c r="Q16" s="5">
        <v>0.4481</v>
      </c>
      <c r="R16" s="5">
        <v>0.50048999999999999</v>
      </c>
      <c r="S16" s="5">
        <v>0.56725000000000003</v>
      </c>
      <c r="T16" s="5">
        <v>0.56471000000000005</v>
      </c>
      <c r="U16" s="5">
        <v>0.51995000000000002</v>
      </c>
      <c r="V16" s="5">
        <v>0.48292000000000002</v>
      </c>
      <c r="W16" s="5">
        <v>0.50019000000000002</v>
      </c>
      <c r="X16" s="5">
        <v>0.54532999999999998</v>
      </c>
      <c r="Y16" s="5">
        <v>0.57865999999999995</v>
      </c>
      <c r="Z16" s="5">
        <v>0.62533000000000005</v>
      </c>
      <c r="AA16" s="5">
        <v>0.63482000000000005</v>
      </c>
      <c r="AB16" s="5">
        <v>0.65825999999999996</v>
      </c>
      <c r="AC16" s="5">
        <v>0.68257000000000001</v>
      </c>
      <c r="AD16" s="5">
        <v>0.63175999999999999</v>
      </c>
      <c r="AE16" s="5">
        <v>0.64102000000000003</v>
      </c>
      <c r="AF16" s="5">
        <v>0.67449999999999999</v>
      </c>
      <c r="AG16" s="5">
        <v>0.77937999999999996</v>
      </c>
      <c r="AH16" s="5">
        <v>0.77827000000000002</v>
      </c>
      <c r="AI16" s="5">
        <v>0.80649999999999999</v>
      </c>
      <c r="AJ16" s="5">
        <v>0.80649999999999999</v>
      </c>
      <c r="AK16" s="5">
        <v>0.73150000000000004</v>
      </c>
      <c r="AM16" s="4" t="s">
        <v>55</v>
      </c>
      <c r="AN16" s="4" t="s">
        <v>56</v>
      </c>
      <c r="AO16" s="5">
        <f t="shared" si="1"/>
        <v>0.48412500000000008</v>
      </c>
      <c r="AP16" s="5">
        <f t="shared" si="2"/>
        <v>0.52292416666666663</v>
      </c>
      <c r="AQ16" s="5">
        <f t="shared" si="3"/>
        <v>0.71137090909090905</v>
      </c>
      <c r="AR16" s="6">
        <f>(AO16-AVERAGE(AO11:AO56))/_xlfn.STDEV.P(AO11:AO56)</f>
        <v>-0.51682759229854569</v>
      </c>
      <c r="AS16" s="6">
        <f t="shared" ref="AS16:AT16" si="8">(AP16-AVERAGE(AP11:AP56))/_xlfn.STDEV.P(AP11:AP56)</f>
        <v>-1.2470800019300736</v>
      </c>
      <c r="AT16" s="6">
        <f t="shared" si="8"/>
        <v>0.14507590158801992</v>
      </c>
    </row>
    <row r="17" spans="1:46" ht="13.5" thickBot="1">
      <c r="A17" s="4" t="s">
        <v>57</v>
      </c>
      <c r="B17" s="4" t="s">
        <v>58</v>
      </c>
      <c r="C17" s="5">
        <v>0.71116000000000001</v>
      </c>
      <c r="D17" s="5">
        <v>0.75283</v>
      </c>
      <c r="E17" s="5">
        <v>0.72504999999999997</v>
      </c>
      <c r="F17" s="5">
        <v>0.72323999999999999</v>
      </c>
      <c r="G17" s="5">
        <v>0.71450999999999998</v>
      </c>
      <c r="H17" s="5">
        <v>0.72392999999999996</v>
      </c>
      <c r="I17" s="5">
        <v>0.69201999999999997</v>
      </c>
      <c r="J17" s="5">
        <v>0.64061000000000001</v>
      </c>
      <c r="K17" s="5">
        <v>0.64061000000000001</v>
      </c>
      <c r="L17" s="5">
        <v>0.60414999999999996</v>
      </c>
      <c r="M17" s="5">
        <v>0.64305000000000001</v>
      </c>
      <c r="N17" s="5">
        <v>0.66227999999999998</v>
      </c>
      <c r="O17" s="5">
        <v>0.66539000000000004</v>
      </c>
      <c r="P17" s="5">
        <v>0.65149999999999997</v>
      </c>
      <c r="Q17" s="5">
        <v>0.62768999999999997</v>
      </c>
      <c r="R17" s="5">
        <v>0.63090000000000002</v>
      </c>
      <c r="S17" s="5">
        <v>0.63522000000000001</v>
      </c>
      <c r="T17" s="5">
        <v>0.63312999999999997</v>
      </c>
      <c r="U17" s="5">
        <v>0.67198999999999998</v>
      </c>
      <c r="V17" s="5">
        <v>0.71299000000000001</v>
      </c>
      <c r="W17" s="5">
        <v>0.69632000000000005</v>
      </c>
      <c r="X17" s="5">
        <v>0.73562000000000005</v>
      </c>
      <c r="Y17" s="5">
        <v>0.74229000000000001</v>
      </c>
      <c r="Z17" s="5">
        <v>0.71848000000000001</v>
      </c>
      <c r="AA17" s="5">
        <v>0.71189999999999998</v>
      </c>
      <c r="AB17" s="5">
        <v>0.72579000000000005</v>
      </c>
      <c r="AC17" s="5">
        <v>0.77341000000000004</v>
      </c>
      <c r="AD17" s="5">
        <v>0.80393000000000003</v>
      </c>
      <c r="AE17" s="5">
        <v>0.80850999999999995</v>
      </c>
      <c r="AF17" s="5">
        <v>0.79947999999999997</v>
      </c>
      <c r="AG17" s="5">
        <v>0.81169000000000002</v>
      </c>
      <c r="AH17" s="5">
        <v>0.82767000000000002</v>
      </c>
      <c r="AI17" s="5">
        <v>0.84433000000000002</v>
      </c>
      <c r="AJ17" s="5">
        <v>0.84635000000000005</v>
      </c>
      <c r="AK17" s="5">
        <v>0.77015999999999996</v>
      </c>
      <c r="AM17" s="4" t="s">
        <v>57</v>
      </c>
      <c r="AN17" s="4" t="s">
        <v>58</v>
      </c>
      <c r="AO17" s="5">
        <f t="shared" si="1"/>
        <v>0.68611999999999984</v>
      </c>
      <c r="AP17" s="5">
        <f t="shared" si="2"/>
        <v>0.67679333333333325</v>
      </c>
      <c r="AQ17" s="5">
        <f t="shared" si="3"/>
        <v>0.79302000000000017</v>
      </c>
      <c r="AR17" s="6">
        <f>(AO17-AVERAGE(AO11:AO56))/_xlfn.STDEV.P(AO11:AO56)</f>
        <v>0.79413151117635972</v>
      </c>
      <c r="AS17" s="6">
        <f t="shared" ref="AS17:AT17" si="9">(AP17-AVERAGE(AP11:AP56))/_xlfn.STDEV.P(AP11:AP56)</f>
        <v>8.2664250165379888E-3</v>
      </c>
      <c r="AT17" s="6">
        <f t="shared" si="9"/>
        <v>0.66510762474619567</v>
      </c>
    </row>
    <row r="18" spans="1:46" ht="13.5" thickBot="1">
      <c r="A18" s="4" t="s">
        <v>59</v>
      </c>
      <c r="B18" s="4" t="s">
        <v>60</v>
      </c>
      <c r="C18" s="5">
        <v>0.81035999999999997</v>
      </c>
      <c r="D18" s="5">
        <v>0.81654000000000004</v>
      </c>
      <c r="E18" s="5">
        <v>0.80137999999999998</v>
      </c>
      <c r="F18" s="5">
        <v>0.73463000000000001</v>
      </c>
      <c r="G18" s="5">
        <v>0.73463000000000001</v>
      </c>
      <c r="H18" s="5">
        <v>0.73463000000000001</v>
      </c>
      <c r="I18" s="5">
        <v>0.73463000000000001</v>
      </c>
      <c r="J18" s="5">
        <v>0.73463000000000001</v>
      </c>
      <c r="K18" s="5">
        <v>0.73336999999999997</v>
      </c>
      <c r="L18" s="5">
        <v>0.71311000000000002</v>
      </c>
      <c r="M18" s="5">
        <v>0.71664000000000005</v>
      </c>
      <c r="N18" s="5">
        <v>0.69655999999999996</v>
      </c>
      <c r="O18" s="5">
        <v>0.62161999999999995</v>
      </c>
      <c r="P18" s="5">
        <v>0.68211999999999995</v>
      </c>
      <c r="Q18" s="5">
        <v>0.67047000000000001</v>
      </c>
      <c r="R18" s="5">
        <v>0.71214</v>
      </c>
      <c r="S18" s="5">
        <v>0.66583999999999999</v>
      </c>
      <c r="T18" s="5">
        <v>0.65393000000000001</v>
      </c>
      <c r="U18" s="5">
        <v>0.63705999999999996</v>
      </c>
      <c r="V18" s="5">
        <v>0.63705999999999996</v>
      </c>
      <c r="W18" s="5">
        <v>0.62641999999999998</v>
      </c>
      <c r="X18" s="5">
        <v>0.65605000000000002</v>
      </c>
      <c r="Y18" s="5">
        <v>0.66796</v>
      </c>
      <c r="Z18" s="5">
        <v>0.74553999999999998</v>
      </c>
      <c r="AA18" s="5">
        <v>0.82511000000000001</v>
      </c>
      <c r="AB18" s="5">
        <v>0.84177999999999997</v>
      </c>
      <c r="AC18" s="5">
        <v>0.85006000000000004</v>
      </c>
      <c r="AD18" s="5">
        <v>0.87783999999999995</v>
      </c>
      <c r="AE18" s="5">
        <v>0.84838000000000002</v>
      </c>
      <c r="AF18" s="5">
        <v>0.85862000000000005</v>
      </c>
      <c r="AG18" s="5">
        <v>0.87548999999999999</v>
      </c>
      <c r="AH18" s="5">
        <v>0.87548999999999999</v>
      </c>
      <c r="AI18" s="5">
        <v>0.88739000000000001</v>
      </c>
      <c r="AJ18" s="5">
        <v>0.90405999999999997</v>
      </c>
      <c r="AK18" s="5">
        <v>0.82072000000000001</v>
      </c>
      <c r="AM18" s="4" t="s">
        <v>59</v>
      </c>
      <c r="AN18" s="4" t="s">
        <v>60</v>
      </c>
      <c r="AO18" s="5">
        <f t="shared" si="1"/>
        <v>0.74675916666666675</v>
      </c>
      <c r="AP18" s="5">
        <f t="shared" si="2"/>
        <v>0.66468416666666674</v>
      </c>
      <c r="AQ18" s="5">
        <f t="shared" si="3"/>
        <v>0.86044909090909094</v>
      </c>
      <c r="AR18" s="6">
        <f>(AO18-AVERAGE(AO11:AO56))/_xlfn.STDEV.P(AO11:AO56)</f>
        <v>1.1876831712115048</v>
      </c>
      <c r="AS18" s="6">
        <f t="shared" ref="AS18:AT18" si="10">(AP18-AVERAGE(AP11:AP56))/_xlfn.STDEV.P(AP11:AP56)</f>
        <v>-9.0526591398711845E-2</v>
      </c>
      <c r="AT18" s="6">
        <f t="shared" si="10"/>
        <v>1.0945706591293436</v>
      </c>
    </row>
    <row r="19" spans="1:46" ht="13.5" thickBot="1">
      <c r="A19" s="4" t="s">
        <v>61</v>
      </c>
      <c r="B19" s="4" t="s">
        <v>62</v>
      </c>
      <c r="C19" s="5">
        <v>0.63888999999999996</v>
      </c>
      <c r="D19" s="5">
        <v>0.63888999999999996</v>
      </c>
      <c r="E19" s="5">
        <v>0.63888999999999996</v>
      </c>
      <c r="F19" s="5">
        <v>0.67911999999999995</v>
      </c>
      <c r="G19" s="5">
        <v>0.59579000000000004</v>
      </c>
      <c r="H19" s="5">
        <v>0.58757999999999999</v>
      </c>
      <c r="I19" s="5">
        <v>0.67091000000000001</v>
      </c>
      <c r="J19" s="5">
        <v>0.64639999999999997</v>
      </c>
      <c r="K19" s="5">
        <v>0.72974000000000006</v>
      </c>
      <c r="L19" s="5">
        <v>0.81306999999999996</v>
      </c>
      <c r="M19" s="5">
        <v>0.79791999999999996</v>
      </c>
      <c r="N19" s="5">
        <v>0.81874999999999998</v>
      </c>
      <c r="O19" s="5">
        <v>0.81874999999999998</v>
      </c>
      <c r="P19" s="5">
        <v>0.76666999999999996</v>
      </c>
      <c r="Q19" s="5">
        <v>0.76666999999999996</v>
      </c>
      <c r="R19" s="5">
        <v>0.80976999999999999</v>
      </c>
      <c r="S19" s="5">
        <v>0.8931</v>
      </c>
      <c r="T19" s="5">
        <v>0.90825999999999996</v>
      </c>
      <c r="U19" s="5">
        <v>0.90825999999999996</v>
      </c>
      <c r="V19" s="5">
        <v>0.84943000000000002</v>
      </c>
      <c r="W19" s="5">
        <v>0.84943000000000002</v>
      </c>
      <c r="X19" s="5">
        <v>0.84943000000000002</v>
      </c>
      <c r="Y19" s="5">
        <v>0.86458000000000002</v>
      </c>
      <c r="Z19" s="5">
        <v>0.86095999999999995</v>
      </c>
      <c r="AA19" s="5">
        <v>0.86095999999999995</v>
      </c>
      <c r="AB19" s="5">
        <v>0.91303999999999996</v>
      </c>
      <c r="AC19" s="5">
        <v>0.91303999999999996</v>
      </c>
      <c r="AD19" s="5">
        <v>0.82970999999999995</v>
      </c>
      <c r="AE19" s="5">
        <v>0.82970999999999995</v>
      </c>
      <c r="AF19" s="5">
        <v>0.82970999999999995</v>
      </c>
      <c r="AG19" s="5">
        <v>0.82970999999999995</v>
      </c>
      <c r="AH19" s="5">
        <v>0.86541999999999997</v>
      </c>
      <c r="AI19" s="5">
        <v>0.78208999999999995</v>
      </c>
      <c r="AJ19" s="5">
        <v>0.78208999999999995</v>
      </c>
      <c r="AK19" s="5">
        <v>0.70238</v>
      </c>
      <c r="AM19" s="4" t="s">
        <v>61</v>
      </c>
      <c r="AN19" s="4" t="s">
        <v>62</v>
      </c>
      <c r="AO19" s="5">
        <f t="shared" si="1"/>
        <v>0.68799583333333325</v>
      </c>
      <c r="AP19" s="5">
        <f t="shared" si="2"/>
        <v>0.84544249999999999</v>
      </c>
      <c r="AQ19" s="5">
        <f t="shared" si="3"/>
        <v>0.83071454545454559</v>
      </c>
      <c r="AR19" s="6">
        <f>(AO19-AVERAGE(AO11:AO56))/_xlfn.STDEV.P(AO11:AO56)</f>
        <v>0.80630577680142534</v>
      </c>
      <c r="AS19" s="6">
        <f t="shared" ref="AS19:AT19" si="11">(AP19-AVERAGE(AP11:AP56))/_xlfn.STDEV.P(AP11:AP56)</f>
        <v>1.3841959459787652</v>
      </c>
      <c r="AT19" s="6">
        <f t="shared" si="11"/>
        <v>0.90518818422501335</v>
      </c>
    </row>
    <row r="20" spans="1:46" ht="13.5" thickBot="1">
      <c r="A20" s="4" t="s">
        <v>63</v>
      </c>
      <c r="B20" s="4" t="s">
        <v>64</v>
      </c>
      <c r="C20" s="5">
        <v>0.52098999999999995</v>
      </c>
      <c r="D20" s="5">
        <v>0.60433000000000003</v>
      </c>
      <c r="E20" s="5">
        <v>0.68766000000000005</v>
      </c>
      <c r="F20" s="5">
        <v>0.65266000000000002</v>
      </c>
      <c r="G20" s="5">
        <v>0.65266000000000002</v>
      </c>
      <c r="H20" s="5">
        <v>0.58718000000000004</v>
      </c>
      <c r="I20" s="5">
        <v>0.59748999999999997</v>
      </c>
      <c r="J20" s="5">
        <v>0.59616999999999998</v>
      </c>
      <c r="K20" s="5">
        <v>0.54581999999999997</v>
      </c>
      <c r="L20" s="5">
        <v>0.58143</v>
      </c>
      <c r="M20" s="5">
        <v>0.58381000000000005</v>
      </c>
      <c r="N20" s="5">
        <v>0.59448999999999996</v>
      </c>
      <c r="O20" s="5">
        <v>0.59448999999999996</v>
      </c>
      <c r="P20" s="5">
        <v>0.54761000000000004</v>
      </c>
      <c r="Q20" s="5">
        <v>0.54761000000000004</v>
      </c>
      <c r="R20" s="5">
        <v>0.61595</v>
      </c>
      <c r="S20" s="5">
        <v>0.65003999999999995</v>
      </c>
      <c r="T20" s="5">
        <v>0.66690000000000005</v>
      </c>
      <c r="U20" s="5">
        <v>0.70147999999999999</v>
      </c>
      <c r="V20" s="5">
        <v>0.66847999999999996</v>
      </c>
      <c r="W20" s="5">
        <v>0.71631</v>
      </c>
      <c r="X20" s="5">
        <v>0.71567000000000003</v>
      </c>
      <c r="Y20" s="5">
        <v>0.71714999999999995</v>
      </c>
      <c r="Z20" s="5">
        <v>0.73907999999999996</v>
      </c>
      <c r="AA20" s="5">
        <v>0.76685999999999999</v>
      </c>
      <c r="AB20" s="5">
        <v>0.77207000000000003</v>
      </c>
      <c r="AC20" s="5">
        <v>0.73873999999999995</v>
      </c>
      <c r="AD20" s="5">
        <v>0.74707000000000001</v>
      </c>
      <c r="AE20" s="5">
        <v>0.75053999999999998</v>
      </c>
      <c r="AF20" s="5">
        <v>0.77464</v>
      </c>
      <c r="AG20" s="5">
        <v>0.72536</v>
      </c>
      <c r="AH20" s="5">
        <v>0.75966999999999996</v>
      </c>
      <c r="AI20" s="5">
        <v>0.76219999999999999</v>
      </c>
      <c r="AJ20" s="5">
        <v>0.78783999999999998</v>
      </c>
      <c r="AK20" s="5">
        <v>0.63158999999999998</v>
      </c>
      <c r="AM20" s="4" t="s">
        <v>63</v>
      </c>
      <c r="AN20" s="4" t="s">
        <v>64</v>
      </c>
      <c r="AO20" s="5">
        <f t="shared" si="1"/>
        <v>0.60039083333333332</v>
      </c>
      <c r="AP20" s="5">
        <f t="shared" si="2"/>
        <v>0.65673083333333337</v>
      </c>
      <c r="AQ20" s="5">
        <f t="shared" si="3"/>
        <v>0.74696181818181817</v>
      </c>
      <c r="AR20" s="6">
        <f>(AO20-AVERAGE(AO11:AO56))/_xlfn.STDEV.P(AO11:AO56)</f>
        <v>0.23774431607259963</v>
      </c>
      <c r="AS20" s="6">
        <f t="shared" ref="AS20:AT20" si="12">(AP20-AVERAGE(AP11:AP56))/_xlfn.STDEV.P(AP11:AP56)</f>
        <v>-0.15541411109227465</v>
      </c>
      <c r="AT20" s="6">
        <f t="shared" si="12"/>
        <v>0.37175817786613408</v>
      </c>
    </row>
    <row r="21" spans="1:46" ht="13.5" thickBot="1">
      <c r="A21" s="4" t="s">
        <v>65</v>
      </c>
      <c r="B21" s="4" t="s">
        <v>66</v>
      </c>
      <c r="C21" s="5">
        <v>0.42476000000000003</v>
      </c>
      <c r="D21" s="5">
        <v>0.36018</v>
      </c>
      <c r="E21" s="5">
        <v>0.44351000000000002</v>
      </c>
      <c r="F21" s="5">
        <v>0.46433999999999997</v>
      </c>
      <c r="G21" s="5">
        <v>0.40111999999999998</v>
      </c>
      <c r="H21" s="5">
        <v>0.40649000000000002</v>
      </c>
      <c r="I21" s="5">
        <v>0.46662999999999999</v>
      </c>
      <c r="J21" s="5">
        <v>0.50183999999999995</v>
      </c>
      <c r="K21" s="5">
        <v>0.55740000000000001</v>
      </c>
      <c r="L21" s="5">
        <v>0.62041999999999997</v>
      </c>
      <c r="M21" s="5">
        <v>0.67839000000000005</v>
      </c>
      <c r="N21" s="5">
        <v>0.71186000000000005</v>
      </c>
      <c r="O21" s="5">
        <v>0.74465999999999999</v>
      </c>
      <c r="P21" s="5">
        <v>0.73424999999999996</v>
      </c>
      <c r="Q21" s="5">
        <v>0.71152000000000004</v>
      </c>
      <c r="R21" s="5">
        <v>0.69681000000000004</v>
      </c>
      <c r="S21" s="5">
        <v>0.77046000000000003</v>
      </c>
      <c r="T21" s="5">
        <v>0.77046000000000003</v>
      </c>
      <c r="U21" s="5">
        <v>0.77442999999999995</v>
      </c>
      <c r="V21" s="5">
        <v>0.79335999999999995</v>
      </c>
      <c r="W21" s="5">
        <v>0.78864999999999996</v>
      </c>
      <c r="X21" s="5">
        <v>0.80115000000000003</v>
      </c>
      <c r="Y21" s="5">
        <v>0.82650999999999997</v>
      </c>
      <c r="Z21" s="5">
        <v>0.85807999999999995</v>
      </c>
      <c r="AA21" s="5">
        <v>0.86694000000000004</v>
      </c>
      <c r="AB21" s="5">
        <v>0.95026999999999995</v>
      </c>
      <c r="AC21" s="5">
        <v>0.95406000000000002</v>
      </c>
      <c r="AD21" s="5">
        <v>0.95487999999999995</v>
      </c>
      <c r="AE21" s="5">
        <v>0.95487999999999995</v>
      </c>
      <c r="AF21" s="5">
        <v>0.95289999999999997</v>
      </c>
      <c r="AG21" s="5">
        <v>0.95289999999999997</v>
      </c>
      <c r="AH21" s="5">
        <v>0.96047000000000005</v>
      </c>
      <c r="AI21" s="5">
        <v>0.96518999999999999</v>
      </c>
      <c r="AJ21" s="5">
        <v>0.96518999999999999</v>
      </c>
      <c r="AK21" s="5">
        <v>0.88185000000000002</v>
      </c>
      <c r="AM21" s="4" t="s">
        <v>65</v>
      </c>
      <c r="AN21" s="4" t="s">
        <v>66</v>
      </c>
      <c r="AO21" s="5">
        <f t="shared" si="1"/>
        <v>0.50307833333333341</v>
      </c>
      <c r="AP21" s="5">
        <f t="shared" si="2"/>
        <v>0.77252833333333326</v>
      </c>
      <c r="AQ21" s="5">
        <f t="shared" si="3"/>
        <v>0.94177545454545453</v>
      </c>
      <c r="AR21" s="6">
        <f>(AO21-AVERAGE(AO11:AO56))/_xlfn.STDEV.P(AO11:AO56)</f>
        <v>-0.3938193748945123</v>
      </c>
      <c r="AS21" s="6">
        <f t="shared" ref="AS21:AT21" si="13">(AP21-AVERAGE(AP11:AP56))/_xlfn.STDEV.P(AP11:AP56)</f>
        <v>0.78932342810076384</v>
      </c>
      <c r="AT21" s="6">
        <f t="shared" si="13"/>
        <v>1.6125468980454045</v>
      </c>
    </row>
    <row r="22" spans="1:46" ht="13.5" thickBot="1">
      <c r="A22" s="4" t="s">
        <v>67</v>
      </c>
      <c r="B22" s="4" t="s">
        <v>68</v>
      </c>
      <c r="C22" s="5">
        <v>0.66666999999999998</v>
      </c>
      <c r="D22" s="5">
        <v>0.65751000000000004</v>
      </c>
      <c r="E22" s="5">
        <v>0.65751000000000004</v>
      </c>
      <c r="F22" s="5">
        <v>0.65751000000000004</v>
      </c>
      <c r="G22" s="5">
        <v>0.65751000000000004</v>
      </c>
      <c r="H22" s="5">
        <v>0.65751000000000004</v>
      </c>
      <c r="I22" s="5">
        <v>0.74084000000000005</v>
      </c>
      <c r="J22" s="5">
        <v>0.81227000000000005</v>
      </c>
      <c r="K22" s="5">
        <v>0.81227000000000005</v>
      </c>
      <c r="L22" s="5">
        <v>0.80198000000000003</v>
      </c>
      <c r="M22" s="5">
        <v>0.80198000000000003</v>
      </c>
      <c r="N22" s="5">
        <v>0.80198000000000003</v>
      </c>
      <c r="O22" s="5">
        <v>0.88532</v>
      </c>
      <c r="P22" s="5">
        <v>0.89446999999999999</v>
      </c>
      <c r="Q22" s="5">
        <v>0.97780999999999996</v>
      </c>
      <c r="R22" s="5">
        <v>0.97780999999999996</v>
      </c>
      <c r="S22" s="5">
        <v>0.97780999999999996</v>
      </c>
      <c r="T22" s="5">
        <v>0.95399999999999996</v>
      </c>
      <c r="U22" s="5">
        <v>0.91232999999999997</v>
      </c>
      <c r="V22" s="5">
        <v>0.92423999999999995</v>
      </c>
      <c r="W22" s="5">
        <v>0.92423999999999995</v>
      </c>
      <c r="X22" s="5">
        <v>0.92618999999999996</v>
      </c>
      <c r="Y22" s="5">
        <v>0.92618999999999996</v>
      </c>
      <c r="Z22" s="5">
        <v>0.92618999999999996</v>
      </c>
      <c r="AA22" s="5">
        <v>0.92618999999999996</v>
      </c>
      <c r="AB22" s="5">
        <v>0.91893999999999998</v>
      </c>
      <c r="AC22" s="5">
        <v>0.89810999999999996</v>
      </c>
      <c r="AD22" s="5">
        <v>0.88422000000000001</v>
      </c>
      <c r="AE22" s="5">
        <v>0.88422000000000001</v>
      </c>
      <c r="AF22" s="5">
        <v>0.91274999999999995</v>
      </c>
      <c r="AG22" s="5">
        <v>0.91473000000000004</v>
      </c>
      <c r="AH22" s="5">
        <v>0.91473000000000004</v>
      </c>
      <c r="AI22" s="5">
        <v>0.91473000000000004</v>
      </c>
      <c r="AJ22" s="5">
        <v>0.92013999999999996</v>
      </c>
      <c r="AK22" s="5">
        <v>0.83681000000000005</v>
      </c>
      <c r="AM22" s="4" t="s">
        <v>67</v>
      </c>
      <c r="AN22" s="4" t="s">
        <v>68</v>
      </c>
      <c r="AO22" s="5">
        <f t="shared" si="1"/>
        <v>0.72712833333333338</v>
      </c>
      <c r="AP22" s="5">
        <f t="shared" si="2"/>
        <v>0.93388333333333329</v>
      </c>
      <c r="AQ22" s="5">
        <f t="shared" si="3"/>
        <v>0.90232454545454555</v>
      </c>
      <c r="AR22" s="6">
        <f>(AO22-AVERAGE(AO11:AO56))/_xlfn.STDEV.P(AO11:AO56)</f>
        <v>1.0602779400566147</v>
      </c>
      <c r="AS22" s="6">
        <f t="shared" ref="AS22:AT22" si="14">(AP22-AVERAGE(AP11:AP56))/_xlfn.STDEV.P(AP11:AP56)</f>
        <v>2.1057432613138549</v>
      </c>
      <c r="AT22" s="6">
        <f t="shared" si="14"/>
        <v>1.3612798722123265</v>
      </c>
    </row>
    <row r="23" spans="1:46" ht="13.5" thickBot="1">
      <c r="A23" s="4" t="s">
        <v>69</v>
      </c>
      <c r="B23" s="4" t="s">
        <v>70</v>
      </c>
      <c r="C23" s="5">
        <v>0.78449000000000002</v>
      </c>
      <c r="D23" s="5">
        <v>0.78449000000000002</v>
      </c>
      <c r="E23" s="5">
        <v>0.86133999999999999</v>
      </c>
      <c r="F23" s="5">
        <v>0.83125000000000004</v>
      </c>
      <c r="G23" s="5">
        <v>0.84470000000000001</v>
      </c>
      <c r="H23" s="5">
        <v>0.85160999999999998</v>
      </c>
      <c r="I23" s="5">
        <v>0.83913000000000004</v>
      </c>
      <c r="J23" s="5">
        <v>0.79283000000000003</v>
      </c>
      <c r="K23" s="5">
        <v>0.71958999999999995</v>
      </c>
      <c r="L23" s="5">
        <v>0.72514000000000001</v>
      </c>
      <c r="M23" s="5">
        <v>0.76978999999999997</v>
      </c>
      <c r="N23" s="5">
        <v>0.78325999999999996</v>
      </c>
      <c r="O23" s="5">
        <v>0.79944999999999999</v>
      </c>
      <c r="P23" s="5">
        <v>0.78220999999999996</v>
      </c>
      <c r="Q23" s="5">
        <v>0.74238999999999999</v>
      </c>
      <c r="R23" s="5">
        <v>0.75231999999999999</v>
      </c>
      <c r="S23" s="5">
        <v>0.74994000000000005</v>
      </c>
      <c r="T23" s="5">
        <v>0.75175000000000003</v>
      </c>
      <c r="U23" s="5">
        <v>0.77027000000000001</v>
      </c>
      <c r="V23" s="5">
        <v>0.82582</v>
      </c>
      <c r="W23" s="5">
        <v>0.89983999999999997</v>
      </c>
      <c r="X23" s="5">
        <v>0.89983999999999997</v>
      </c>
      <c r="Y23" s="5">
        <v>0.89983999999999997</v>
      </c>
      <c r="Z23" s="5">
        <v>0.90422000000000002</v>
      </c>
      <c r="AA23" s="5">
        <v>0.90588999999999997</v>
      </c>
      <c r="AB23" s="5">
        <v>0.84736999999999996</v>
      </c>
      <c r="AC23" s="5">
        <v>0.88882000000000005</v>
      </c>
      <c r="AD23" s="5">
        <v>0.89648000000000005</v>
      </c>
      <c r="AE23" s="5">
        <v>0.87000999999999995</v>
      </c>
      <c r="AF23" s="5">
        <v>0.87000999999999995</v>
      </c>
      <c r="AG23" s="5">
        <v>0.82240000000000002</v>
      </c>
      <c r="AH23" s="5">
        <v>0.82240000000000002</v>
      </c>
      <c r="AI23" s="5">
        <v>0.82857000000000003</v>
      </c>
      <c r="AJ23" s="5">
        <v>0.82099</v>
      </c>
      <c r="AK23" s="5">
        <v>0.73765999999999998</v>
      </c>
      <c r="AM23" s="4" t="s">
        <v>69</v>
      </c>
      <c r="AN23" s="4" t="s">
        <v>70</v>
      </c>
      <c r="AO23" s="5">
        <f t="shared" si="1"/>
        <v>0.79896833333333339</v>
      </c>
      <c r="AP23" s="5">
        <f t="shared" si="2"/>
        <v>0.81482416666666679</v>
      </c>
      <c r="AQ23" s="5">
        <f t="shared" si="3"/>
        <v>0.84641818181818174</v>
      </c>
      <c r="AR23" s="6">
        <f>(AO23-AVERAGE(AO11:AO56))/_xlfn.STDEV.P(AO11:AO56)</f>
        <v>1.5265236490773197</v>
      </c>
      <c r="AS23" s="6">
        <f t="shared" ref="AS23:AT23" si="15">(AP23-AVERAGE(AP11:AP56))/_xlfn.STDEV.P(AP11:AP56)</f>
        <v>1.1343953122213404</v>
      </c>
      <c r="AT23" s="6">
        <f t="shared" si="15"/>
        <v>1.0052063104173017</v>
      </c>
    </row>
    <row r="24" spans="1:46" ht="13.5" thickBot="1">
      <c r="A24" s="4" t="s">
        <v>71</v>
      </c>
      <c r="B24" s="4" t="s">
        <v>72</v>
      </c>
      <c r="C24" s="5">
        <v>0.29059000000000001</v>
      </c>
      <c r="D24" s="5">
        <v>0.32808999999999999</v>
      </c>
      <c r="E24" s="5">
        <v>0.31292999999999999</v>
      </c>
      <c r="F24" s="5">
        <v>0.33485999999999999</v>
      </c>
      <c r="G24" s="5">
        <v>0.33063999999999999</v>
      </c>
      <c r="H24" s="5">
        <v>0.31900000000000001</v>
      </c>
      <c r="I24" s="5">
        <v>0.29416999999999999</v>
      </c>
      <c r="J24" s="5">
        <v>0.28721999999999998</v>
      </c>
      <c r="K24" s="5">
        <v>0.29416999999999999</v>
      </c>
      <c r="L24" s="5">
        <v>0.35666999999999999</v>
      </c>
      <c r="M24" s="5">
        <v>0.40960000000000002</v>
      </c>
      <c r="N24" s="5">
        <v>0.42076999999999998</v>
      </c>
      <c r="O24" s="5">
        <v>0.4541</v>
      </c>
      <c r="P24" s="5">
        <v>0.47910000000000003</v>
      </c>
      <c r="Q24" s="5">
        <v>0.49425000000000002</v>
      </c>
      <c r="R24" s="5">
        <v>0.51815999999999995</v>
      </c>
      <c r="S24" s="5">
        <v>0.55152999999999996</v>
      </c>
      <c r="T24" s="5">
        <v>0.57769000000000004</v>
      </c>
      <c r="U24" s="5">
        <v>0.64954000000000001</v>
      </c>
      <c r="V24" s="5">
        <v>0.69020000000000004</v>
      </c>
      <c r="W24" s="5">
        <v>0.70706000000000002</v>
      </c>
      <c r="X24" s="5">
        <v>0.67630999999999997</v>
      </c>
      <c r="Y24" s="5">
        <v>0.66735</v>
      </c>
      <c r="Z24" s="5">
        <v>0.70409999999999995</v>
      </c>
      <c r="AA24" s="5">
        <v>0.73743999999999998</v>
      </c>
      <c r="AB24" s="5">
        <v>0.74160000000000004</v>
      </c>
      <c r="AC24" s="5">
        <v>0.69994000000000001</v>
      </c>
      <c r="AD24" s="5">
        <v>0.70618999999999998</v>
      </c>
      <c r="AE24" s="5">
        <v>0.65900000000000003</v>
      </c>
      <c r="AF24" s="5">
        <v>0.66432999999999998</v>
      </c>
      <c r="AG24" s="5">
        <v>0.65293999999999996</v>
      </c>
      <c r="AH24" s="5">
        <v>0.60533999999999999</v>
      </c>
      <c r="AI24" s="5">
        <v>0.62319000000000002</v>
      </c>
      <c r="AJ24" s="5">
        <v>0.66088999999999998</v>
      </c>
      <c r="AK24" s="5">
        <v>0.62158000000000002</v>
      </c>
      <c r="AM24" s="4" t="s">
        <v>71</v>
      </c>
      <c r="AN24" s="4" t="s">
        <v>72</v>
      </c>
      <c r="AO24" s="5">
        <f t="shared" si="1"/>
        <v>0.33155916666666668</v>
      </c>
      <c r="AP24" s="5">
        <f t="shared" si="2"/>
        <v>0.5974491666666667</v>
      </c>
      <c r="AQ24" s="5">
        <f t="shared" si="3"/>
        <v>0.67022181818181814</v>
      </c>
      <c r="AR24" s="6">
        <f>(AO24-AVERAGE(AO11:AO56))/_xlfn.STDEV.P(AO11:AO56)</f>
        <v>-1.5069885769148423</v>
      </c>
      <c r="AS24" s="6">
        <f t="shared" ref="AS24:AT24" si="16">(AP24-AVERAGE(AP11:AP56))/_xlfn.STDEV.P(AP11:AP56)</f>
        <v>-0.63906544973023061</v>
      </c>
      <c r="AT24" s="6">
        <f t="shared" si="16"/>
        <v>-0.11700702442609383</v>
      </c>
    </row>
    <row r="25" spans="1:46" ht="13.5" thickBot="1">
      <c r="A25" s="4" t="s">
        <v>73</v>
      </c>
      <c r="B25" s="4" t="s">
        <v>74</v>
      </c>
      <c r="C25" s="5">
        <v>0.58040999999999998</v>
      </c>
      <c r="D25" s="5">
        <v>0.52737999999999996</v>
      </c>
      <c r="E25" s="5">
        <v>0.55840999999999996</v>
      </c>
      <c r="F25" s="5">
        <v>0.56594999999999995</v>
      </c>
      <c r="G25" s="5">
        <v>0.58465</v>
      </c>
      <c r="H25" s="5">
        <v>0.57930999999999999</v>
      </c>
      <c r="I25" s="5">
        <v>0.61172000000000004</v>
      </c>
      <c r="J25" s="5">
        <v>0.64390999999999998</v>
      </c>
      <c r="K25" s="5">
        <v>0.65032000000000001</v>
      </c>
      <c r="L25" s="5">
        <v>0.65239999999999998</v>
      </c>
      <c r="M25" s="5">
        <v>0.69513999999999998</v>
      </c>
      <c r="N25" s="5">
        <v>0.71692999999999996</v>
      </c>
      <c r="O25" s="5">
        <v>0.71684000000000003</v>
      </c>
      <c r="P25" s="5">
        <v>0.76987000000000005</v>
      </c>
      <c r="Q25" s="5">
        <v>0.79259000000000002</v>
      </c>
      <c r="R25" s="5">
        <v>0.78596999999999995</v>
      </c>
      <c r="S25" s="5">
        <v>0.78320000000000001</v>
      </c>
      <c r="T25" s="5">
        <v>0.78895000000000004</v>
      </c>
      <c r="U25" s="5">
        <v>0.78302000000000005</v>
      </c>
      <c r="V25" s="5">
        <v>0.77886</v>
      </c>
      <c r="W25" s="5">
        <v>0.72528000000000004</v>
      </c>
      <c r="X25" s="5">
        <v>0.73153000000000001</v>
      </c>
      <c r="Y25" s="5">
        <v>0.69820000000000004</v>
      </c>
      <c r="Z25" s="5">
        <v>0.68867999999999996</v>
      </c>
      <c r="AA25" s="5">
        <v>0.72128999999999999</v>
      </c>
      <c r="AB25" s="5">
        <v>0.72128999999999999</v>
      </c>
      <c r="AC25" s="5">
        <v>0.71148</v>
      </c>
      <c r="AD25" s="5">
        <v>0.72789999999999999</v>
      </c>
      <c r="AE25" s="5">
        <v>0.73704999999999998</v>
      </c>
      <c r="AF25" s="5">
        <v>0.74241999999999997</v>
      </c>
      <c r="AG25" s="5">
        <v>0.72782999999999998</v>
      </c>
      <c r="AH25" s="5">
        <v>0.73477999999999999</v>
      </c>
      <c r="AI25" s="5">
        <v>0.72089000000000003</v>
      </c>
      <c r="AJ25" s="5">
        <v>0.74589000000000005</v>
      </c>
      <c r="AK25" s="5">
        <v>0.72921999999999998</v>
      </c>
      <c r="AM25" s="4" t="s">
        <v>73</v>
      </c>
      <c r="AN25" s="4" t="s">
        <v>74</v>
      </c>
      <c r="AO25" s="5">
        <f t="shared" si="1"/>
        <v>0.61387749999999996</v>
      </c>
      <c r="AP25" s="5">
        <f t="shared" si="2"/>
        <v>0.75358249999999993</v>
      </c>
      <c r="AQ25" s="5">
        <f t="shared" si="3"/>
        <v>0.72909454545454544</v>
      </c>
      <c r="AR25" s="6">
        <f>(AO25-AVERAGE(AO11:AO56))/_xlfn.STDEV.P(AO11:AO56)</f>
        <v>0.32527355413392894</v>
      </c>
      <c r="AS25" s="6">
        <f t="shared" ref="AS25:AT25" si="17">(AP25-AVERAGE(AP11:AP56))/_xlfn.STDEV.P(AP11:AP56)</f>
        <v>0.63475325204951238</v>
      </c>
      <c r="AT25" s="6">
        <f t="shared" si="17"/>
        <v>0.25795962210700119</v>
      </c>
    </row>
    <row r="26" spans="1:46" ht="13.5" thickBot="1">
      <c r="A26" s="4" t="s">
        <v>75</v>
      </c>
      <c r="B26" s="4" t="s">
        <v>76</v>
      </c>
      <c r="C26" s="5">
        <v>0.77951999999999999</v>
      </c>
      <c r="D26" s="5">
        <v>0.81991000000000003</v>
      </c>
      <c r="E26" s="5">
        <v>0.81045999999999996</v>
      </c>
      <c r="F26" s="5">
        <v>0.81428999999999996</v>
      </c>
      <c r="G26" s="5">
        <v>0.83574999999999999</v>
      </c>
      <c r="H26" s="5">
        <v>0.85284000000000004</v>
      </c>
      <c r="I26" s="5">
        <v>0.84970000000000001</v>
      </c>
      <c r="J26" s="5">
        <v>0.81854000000000005</v>
      </c>
      <c r="K26" s="5">
        <v>0.78278000000000003</v>
      </c>
      <c r="L26" s="5">
        <v>0.77510999999999997</v>
      </c>
      <c r="M26" s="5">
        <v>0.78327999999999998</v>
      </c>
      <c r="N26" s="5">
        <v>0.74722999999999995</v>
      </c>
      <c r="O26" s="5">
        <v>0.77910000000000001</v>
      </c>
      <c r="P26" s="5">
        <v>0.77910000000000001</v>
      </c>
      <c r="Q26" s="5">
        <v>0.78993000000000002</v>
      </c>
      <c r="R26" s="5">
        <v>0.83674999999999999</v>
      </c>
      <c r="S26" s="5">
        <v>0.83436999999999995</v>
      </c>
      <c r="T26" s="5">
        <v>0.80023</v>
      </c>
      <c r="U26" s="5">
        <v>0.76485000000000003</v>
      </c>
      <c r="V26" s="5">
        <v>0.72755000000000003</v>
      </c>
      <c r="W26" s="5">
        <v>0.76370000000000005</v>
      </c>
      <c r="X26" s="5">
        <v>0.77137</v>
      </c>
      <c r="Y26" s="5">
        <v>0.77137</v>
      </c>
      <c r="Z26" s="5">
        <v>0.77161999999999997</v>
      </c>
      <c r="AA26" s="5">
        <v>0.77161999999999997</v>
      </c>
      <c r="AB26" s="5">
        <v>0.71099000000000001</v>
      </c>
      <c r="AC26" s="5">
        <v>0.69633</v>
      </c>
      <c r="AD26" s="5">
        <v>0.70123000000000002</v>
      </c>
      <c r="AE26" s="5">
        <v>0.69743999999999995</v>
      </c>
      <c r="AF26" s="5">
        <v>0.71750000000000003</v>
      </c>
      <c r="AG26" s="5">
        <v>0.68105000000000004</v>
      </c>
      <c r="AH26" s="5">
        <v>0.67274999999999996</v>
      </c>
      <c r="AI26" s="5">
        <v>0.59240999999999999</v>
      </c>
      <c r="AJ26" s="5">
        <v>0.54190000000000005</v>
      </c>
      <c r="AK26" s="5">
        <v>0.48763000000000001</v>
      </c>
      <c r="AM26" s="4" t="s">
        <v>75</v>
      </c>
      <c r="AN26" s="4" t="s">
        <v>76</v>
      </c>
      <c r="AO26" s="5">
        <f t="shared" si="1"/>
        <v>0.80578416666666675</v>
      </c>
      <c r="AP26" s="5">
        <f t="shared" si="2"/>
        <v>0.78249500000000005</v>
      </c>
      <c r="AQ26" s="5">
        <f t="shared" si="3"/>
        <v>0.66098636363636354</v>
      </c>
      <c r="AR26" s="6">
        <f>(AO26-AVERAGE(AO11:AO56))/_xlfn.STDEV.P(AO11:AO56)</f>
        <v>1.5707587972547552</v>
      </c>
      <c r="AS26" s="6">
        <f t="shared" ref="AS26:AT26" si="18">(AP26-AVERAGE(AP11:AP56))/_xlfn.STDEV.P(AP11:AP56)</f>
        <v>0.87063679100258884</v>
      </c>
      <c r="AT26" s="6">
        <f t="shared" si="18"/>
        <v>-0.17582861432927069</v>
      </c>
    </row>
    <row r="27" spans="1:46" ht="13.5" thickBot="1">
      <c r="A27" s="4" t="s">
        <v>77</v>
      </c>
      <c r="B27" s="4" t="s">
        <v>78</v>
      </c>
      <c r="C27" s="5">
        <v>0.54059999999999997</v>
      </c>
      <c r="D27" s="5">
        <v>0.55574999999999997</v>
      </c>
      <c r="E27" s="5">
        <v>0.51588000000000001</v>
      </c>
      <c r="F27" s="5">
        <v>0.45635999999999999</v>
      </c>
      <c r="G27" s="5">
        <v>0.38544</v>
      </c>
      <c r="H27" s="5">
        <v>0.43668000000000001</v>
      </c>
      <c r="I27" s="5">
        <v>0.44581999999999999</v>
      </c>
      <c r="J27" s="5">
        <v>0.45962999999999998</v>
      </c>
      <c r="K27" s="5">
        <v>0.45702999999999999</v>
      </c>
      <c r="L27" s="5">
        <v>0.48005999999999999</v>
      </c>
      <c r="M27" s="5">
        <v>0.50482000000000005</v>
      </c>
      <c r="N27" s="5">
        <v>0.56242000000000003</v>
      </c>
      <c r="O27" s="5">
        <v>0.52608999999999995</v>
      </c>
      <c r="P27" s="5">
        <v>0.58760999999999997</v>
      </c>
      <c r="Q27" s="5">
        <v>0.64087000000000005</v>
      </c>
      <c r="R27" s="5">
        <v>0.69077999999999995</v>
      </c>
      <c r="S27" s="5">
        <v>0.74124000000000001</v>
      </c>
      <c r="T27" s="5">
        <v>0.70159000000000005</v>
      </c>
      <c r="U27" s="5">
        <v>0.72660999999999998</v>
      </c>
      <c r="V27" s="5">
        <v>0.68608000000000002</v>
      </c>
      <c r="W27" s="5">
        <v>0.70004</v>
      </c>
      <c r="X27" s="5">
        <v>0.67325999999999997</v>
      </c>
      <c r="Y27" s="5">
        <v>0.63251000000000002</v>
      </c>
      <c r="Z27" s="5">
        <v>0.57318999999999998</v>
      </c>
      <c r="AA27" s="5">
        <v>0.57777000000000001</v>
      </c>
      <c r="AB27" s="5">
        <v>0.50109999999999999</v>
      </c>
      <c r="AC27" s="5">
        <v>0.45678999999999997</v>
      </c>
      <c r="AD27" s="5">
        <v>0.41224</v>
      </c>
      <c r="AE27" s="5">
        <v>0.36997000000000002</v>
      </c>
      <c r="AF27" s="5">
        <v>0.4133</v>
      </c>
      <c r="AG27" s="5">
        <v>0.41985</v>
      </c>
      <c r="AH27" s="5">
        <v>0.49069000000000002</v>
      </c>
      <c r="AI27" s="5">
        <v>0.52098999999999995</v>
      </c>
      <c r="AJ27" s="5">
        <v>0.56860999999999995</v>
      </c>
      <c r="AK27" s="5">
        <v>0.58774999999999999</v>
      </c>
      <c r="AM27" s="4" t="s">
        <v>77</v>
      </c>
      <c r="AN27" s="4" t="s">
        <v>78</v>
      </c>
      <c r="AO27" s="5">
        <f t="shared" si="1"/>
        <v>0.4833741666666666</v>
      </c>
      <c r="AP27" s="5">
        <f t="shared" si="2"/>
        <v>0.65665583333333333</v>
      </c>
      <c r="AQ27" s="5">
        <f t="shared" si="3"/>
        <v>0.48355090909090903</v>
      </c>
      <c r="AR27" s="6">
        <f>(AO27-AVERAGE(AO11:AO56))/_xlfn.STDEV.P(AO11:AO56)</f>
        <v>-0.52170054357717111</v>
      </c>
      <c r="AS27" s="6">
        <f t="shared" ref="AS27:AT27" si="19">(AP27-AVERAGE(AP11:AP56))/_xlfn.STDEV.P(AP11:AP56)</f>
        <v>-0.15602600094688743</v>
      </c>
      <c r="AT27" s="6">
        <f t="shared" si="19"/>
        <v>-1.3059338506430895</v>
      </c>
    </row>
    <row r="28" spans="1:46" ht="13.5" thickBot="1">
      <c r="A28" s="4" t="s">
        <v>79</v>
      </c>
      <c r="B28" s="4" t="s">
        <v>80</v>
      </c>
      <c r="C28" s="5">
        <v>0.875</v>
      </c>
      <c r="D28" s="5">
        <v>0.875</v>
      </c>
      <c r="E28" s="5">
        <v>0.95833000000000002</v>
      </c>
      <c r="F28" s="5">
        <v>0.95833000000000002</v>
      </c>
      <c r="G28" s="5">
        <v>0.92262</v>
      </c>
      <c r="H28" s="5">
        <v>0.90747</v>
      </c>
      <c r="I28" s="5">
        <v>0.82413000000000003</v>
      </c>
      <c r="J28" s="5">
        <v>0.74080000000000001</v>
      </c>
      <c r="K28" s="5">
        <v>0.66503999999999996</v>
      </c>
      <c r="L28" s="5">
        <v>0.66503999999999996</v>
      </c>
      <c r="M28" s="5">
        <v>0.66503999999999996</v>
      </c>
      <c r="N28" s="5">
        <v>0.70670999999999995</v>
      </c>
      <c r="O28" s="5">
        <v>0.70670999999999995</v>
      </c>
      <c r="P28" s="5">
        <v>0.70670999999999995</v>
      </c>
      <c r="Q28" s="5">
        <v>0.70670999999999995</v>
      </c>
      <c r="R28" s="5">
        <v>0.70670999999999995</v>
      </c>
      <c r="S28" s="5">
        <v>0.74241999999999997</v>
      </c>
      <c r="T28" s="5">
        <v>0.75758000000000003</v>
      </c>
      <c r="U28" s="5">
        <v>0.84091000000000005</v>
      </c>
      <c r="V28" s="5">
        <v>0.92423999999999995</v>
      </c>
      <c r="W28" s="5">
        <v>1</v>
      </c>
      <c r="X28" s="5">
        <v>0.96667000000000003</v>
      </c>
      <c r="Y28" s="5">
        <v>0.96667000000000003</v>
      </c>
      <c r="Z28" s="5">
        <v>0.96667000000000003</v>
      </c>
      <c r="AA28" s="5">
        <v>0.96667000000000003</v>
      </c>
      <c r="AB28" s="5">
        <v>0.96667000000000003</v>
      </c>
      <c r="AC28" s="5">
        <v>0.96667000000000003</v>
      </c>
      <c r="AD28" s="5">
        <v>0.96667000000000003</v>
      </c>
      <c r="AE28" s="5">
        <v>1.0222199999999999</v>
      </c>
      <c r="AF28" s="5">
        <v>1.0400799999999999</v>
      </c>
      <c r="AG28" s="5">
        <v>1.2345200000000001</v>
      </c>
      <c r="AH28" s="5">
        <v>1.2345200000000001</v>
      </c>
      <c r="AI28" s="5">
        <v>1.2345200000000001</v>
      </c>
      <c r="AJ28" s="5">
        <v>1.26786</v>
      </c>
      <c r="AK28" s="5">
        <v>1.18452</v>
      </c>
      <c r="AM28" s="4" t="s">
        <v>79</v>
      </c>
      <c r="AN28" s="4" t="s">
        <v>80</v>
      </c>
      <c r="AO28" s="5">
        <f t="shared" si="1"/>
        <v>0.81362583333333338</v>
      </c>
      <c r="AP28" s="5">
        <f t="shared" si="2"/>
        <v>0.83266666666666678</v>
      </c>
      <c r="AQ28" s="5">
        <f t="shared" si="3"/>
        <v>1.098629090909091</v>
      </c>
      <c r="AR28" s="6">
        <f>(AO28-AVERAGE(AO11:AO56))/_xlfn.STDEV.P(AO11:AO56)</f>
        <v>1.6216516624399449</v>
      </c>
      <c r="AS28" s="6">
        <f t="shared" ref="AS28:AT28" si="20">(AP28-AVERAGE(AP11:AP56))/_xlfn.STDEV.P(AP11:AP56)</f>
        <v>1.2799639086336272</v>
      </c>
      <c r="AT28" s="6">
        <f t="shared" si="20"/>
        <v>2.6115643505805139</v>
      </c>
    </row>
    <row r="29" spans="1:46" ht="13.5" thickBot="1">
      <c r="A29" s="4" t="s">
        <v>81</v>
      </c>
      <c r="B29" s="4" t="s">
        <v>82</v>
      </c>
      <c r="C29" s="5">
        <v>0.39495000000000002</v>
      </c>
      <c r="D29" s="5">
        <v>0.45745000000000002</v>
      </c>
      <c r="E29" s="5">
        <v>0.50055000000000005</v>
      </c>
      <c r="F29" s="5">
        <v>0.49221999999999999</v>
      </c>
      <c r="G29" s="5">
        <v>0.50290999999999997</v>
      </c>
      <c r="H29" s="5">
        <v>0.57060999999999995</v>
      </c>
      <c r="I29" s="5">
        <v>0.65395000000000003</v>
      </c>
      <c r="J29" s="5">
        <v>0.71057000000000003</v>
      </c>
      <c r="K29" s="5">
        <v>0.71057000000000003</v>
      </c>
      <c r="L29" s="5">
        <v>0.69921</v>
      </c>
      <c r="M29" s="5">
        <v>0.78254000000000001</v>
      </c>
      <c r="N29" s="5">
        <v>0.80989999999999995</v>
      </c>
      <c r="O29" s="5">
        <v>0.85902000000000001</v>
      </c>
      <c r="P29" s="5">
        <v>0.87985999999999998</v>
      </c>
      <c r="Q29" s="5">
        <v>0.90966999999999998</v>
      </c>
      <c r="R29" s="5">
        <v>0.89300000000000002</v>
      </c>
      <c r="S29" s="5">
        <v>0.89717000000000002</v>
      </c>
      <c r="T29" s="5">
        <v>0.91279999999999994</v>
      </c>
      <c r="U29" s="5">
        <v>0.87112999999999996</v>
      </c>
      <c r="V29" s="5">
        <v>0.80062</v>
      </c>
      <c r="W29" s="5">
        <v>0.80062</v>
      </c>
      <c r="X29" s="5">
        <v>0.77627000000000002</v>
      </c>
      <c r="Y29" s="5">
        <v>0.73877000000000004</v>
      </c>
      <c r="Z29" s="5">
        <v>0.73877000000000004</v>
      </c>
      <c r="AA29" s="5">
        <v>0.70804</v>
      </c>
      <c r="AB29" s="5">
        <v>0.62470000000000003</v>
      </c>
      <c r="AC29" s="5">
        <v>0.62470000000000003</v>
      </c>
      <c r="AD29" s="5">
        <v>0.63234000000000001</v>
      </c>
      <c r="AE29" s="5">
        <v>0.64263999999999999</v>
      </c>
      <c r="AF29" s="5">
        <v>0.63246999999999998</v>
      </c>
      <c r="AG29" s="5">
        <v>0.63027999999999995</v>
      </c>
      <c r="AH29" s="5">
        <v>0.71360999999999997</v>
      </c>
      <c r="AI29" s="5">
        <v>0.71360999999999997</v>
      </c>
      <c r="AJ29" s="5">
        <v>0.74933000000000005</v>
      </c>
      <c r="AK29" s="5">
        <v>0.63827999999999996</v>
      </c>
      <c r="AM29" s="4" t="s">
        <v>81</v>
      </c>
      <c r="AN29" s="4" t="s">
        <v>82</v>
      </c>
      <c r="AO29" s="5">
        <f t="shared" si="1"/>
        <v>0.60711916666666654</v>
      </c>
      <c r="AP29" s="5">
        <f t="shared" si="2"/>
        <v>0.83980833333333349</v>
      </c>
      <c r="AQ29" s="5">
        <f t="shared" si="3"/>
        <v>0.66454545454545455</v>
      </c>
      <c r="AR29" s="6">
        <f>(AO29-AVERAGE(AO11:AO56))/_xlfn.STDEV.P(AO11:AO56)</f>
        <v>0.2814115842453111</v>
      </c>
      <c r="AS29" s="6">
        <f t="shared" ref="AS29:AT29" si="21">(AP29-AVERAGE(AP11:AP56))/_xlfn.STDEV.P(AP11:AP56)</f>
        <v>1.3382294203450515</v>
      </c>
      <c r="AT29" s="6">
        <f t="shared" si="21"/>
        <v>-0.15316038670145865</v>
      </c>
    </row>
    <row r="30" spans="1:46" ht="13.5" thickBot="1">
      <c r="A30" s="4" t="s">
        <v>83</v>
      </c>
      <c r="B30" s="4" t="s">
        <v>84</v>
      </c>
      <c r="C30" s="5">
        <v>0.21875</v>
      </c>
      <c r="D30" s="5">
        <v>0.21875</v>
      </c>
      <c r="E30" s="5">
        <v>0.21875</v>
      </c>
      <c r="F30" s="5">
        <v>0.21875</v>
      </c>
      <c r="G30" s="5">
        <v>0.21875</v>
      </c>
      <c r="H30" s="5">
        <v>0.23333000000000001</v>
      </c>
      <c r="I30" s="5">
        <v>0.23333000000000001</v>
      </c>
      <c r="J30" s="5">
        <v>0.23333000000000001</v>
      </c>
      <c r="K30" s="5">
        <v>0.23333000000000001</v>
      </c>
      <c r="L30" s="5">
        <v>0.23333000000000001</v>
      </c>
      <c r="M30" s="5">
        <v>0.31667000000000001</v>
      </c>
      <c r="N30" s="5">
        <v>0.37222</v>
      </c>
      <c r="O30" s="5">
        <v>0.33056000000000002</v>
      </c>
      <c r="P30" s="5">
        <v>0.41388999999999998</v>
      </c>
      <c r="Q30" s="5">
        <v>0.49722</v>
      </c>
      <c r="R30" s="5">
        <v>0.58055999999999996</v>
      </c>
      <c r="S30" s="5">
        <v>0.66388999999999998</v>
      </c>
      <c r="T30" s="5">
        <v>0.59721999999999997</v>
      </c>
      <c r="U30" s="5">
        <v>0.63293999999999995</v>
      </c>
      <c r="V30" s="5">
        <v>0.55357000000000001</v>
      </c>
      <c r="W30" s="5">
        <v>0.55357000000000001</v>
      </c>
      <c r="X30" s="5">
        <v>0.62966</v>
      </c>
      <c r="Y30" s="5">
        <v>0.62966</v>
      </c>
      <c r="Z30" s="5">
        <v>0.59077000000000002</v>
      </c>
      <c r="AA30" s="5">
        <v>0.61577000000000004</v>
      </c>
      <c r="AB30" s="5">
        <v>0.54632999999999998</v>
      </c>
      <c r="AC30" s="5">
        <v>0.54632999999999998</v>
      </c>
      <c r="AD30" s="5">
        <v>0.52549000000000001</v>
      </c>
      <c r="AE30" s="5">
        <v>0.44216</v>
      </c>
      <c r="AF30" s="5">
        <v>0.52549000000000001</v>
      </c>
      <c r="AG30" s="5">
        <v>0.54532999999999998</v>
      </c>
      <c r="AH30" s="5">
        <v>0.62470000000000003</v>
      </c>
      <c r="AI30" s="5">
        <v>0.70803000000000005</v>
      </c>
      <c r="AJ30" s="5">
        <v>0.71528000000000003</v>
      </c>
      <c r="AK30" s="5">
        <v>0.69860999999999995</v>
      </c>
      <c r="AM30" s="4" t="s">
        <v>83</v>
      </c>
      <c r="AN30" s="4" t="s">
        <v>84</v>
      </c>
      <c r="AO30" s="5">
        <f t="shared" si="1"/>
        <v>0.24577416666666665</v>
      </c>
      <c r="AP30" s="5">
        <f t="shared" si="2"/>
        <v>0.55612583333333332</v>
      </c>
      <c r="AQ30" s="5">
        <f t="shared" si="3"/>
        <v>0.59032000000000007</v>
      </c>
      <c r="AR30" s="6">
        <f>(AO30-AVERAGE(AO11:AO56))/_xlfn.STDEV.P(AO11:AO56)</f>
        <v>-2.063738133545427</v>
      </c>
      <c r="AS30" s="6">
        <f t="shared" ref="AS30:AT30" si="22">(AP30-AVERAGE(AP11:AP56))/_xlfn.STDEV.P(AP11:AP56)</f>
        <v>-0.97620316206933189</v>
      </c>
      <c r="AT30" s="6">
        <f t="shared" si="22"/>
        <v>-0.62591018219457328</v>
      </c>
    </row>
    <row r="31" spans="1:46" ht="13.5" thickBot="1">
      <c r="A31" s="4" t="s">
        <v>85</v>
      </c>
      <c r="B31" s="4" t="s">
        <v>86</v>
      </c>
      <c r="C31" s="5">
        <v>0.49639</v>
      </c>
      <c r="D31" s="5">
        <v>0.49639</v>
      </c>
      <c r="E31" s="5">
        <v>0.49639</v>
      </c>
      <c r="F31" s="5">
        <v>0.53210999999999997</v>
      </c>
      <c r="G31" s="5">
        <v>0.53210999999999997</v>
      </c>
      <c r="H31" s="5">
        <v>0.54876999999999998</v>
      </c>
      <c r="I31" s="5">
        <v>0.56127000000000005</v>
      </c>
      <c r="J31" s="5">
        <v>0.60757000000000005</v>
      </c>
      <c r="K31" s="5">
        <v>0.65063000000000004</v>
      </c>
      <c r="L31" s="5">
        <v>0.70062999999999998</v>
      </c>
      <c r="M31" s="5">
        <v>0.65895999999999999</v>
      </c>
      <c r="N31" s="5">
        <v>0.70062999999999998</v>
      </c>
      <c r="O31" s="5">
        <v>0.77222000000000002</v>
      </c>
      <c r="P31" s="5">
        <v>0.85555999999999999</v>
      </c>
      <c r="Q31" s="5">
        <v>0.93889</v>
      </c>
      <c r="R31" s="5">
        <v>0.93889</v>
      </c>
      <c r="S31" s="5">
        <v>0.93889</v>
      </c>
      <c r="T31" s="5">
        <v>0.90317999999999998</v>
      </c>
      <c r="U31" s="5">
        <v>0.90317999999999998</v>
      </c>
      <c r="V31" s="5">
        <v>0.90317999999999998</v>
      </c>
      <c r="W31" s="5">
        <v>0.83928999999999998</v>
      </c>
      <c r="X31" s="5">
        <v>0.83928999999999998</v>
      </c>
      <c r="Y31" s="5">
        <v>0.79762</v>
      </c>
      <c r="Z31" s="5">
        <v>0.74206000000000005</v>
      </c>
      <c r="AA31" s="5">
        <v>0.74206000000000005</v>
      </c>
      <c r="AB31" s="5">
        <v>0.74206000000000005</v>
      </c>
      <c r="AC31" s="5">
        <v>0.74206000000000005</v>
      </c>
      <c r="AD31" s="5">
        <v>0.70040000000000002</v>
      </c>
      <c r="AE31" s="5">
        <v>0.68476999999999999</v>
      </c>
      <c r="AF31" s="5">
        <v>0.72048999999999996</v>
      </c>
      <c r="AG31" s="5">
        <v>0.72048999999999996</v>
      </c>
      <c r="AH31" s="5">
        <v>0.65103999999999995</v>
      </c>
      <c r="AI31" s="5">
        <v>0.66956000000000004</v>
      </c>
      <c r="AJ31" s="5">
        <v>0.68067</v>
      </c>
      <c r="AK31" s="5">
        <v>0.71538999999999997</v>
      </c>
      <c r="AM31" s="4" t="s">
        <v>85</v>
      </c>
      <c r="AN31" s="4" t="s">
        <v>86</v>
      </c>
      <c r="AO31" s="5">
        <f t="shared" si="1"/>
        <v>0.58182083333333345</v>
      </c>
      <c r="AP31" s="5">
        <f t="shared" si="2"/>
        <v>0.86435416666666665</v>
      </c>
      <c r="AQ31" s="5">
        <f t="shared" si="3"/>
        <v>0.70627181818181828</v>
      </c>
      <c r="AR31" s="6">
        <f>(AO31-AVERAGE(AO11:AO56))/_xlfn.STDEV.P(AO11:AO56)</f>
        <v>0.11722395392735423</v>
      </c>
      <c r="AS31" s="6">
        <f t="shared" ref="AS31:AT31" si="23">(AP31-AVERAGE(AP11:AP56))/_xlfn.STDEV.P(AP11:AP56)</f>
        <v>1.53848737220736</v>
      </c>
      <c r="AT31" s="6">
        <f t="shared" si="23"/>
        <v>0.11259925056263273</v>
      </c>
    </row>
    <row r="32" spans="1:46" ht="13.5" thickBot="1">
      <c r="A32" s="4" t="s">
        <v>87</v>
      </c>
      <c r="B32" s="4" t="s">
        <v>88</v>
      </c>
      <c r="C32" s="5">
        <v>0.29396</v>
      </c>
      <c r="D32" s="5">
        <v>0.30785000000000001</v>
      </c>
      <c r="E32" s="5">
        <v>0.33562999999999998</v>
      </c>
      <c r="F32" s="5">
        <v>0.37073</v>
      </c>
      <c r="G32" s="5">
        <v>0.37930000000000003</v>
      </c>
      <c r="H32" s="5">
        <v>0.41414000000000001</v>
      </c>
      <c r="I32" s="5">
        <v>0.47664000000000001</v>
      </c>
      <c r="J32" s="5">
        <v>0.45784999999999998</v>
      </c>
      <c r="K32" s="5">
        <v>0.48285</v>
      </c>
      <c r="L32" s="5">
        <v>0.49951000000000001</v>
      </c>
      <c r="M32" s="5">
        <v>0.53522999999999998</v>
      </c>
      <c r="N32" s="5">
        <v>0.57887999999999995</v>
      </c>
      <c r="O32" s="5">
        <v>0.62609999999999999</v>
      </c>
      <c r="P32" s="5">
        <v>0.68039000000000005</v>
      </c>
      <c r="Q32" s="5">
        <v>0.69428000000000001</v>
      </c>
      <c r="R32" s="5">
        <v>0.73973999999999995</v>
      </c>
      <c r="S32" s="5">
        <v>0.70843</v>
      </c>
      <c r="T32" s="5">
        <v>0.66525000000000001</v>
      </c>
      <c r="U32" s="5">
        <v>0.68608000000000002</v>
      </c>
      <c r="V32" s="5">
        <v>0.68174999999999997</v>
      </c>
      <c r="W32" s="5">
        <v>0.71924999999999994</v>
      </c>
      <c r="X32" s="5">
        <v>0.63592000000000004</v>
      </c>
      <c r="Y32" s="5">
        <v>0.57342000000000004</v>
      </c>
      <c r="Z32" s="5">
        <v>0.54366000000000003</v>
      </c>
      <c r="AA32" s="5">
        <v>0.57143999999999995</v>
      </c>
      <c r="AB32" s="5">
        <v>0.58658999999999994</v>
      </c>
      <c r="AC32" s="5">
        <v>0.54871000000000003</v>
      </c>
      <c r="AD32" s="5">
        <v>0.54871000000000003</v>
      </c>
      <c r="AE32" s="5">
        <v>0.61970000000000003</v>
      </c>
      <c r="AF32" s="5">
        <v>0.59470000000000001</v>
      </c>
      <c r="AG32" s="5">
        <v>0.55303000000000002</v>
      </c>
      <c r="AH32" s="5">
        <v>0.61026999999999998</v>
      </c>
      <c r="AI32" s="5">
        <v>0.63109999999999999</v>
      </c>
      <c r="AJ32" s="5">
        <v>0.69128999999999996</v>
      </c>
      <c r="AK32" s="5">
        <v>0.67044999999999999</v>
      </c>
      <c r="AM32" s="4" t="s">
        <v>87</v>
      </c>
      <c r="AN32" s="4" t="s">
        <v>88</v>
      </c>
      <c r="AO32" s="5">
        <f t="shared" si="1"/>
        <v>0.42771416666666667</v>
      </c>
      <c r="AP32" s="5">
        <f t="shared" si="2"/>
        <v>0.66285583333333331</v>
      </c>
      <c r="AQ32" s="5">
        <f t="shared" si="3"/>
        <v>0.60236272727272722</v>
      </c>
      <c r="AR32" s="6">
        <f>(AO32-AVERAGE(AO11:AO56))/_xlfn.STDEV.P(AO11:AO56)</f>
        <v>-0.88293712715306771</v>
      </c>
      <c r="AS32" s="6">
        <f t="shared" ref="AS32:AT32" si="24">(AP32-AVERAGE(AP11:AP56))/_xlfn.STDEV.P(AP11:AP56)</f>
        <v>-0.10544310629893019</v>
      </c>
      <c r="AT32" s="6">
        <f t="shared" si="24"/>
        <v>-0.54920877443324134</v>
      </c>
    </row>
    <row r="33" spans="1:46" ht="13.5" thickBot="1">
      <c r="A33" s="4" t="s">
        <v>89</v>
      </c>
      <c r="B33" s="4" t="s">
        <v>90</v>
      </c>
      <c r="C33" s="5">
        <v>0.75826000000000005</v>
      </c>
      <c r="D33" s="5">
        <v>0.75826000000000005</v>
      </c>
      <c r="E33" s="5">
        <v>0.73743000000000003</v>
      </c>
      <c r="F33" s="5">
        <v>0.76124000000000003</v>
      </c>
      <c r="G33" s="5">
        <v>0.76088</v>
      </c>
      <c r="H33" s="5">
        <v>0.77078999999999998</v>
      </c>
      <c r="I33" s="5">
        <v>0.78393999999999997</v>
      </c>
      <c r="J33" s="5">
        <v>0.77637</v>
      </c>
      <c r="K33" s="5">
        <v>0.75970000000000004</v>
      </c>
      <c r="L33" s="5">
        <v>0.73097000000000001</v>
      </c>
      <c r="M33" s="5">
        <v>0.70823999999999998</v>
      </c>
      <c r="N33" s="5">
        <v>0.73680999999999996</v>
      </c>
      <c r="O33" s="5">
        <v>0.71875</v>
      </c>
      <c r="P33" s="5">
        <v>0.80208999999999997</v>
      </c>
      <c r="Q33" s="5">
        <v>0.80369000000000002</v>
      </c>
      <c r="R33" s="5">
        <v>0.81062999999999996</v>
      </c>
      <c r="S33" s="5">
        <v>0.83748</v>
      </c>
      <c r="T33" s="5">
        <v>0.81696999999999997</v>
      </c>
      <c r="U33" s="5">
        <v>0.81299999999999994</v>
      </c>
      <c r="V33" s="5">
        <v>0.79974000000000001</v>
      </c>
      <c r="W33" s="5">
        <v>0.76085000000000003</v>
      </c>
      <c r="X33" s="5">
        <v>0.78959000000000001</v>
      </c>
      <c r="Y33" s="5">
        <v>0.79564999999999997</v>
      </c>
      <c r="Z33" s="5">
        <v>0.76134000000000002</v>
      </c>
      <c r="AA33" s="5">
        <v>0.77239000000000002</v>
      </c>
      <c r="AB33" s="5">
        <v>0.77239000000000002</v>
      </c>
      <c r="AC33" s="5">
        <v>0.79161999999999999</v>
      </c>
      <c r="AD33" s="5">
        <v>0.81245000000000001</v>
      </c>
      <c r="AE33" s="5">
        <v>0.81720999999999999</v>
      </c>
      <c r="AF33" s="5">
        <v>0.83131999999999995</v>
      </c>
      <c r="AG33" s="5">
        <v>0.82735000000000003</v>
      </c>
      <c r="AH33" s="5">
        <v>0.79262999999999995</v>
      </c>
      <c r="AI33" s="5">
        <v>0.80650999999999995</v>
      </c>
      <c r="AJ33" s="5">
        <v>0.80650999999999995</v>
      </c>
      <c r="AK33" s="5">
        <v>0.76978000000000002</v>
      </c>
      <c r="AM33" s="4" t="s">
        <v>89</v>
      </c>
      <c r="AN33" s="4" t="s">
        <v>90</v>
      </c>
      <c r="AO33" s="5">
        <f t="shared" si="1"/>
        <v>0.75357416666666677</v>
      </c>
      <c r="AP33" s="5">
        <f t="shared" si="2"/>
        <v>0.79248166666666675</v>
      </c>
      <c r="AQ33" s="5">
        <f t="shared" si="3"/>
        <v>0.80001454545454564</v>
      </c>
      <c r="AR33" s="6">
        <f>(AO33-AVERAGE(AO11:AO56))/_xlfn.STDEV.P(AO11:AO56)</f>
        <v>1.2319129110079428</v>
      </c>
      <c r="AS33" s="6">
        <f t="shared" ref="AS33:AT33" si="25">(AP33-AVERAGE(AP11:AP56))/_xlfn.STDEV.P(AP11:AP56)</f>
        <v>0.95211332453230968</v>
      </c>
      <c r="AT33" s="6">
        <f t="shared" si="25"/>
        <v>0.70965662688371334</v>
      </c>
    </row>
    <row r="34" spans="1:46" ht="13.5" thickBot="1">
      <c r="A34" s="4" t="s">
        <v>91</v>
      </c>
      <c r="B34" s="4" t="s">
        <v>92</v>
      </c>
      <c r="C34" s="5">
        <v>0.76093999999999995</v>
      </c>
      <c r="D34" s="5">
        <v>0.80261000000000005</v>
      </c>
      <c r="E34" s="5">
        <v>0.79620000000000002</v>
      </c>
      <c r="F34" s="5">
        <v>0.80105999999999999</v>
      </c>
      <c r="G34" s="5">
        <v>0.82604</v>
      </c>
      <c r="H34" s="5">
        <v>0.83699000000000001</v>
      </c>
      <c r="I34" s="5">
        <v>0.81679000000000002</v>
      </c>
      <c r="J34" s="5">
        <v>0.75956000000000001</v>
      </c>
      <c r="K34" s="5">
        <v>0.73177999999999999</v>
      </c>
      <c r="L34" s="5">
        <v>0.72419999999999995</v>
      </c>
      <c r="M34" s="5">
        <v>0.72102999999999995</v>
      </c>
      <c r="N34" s="5">
        <v>0.74770000000000003</v>
      </c>
      <c r="O34" s="5">
        <v>0.77622999999999998</v>
      </c>
      <c r="P34" s="5">
        <v>0.77622999999999998</v>
      </c>
      <c r="Q34" s="5">
        <v>0.78264</v>
      </c>
      <c r="R34" s="5">
        <v>0.76132</v>
      </c>
      <c r="S34" s="5">
        <v>0.74394000000000005</v>
      </c>
      <c r="T34" s="5">
        <v>0.76200000000000001</v>
      </c>
      <c r="U34" s="5">
        <v>0.78273999999999999</v>
      </c>
      <c r="V34" s="5">
        <v>0.83026</v>
      </c>
      <c r="W34" s="5">
        <v>0.84762000000000004</v>
      </c>
      <c r="X34" s="5">
        <v>0.86277000000000004</v>
      </c>
      <c r="Y34" s="5">
        <v>0.86763000000000001</v>
      </c>
      <c r="Z34" s="5">
        <v>0.88587000000000005</v>
      </c>
      <c r="AA34" s="5">
        <v>0.86151999999999995</v>
      </c>
      <c r="AB34" s="5">
        <v>0.86151999999999995</v>
      </c>
      <c r="AC34" s="5">
        <v>0.86151999999999995</v>
      </c>
      <c r="AD34" s="5">
        <v>0.88507000000000002</v>
      </c>
      <c r="AE34" s="5">
        <v>0.89512000000000003</v>
      </c>
      <c r="AF34" s="5">
        <v>0.90205999999999997</v>
      </c>
      <c r="AG34" s="5">
        <v>0.89049</v>
      </c>
      <c r="AH34" s="5">
        <v>0.88585999999999998</v>
      </c>
      <c r="AI34" s="5">
        <v>0.89627000000000001</v>
      </c>
      <c r="AJ34" s="5">
        <v>0.89627000000000001</v>
      </c>
      <c r="AK34" s="5">
        <v>0.82445000000000002</v>
      </c>
      <c r="AM34" s="4" t="s">
        <v>91</v>
      </c>
      <c r="AN34" s="4" t="s">
        <v>92</v>
      </c>
      <c r="AO34" s="5">
        <f t="shared" si="1"/>
        <v>0.77707499999999996</v>
      </c>
      <c r="AP34" s="5">
        <f t="shared" si="2"/>
        <v>0.80660416666666668</v>
      </c>
      <c r="AQ34" s="5">
        <f t="shared" si="3"/>
        <v>0.87819545454545456</v>
      </c>
      <c r="AR34" s="6">
        <f>(AO34-AVERAGE(AO11:AO56))/_xlfn.STDEV.P(AO11:AO56)</f>
        <v>1.3844346635145877</v>
      </c>
      <c r="AS34" s="6">
        <f t="shared" ref="AS34:AT34" si="26">(AP34-AVERAGE(AP11:AP56))/_xlfn.STDEV.P(AP11:AP56)</f>
        <v>1.0673321841558217</v>
      </c>
      <c r="AT34" s="6">
        <f t="shared" si="26"/>
        <v>1.207599132059741</v>
      </c>
    </row>
    <row r="35" spans="1:46" ht="13.5" thickBot="1">
      <c r="A35" s="4" t="s">
        <v>93</v>
      </c>
      <c r="B35" s="4" t="s">
        <v>94</v>
      </c>
      <c r="C35" s="5">
        <v>0.73673</v>
      </c>
      <c r="D35" s="5">
        <v>0.76402999999999999</v>
      </c>
      <c r="E35" s="5">
        <v>0.72055000000000002</v>
      </c>
      <c r="F35" s="5">
        <v>0.70269000000000004</v>
      </c>
      <c r="G35" s="5">
        <v>0.6956</v>
      </c>
      <c r="H35" s="5">
        <v>0.68433999999999995</v>
      </c>
      <c r="I35" s="5">
        <v>0.69186999999999999</v>
      </c>
      <c r="J35" s="5">
        <v>0.68984999999999996</v>
      </c>
      <c r="K35" s="5">
        <v>0.69091000000000002</v>
      </c>
      <c r="L35" s="5">
        <v>0.68757999999999997</v>
      </c>
      <c r="M35" s="5">
        <v>0.69257999999999997</v>
      </c>
      <c r="N35" s="5">
        <v>0.63527999999999996</v>
      </c>
      <c r="O35" s="5">
        <v>0.62763999999999998</v>
      </c>
      <c r="P35" s="5">
        <v>0.64846999999999999</v>
      </c>
      <c r="Q35" s="5">
        <v>0.64519000000000004</v>
      </c>
      <c r="R35" s="5">
        <v>0.66603000000000001</v>
      </c>
      <c r="S35" s="5">
        <v>0.61799999999999999</v>
      </c>
      <c r="T35" s="5">
        <v>0.64739000000000002</v>
      </c>
      <c r="U35" s="5">
        <v>0.62927</v>
      </c>
      <c r="V35" s="5">
        <v>0.56542000000000003</v>
      </c>
      <c r="W35" s="5">
        <v>0.55184999999999995</v>
      </c>
      <c r="X35" s="5">
        <v>0.50390000000000001</v>
      </c>
      <c r="Y35" s="5">
        <v>0.45899000000000001</v>
      </c>
      <c r="Z35" s="5">
        <v>0.47672999999999999</v>
      </c>
      <c r="AA35" s="5">
        <v>0.49987999999999999</v>
      </c>
      <c r="AB35" s="5">
        <v>0.49878</v>
      </c>
      <c r="AC35" s="5">
        <v>0.49985000000000002</v>
      </c>
      <c r="AD35" s="5">
        <v>0.49985000000000002</v>
      </c>
      <c r="AE35" s="5">
        <v>0.53959999999999997</v>
      </c>
      <c r="AF35" s="5">
        <v>0.56235999999999997</v>
      </c>
      <c r="AG35" s="5">
        <v>0.55134000000000005</v>
      </c>
      <c r="AH35" s="5">
        <v>0.62277000000000005</v>
      </c>
      <c r="AI35" s="5">
        <v>0.70193000000000005</v>
      </c>
      <c r="AJ35" s="5">
        <v>0.75322</v>
      </c>
      <c r="AK35" s="5">
        <v>0.76575000000000004</v>
      </c>
      <c r="AM35" s="4" t="s">
        <v>93</v>
      </c>
      <c r="AN35" s="4" t="s">
        <v>94</v>
      </c>
      <c r="AO35" s="5">
        <f t="shared" si="1"/>
        <v>0.69933416666666659</v>
      </c>
      <c r="AP35" s="5">
        <f t="shared" si="2"/>
        <v>0.58657333333333328</v>
      </c>
      <c r="AQ35" s="5">
        <f t="shared" si="3"/>
        <v>0.59048454545454543</v>
      </c>
      <c r="AR35" s="6">
        <f>(AO35-AVERAGE(AO11:AO56))/_xlfn.STDEV.P(AO11:AO56)</f>
        <v>0.87989220865155193</v>
      </c>
      <c r="AS35" s="6">
        <f t="shared" ref="AS35:AT35" si="27">(AP35-AVERAGE(AP11:AP56))/_xlfn.STDEV.P(AP11:AP56)</f>
        <v>-0.72779627742518993</v>
      </c>
      <c r="AT35" s="6">
        <f t="shared" si="27"/>
        <v>-0.62486217473591898</v>
      </c>
    </row>
    <row r="36" spans="1:46" ht="13.5" thickBot="1">
      <c r="A36" s="4" t="s">
        <v>95</v>
      </c>
      <c r="B36" s="4" t="s">
        <v>96</v>
      </c>
      <c r="C36" s="5">
        <v>0.63092999999999999</v>
      </c>
      <c r="D36" s="5">
        <v>0.71360000000000001</v>
      </c>
      <c r="E36" s="5">
        <v>0.74224999999999997</v>
      </c>
      <c r="F36" s="5">
        <v>0.74187999999999998</v>
      </c>
      <c r="G36" s="5">
        <v>0.74187999999999998</v>
      </c>
      <c r="H36" s="5">
        <v>0.72328000000000003</v>
      </c>
      <c r="I36" s="5">
        <v>0.72092000000000001</v>
      </c>
      <c r="J36" s="5">
        <v>0.72092000000000001</v>
      </c>
      <c r="K36" s="5">
        <v>0.75792000000000004</v>
      </c>
      <c r="L36" s="5">
        <v>0.75792000000000004</v>
      </c>
      <c r="M36" s="5">
        <v>0.84043000000000001</v>
      </c>
      <c r="N36" s="5">
        <v>0.91352</v>
      </c>
      <c r="O36" s="5">
        <v>0.89</v>
      </c>
      <c r="P36" s="5">
        <v>0.89065000000000005</v>
      </c>
      <c r="Q36" s="5">
        <v>0.86201000000000005</v>
      </c>
      <c r="R36" s="5">
        <v>0.86236999999999997</v>
      </c>
      <c r="S36" s="5">
        <v>0.86236999999999997</v>
      </c>
      <c r="T36" s="5">
        <v>0.88097999999999999</v>
      </c>
      <c r="U36" s="5">
        <v>0.84167000000000003</v>
      </c>
      <c r="V36" s="5">
        <v>0.75832999999999995</v>
      </c>
      <c r="W36" s="5">
        <v>0.75832999999999995</v>
      </c>
      <c r="X36" s="5">
        <v>0.75832999999999995</v>
      </c>
      <c r="Y36" s="5">
        <v>0.75832999999999995</v>
      </c>
      <c r="Z36" s="5">
        <v>0.75832999999999995</v>
      </c>
      <c r="AA36" s="5">
        <v>0.79166999999999998</v>
      </c>
      <c r="AB36" s="5">
        <v>0.79166999999999998</v>
      </c>
      <c r="AC36" s="5">
        <v>0.875</v>
      </c>
      <c r="AD36" s="5">
        <v>0.875</v>
      </c>
      <c r="AE36" s="5">
        <v>0.85985</v>
      </c>
      <c r="AF36" s="5">
        <v>0.85985</v>
      </c>
      <c r="AG36" s="5">
        <v>0.88485000000000003</v>
      </c>
      <c r="AH36" s="5">
        <v>0.95428999999999997</v>
      </c>
      <c r="AI36" s="5">
        <v>0.93345999999999996</v>
      </c>
      <c r="AJ36" s="5">
        <v>0.93345999999999996</v>
      </c>
      <c r="AK36" s="5">
        <v>0.83623999999999998</v>
      </c>
      <c r="AM36" s="4" t="s">
        <v>95</v>
      </c>
      <c r="AN36" s="4" t="s">
        <v>96</v>
      </c>
      <c r="AO36" s="5">
        <f t="shared" si="1"/>
        <v>0.75045416666666664</v>
      </c>
      <c r="AP36" s="5">
        <f t="shared" si="2"/>
        <v>0.82347500000000018</v>
      </c>
      <c r="AQ36" s="5">
        <f t="shared" si="3"/>
        <v>0.87230363636363639</v>
      </c>
      <c r="AR36" s="6">
        <f>(AO36-AVERAGE(AO11:AO56))/_xlfn.STDEV.P(AO11:AO56)</f>
        <v>1.2116639325538134</v>
      </c>
      <c r="AS36" s="6">
        <f t="shared" ref="AS36:AT36" si="28">(AP36-AVERAGE(AP11:AP56))/_xlfn.STDEV.P(AP11:AP56)</f>
        <v>1.2049734075627985</v>
      </c>
      <c r="AT36" s="6">
        <f t="shared" si="28"/>
        <v>1.1700735169241483</v>
      </c>
    </row>
    <row r="37" spans="1:46" ht="13.5" thickBot="1">
      <c r="A37" s="4" t="s">
        <v>97</v>
      </c>
      <c r="B37" s="4" t="s">
        <v>98</v>
      </c>
      <c r="C37" s="5">
        <v>0.51234999999999997</v>
      </c>
      <c r="D37" s="5">
        <v>0.56186999999999998</v>
      </c>
      <c r="E37" s="5">
        <v>0.50631000000000004</v>
      </c>
      <c r="F37" s="5">
        <v>0.56881000000000004</v>
      </c>
      <c r="G37" s="5">
        <v>0.58201999999999998</v>
      </c>
      <c r="H37" s="5">
        <v>0.60834999999999995</v>
      </c>
      <c r="I37" s="5">
        <v>0.55610999999999999</v>
      </c>
      <c r="J37" s="5">
        <v>0.55957000000000001</v>
      </c>
      <c r="K37" s="5">
        <v>0.54290000000000005</v>
      </c>
      <c r="L37" s="5">
        <v>0.47898000000000002</v>
      </c>
      <c r="M37" s="5">
        <v>0.52063999999999999</v>
      </c>
      <c r="N37" s="5">
        <v>0.56764999999999999</v>
      </c>
      <c r="O37" s="5">
        <v>0.56677</v>
      </c>
      <c r="P37" s="5">
        <v>0.58391999999999999</v>
      </c>
      <c r="Q37" s="5">
        <v>0.59150000000000003</v>
      </c>
      <c r="R37" s="5">
        <v>0.59509000000000001</v>
      </c>
      <c r="S37" s="5">
        <v>0.59760999999999997</v>
      </c>
      <c r="T37" s="5">
        <v>0.62529999999999997</v>
      </c>
      <c r="U37" s="5">
        <v>0.64924000000000004</v>
      </c>
      <c r="V37" s="5">
        <v>0.68432000000000004</v>
      </c>
      <c r="W37" s="5">
        <v>0.67784</v>
      </c>
      <c r="X37" s="5">
        <v>0.70682</v>
      </c>
      <c r="Y37" s="5">
        <v>0.70804999999999996</v>
      </c>
      <c r="Z37" s="5">
        <v>0.69137999999999999</v>
      </c>
      <c r="AA37" s="5">
        <v>0.72926000000000002</v>
      </c>
      <c r="AB37" s="5">
        <v>0.72926000000000002</v>
      </c>
      <c r="AC37" s="5">
        <v>0.77724000000000004</v>
      </c>
      <c r="AD37" s="5">
        <v>0.79447999999999996</v>
      </c>
      <c r="AE37" s="5">
        <v>0.80142000000000002</v>
      </c>
      <c r="AF37" s="5">
        <v>0.77578000000000003</v>
      </c>
      <c r="AG37" s="5">
        <v>0.79217000000000004</v>
      </c>
      <c r="AH37" s="5">
        <v>0.78298000000000001</v>
      </c>
      <c r="AI37" s="5">
        <v>0.80149999999999999</v>
      </c>
      <c r="AJ37" s="5">
        <v>0.83645000000000003</v>
      </c>
      <c r="AK37" s="5">
        <v>0.78939000000000004</v>
      </c>
      <c r="AM37" s="4" t="s">
        <v>97</v>
      </c>
      <c r="AN37" s="4" t="s">
        <v>98</v>
      </c>
      <c r="AO37" s="5">
        <f t="shared" si="1"/>
        <v>0.54713000000000012</v>
      </c>
      <c r="AP37" s="5">
        <f t="shared" si="2"/>
        <v>0.63981999999999994</v>
      </c>
      <c r="AQ37" s="5">
        <f t="shared" si="3"/>
        <v>0.7827209090909093</v>
      </c>
      <c r="AR37" s="6">
        <f>(AO37-AVERAGE(AO11:AO56))/_xlfn.STDEV.P(AO11:AO56)</f>
        <v>-0.1079215386118873</v>
      </c>
      <c r="AS37" s="6">
        <f t="shared" ref="AS37:AT37" si="29">(AP37-AVERAGE(AP11:AP56))/_xlfn.STDEV.P(AP11:AP56)</f>
        <v>-0.29338167575504415</v>
      </c>
      <c r="AT37" s="6">
        <f t="shared" si="29"/>
        <v>0.59951162198873098</v>
      </c>
    </row>
    <row r="38" spans="1:46" ht="13.5" thickBot="1">
      <c r="A38" s="4" t="s">
        <v>99</v>
      </c>
      <c r="B38" s="4" t="s">
        <v>100</v>
      </c>
      <c r="C38" s="5">
        <v>0.56535000000000002</v>
      </c>
      <c r="D38" s="5">
        <v>0.53756999999999999</v>
      </c>
      <c r="E38" s="5">
        <v>0.53756999999999999</v>
      </c>
      <c r="F38" s="5">
        <v>0.62090999999999996</v>
      </c>
      <c r="G38" s="5">
        <v>0.56535000000000002</v>
      </c>
      <c r="H38" s="5">
        <v>0.53505000000000003</v>
      </c>
      <c r="I38" s="5">
        <v>0.56281999999999999</v>
      </c>
      <c r="J38" s="5">
        <v>0.64615999999999996</v>
      </c>
      <c r="K38" s="5">
        <v>0.64615999999999996</v>
      </c>
      <c r="L38" s="5">
        <v>0.66698999999999997</v>
      </c>
      <c r="M38" s="5">
        <v>0.66698999999999997</v>
      </c>
      <c r="N38" s="5">
        <v>0.68550999999999995</v>
      </c>
      <c r="O38" s="5">
        <v>0.67108999999999996</v>
      </c>
      <c r="P38" s="5">
        <v>0.68220000000000003</v>
      </c>
      <c r="Q38" s="5">
        <v>0.76553000000000004</v>
      </c>
      <c r="R38" s="5">
        <v>0.73989000000000005</v>
      </c>
      <c r="S38" s="5">
        <v>0.78156000000000003</v>
      </c>
      <c r="T38" s="5">
        <v>0.79671000000000003</v>
      </c>
      <c r="U38" s="5">
        <v>0.7903</v>
      </c>
      <c r="V38" s="5">
        <v>0.75458000000000003</v>
      </c>
      <c r="W38" s="5">
        <v>0.80850999999999995</v>
      </c>
      <c r="X38" s="5">
        <v>0.77725999999999995</v>
      </c>
      <c r="Y38" s="5">
        <v>0.76892000000000005</v>
      </c>
      <c r="Z38" s="5">
        <v>0.76892000000000005</v>
      </c>
      <c r="AA38" s="5">
        <v>0.77309000000000005</v>
      </c>
      <c r="AB38" s="5">
        <v>0.78976000000000002</v>
      </c>
      <c r="AC38" s="5">
        <v>0.78976000000000002</v>
      </c>
      <c r="AD38" s="5">
        <v>0.76678999999999997</v>
      </c>
      <c r="AE38" s="5">
        <v>0.75685999999999998</v>
      </c>
      <c r="AF38" s="5">
        <v>0.77202000000000004</v>
      </c>
      <c r="AG38" s="5">
        <v>0.76800999999999997</v>
      </c>
      <c r="AH38" s="5">
        <v>0.78149999999999997</v>
      </c>
      <c r="AI38" s="5">
        <v>0.81091000000000002</v>
      </c>
      <c r="AJ38" s="5">
        <v>0.82364000000000004</v>
      </c>
      <c r="AK38" s="5">
        <v>0.74863999999999997</v>
      </c>
      <c r="AM38" s="4" t="s">
        <v>99</v>
      </c>
      <c r="AN38" s="4" t="s">
        <v>100</v>
      </c>
      <c r="AO38" s="5">
        <f t="shared" si="1"/>
        <v>0.60303583333333333</v>
      </c>
      <c r="AP38" s="5">
        <f t="shared" si="2"/>
        <v>0.75878916666666674</v>
      </c>
      <c r="AQ38" s="5">
        <f t="shared" si="3"/>
        <v>0.78008909090909095</v>
      </c>
      <c r="AR38" s="6">
        <f>(AO38-AVERAGE(AO11:AO56))/_xlfn.STDEV.P(AO11:AO56)</f>
        <v>0.25491051735823117</v>
      </c>
      <c r="AS38" s="6">
        <f t="shared" ref="AS38:AT38" si="30">(AP38-AVERAGE(AP11:AP56))/_xlfn.STDEV.P(AP11:AP56)</f>
        <v>0.67723200551193796</v>
      </c>
      <c r="AT38" s="6">
        <f t="shared" si="30"/>
        <v>0.5827492927467085</v>
      </c>
    </row>
    <row r="39" spans="1:46" ht="13.5" thickBot="1">
      <c r="A39" s="4" t="s">
        <v>101</v>
      </c>
      <c r="B39" s="4" t="s">
        <v>102</v>
      </c>
      <c r="C39" s="5">
        <v>0.44827</v>
      </c>
      <c r="D39" s="5">
        <v>0.47571000000000002</v>
      </c>
      <c r="E39" s="5">
        <v>0.42570999999999998</v>
      </c>
      <c r="F39" s="5">
        <v>0.37179000000000001</v>
      </c>
      <c r="G39" s="5">
        <v>0.37734000000000001</v>
      </c>
      <c r="H39" s="5">
        <v>0.41016999999999998</v>
      </c>
      <c r="I39" s="5">
        <v>0.44468000000000002</v>
      </c>
      <c r="J39" s="5">
        <v>0.43038999999999999</v>
      </c>
      <c r="K39" s="5">
        <v>0.46163999999999999</v>
      </c>
      <c r="L39" s="5">
        <v>0.42459999999999998</v>
      </c>
      <c r="M39" s="5">
        <v>0.49959999999999999</v>
      </c>
      <c r="N39" s="5">
        <v>0.54498999999999997</v>
      </c>
      <c r="O39" s="5">
        <v>0.57055999999999996</v>
      </c>
      <c r="P39" s="5">
        <v>0.62644999999999995</v>
      </c>
      <c r="Q39" s="5">
        <v>0.62382000000000004</v>
      </c>
      <c r="R39" s="5">
        <v>0.64997000000000005</v>
      </c>
      <c r="S39" s="5">
        <v>0.66671000000000002</v>
      </c>
      <c r="T39" s="5">
        <v>0.63009999999999999</v>
      </c>
      <c r="U39" s="5">
        <v>0.59423999999999999</v>
      </c>
      <c r="V39" s="5">
        <v>0.57438</v>
      </c>
      <c r="W39" s="5">
        <v>0.56118000000000001</v>
      </c>
      <c r="X39" s="5">
        <v>0.59821999999999997</v>
      </c>
      <c r="Y39" s="5">
        <v>0.53268000000000004</v>
      </c>
      <c r="Z39" s="5">
        <v>0.52185000000000004</v>
      </c>
      <c r="AA39" s="5">
        <v>0.56352000000000002</v>
      </c>
      <c r="AB39" s="5">
        <v>0.53747999999999996</v>
      </c>
      <c r="AC39" s="5">
        <v>0.51115999999999995</v>
      </c>
      <c r="AD39" s="5">
        <v>0.51810999999999996</v>
      </c>
      <c r="AE39" s="5">
        <v>0.48199999999999998</v>
      </c>
      <c r="AF39" s="5">
        <v>0.53010999999999997</v>
      </c>
      <c r="AG39" s="5">
        <v>0.53078000000000003</v>
      </c>
      <c r="AH39" s="5">
        <v>0.55576999999999999</v>
      </c>
      <c r="AI39" s="5">
        <v>0.56233999999999995</v>
      </c>
      <c r="AJ39" s="5">
        <v>0.56233999999999995</v>
      </c>
      <c r="AK39" s="5">
        <v>0.52561000000000002</v>
      </c>
      <c r="AM39" s="4" t="s">
        <v>101</v>
      </c>
      <c r="AN39" s="4" t="s">
        <v>102</v>
      </c>
      <c r="AO39" s="5">
        <f t="shared" si="1"/>
        <v>0.44290750000000001</v>
      </c>
      <c r="AP39" s="5">
        <f t="shared" si="2"/>
        <v>0.59584666666666664</v>
      </c>
      <c r="AQ39" s="5">
        <f t="shared" si="3"/>
        <v>0.53447454545454542</v>
      </c>
      <c r="AR39" s="6">
        <f>(AO39-AVERAGE(AO11:AO56))/_xlfn.STDEV.P(AO11:AO56)</f>
        <v>-0.78433152480913793</v>
      </c>
      <c r="AS39" s="6">
        <f t="shared" ref="AS39:AT39" si="31">(AP39-AVERAGE(AP11:AP56))/_xlfn.STDEV.P(AP11:AP56)</f>
        <v>-0.65213949629044921</v>
      </c>
      <c r="AT39" s="6">
        <f t="shared" si="31"/>
        <v>-0.98159580752700148</v>
      </c>
    </row>
    <row r="40" spans="1:46" ht="13.5" thickBot="1">
      <c r="A40" s="4" t="s">
        <v>103</v>
      </c>
      <c r="B40" s="4" t="s">
        <v>104</v>
      </c>
      <c r="C40" s="5">
        <v>0.56259999999999999</v>
      </c>
      <c r="D40" s="5">
        <v>0.52093999999999996</v>
      </c>
      <c r="E40" s="5">
        <v>0.43759999999999999</v>
      </c>
      <c r="F40" s="5">
        <v>0.42620999999999998</v>
      </c>
      <c r="G40" s="5">
        <v>0.41465999999999997</v>
      </c>
      <c r="H40" s="5">
        <v>0.45216000000000001</v>
      </c>
      <c r="I40" s="5">
        <v>0.43880999999999998</v>
      </c>
      <c r="J40" s="5">
        <v>0.49184</v>
      </c>
      <c r="K40" s="5">
        <v>0.42516999999999999</v>
      </c>
      <c r="L40" s="5">
        <v>0.45641999999999999</v>
      </c>
      <c r="M40" s="5">
        <v>0.51197999999999999</v>
      </c>
      <c r="N40" s="5">
        <v>0.53603000000000001</v>
      </c>
      <c r="O40" s="5">
        <v>0.53603000000000001</v>
      </c>
      <c r="P40" s="5">
        <v>0.53603000000000001</v>
      </c>
      <c r="Q40" s="5">
        <v>0.59158999999999995</v>
      </c>
      <c r="R40" s="5">
        <v>0.57654000000000005</v>
      </c>
      <c r="S40" s="5">
        <v>0.58867000000000003</v>
      </c>
      <c r="T40" s="5">
        <v>0.54976999999999998</v>
      </c>
      <c r="U40" s="5">
        <v>0.55598000000000003</v>
      </c>
      <c r="V40" s="5">
        <v>0.51861999999999997</v>
      </c>
      <c r="W40" s="5">
        <v>0.58633000000000002</v>
      </c>
      <c r="X40" s="5">
        <v>0.57752000000000003</v>
      </c>
      <c r="Y40" s="5">
        <v>0.60528999999999999</v>
      </c>
      <c r="Z40" s="5">
        <v>0.61792999999999998</v>
      </c>
      <c r="AA40" s="5">
        <v>0.63056000000000001</v>
      </c>
      <c r="AB40" s="5">
        <v>0.65834000000000004</v>
      </c>
      <c r="AC40" s="5">
        <v>0.65039999999999998</v>
      </c>
      <c r="AD40" s="5">
        <v>0.64451000000000003</v>
      </c>
      <c r="AE40" s="5">
        <v>0.68093999999999999</v>
      </c>
      <c r="AF40" s="5">
        <v>0.68186000000000002</v>
      </c>
      <c r="AG40" s="5">
        <v>0.69152000000000002</v>
      </c>
      <c r="AH40" s="5">
        <v>0.72887999999999997</v>
      </c>
      <c r="AI40" s="5">
        <v>0.73260000000000003</v>
      </c>
      <c r="AJ40" s="5">
        <v>0.70718999999999999</v>
      </c>
      <c r="AK40" s="5">
        <v>0.60199999999999998</v>
      </c>
      <c r="AM40" s="4" t="s">
        <v>103</v>
      </c>
      <c r="AN40" s="4" t="s">
        <v>104</v>
      </c>
      <c r="AO40" s="5">
        <f t="shared" si="1"/>
        <v>0.47286833333333328</v>
      </c>
      <c r="AP40" s="5">
        <f t="shared" si="2"/>
        <v>0.57002500000000011</v>
      </c>
      <c r="AQ40" s="5">
        <f t="shared" si="3"/>
        <v>0.67352727272727264</v>
      </c>
      <c r="AR40" s="6">
        <f>(AO40-AVERAGE(AO11:AO56))/_xlfn.STDEV.P(AO11:AO56)</f>
        <v>-0.58988400281093156</v>
      </c>
      <c r="AS40" s="6">
        <f t="shared" ref="AS40:AT40" si="32">(AP40-AVERAGE(AP11:AP56))/_xlfn.STDEV.P(AP11:AP56)</f>
        <v>-0.86280637445733066</v>
      </c>
      <c r="AT40" s="6">
        <f t="shared" si="32"/>
        <v>-9.5954233709689973E-2</v>
      </c>
    </row>
    <row r="41" spans="1:46" ht="13.5" thickBot="1">
      <c r="A41" s="4" t="s">
        <v>105</v>
      </c>
      <c r="B41" s="4" t="s">
        <v>106</v>
      </c>
      <c r="C41" s="5">
        <v>0.40983999999999998</v>
      </c>
      <c r="D41" s="5">
        <v>0.42754999999999999</v>
      </c>
      <c r="E41" s="5">
        <v>0.36504999999999999</v>
      </c>
      <c r="F41" s="5">
        <v>0.32830999999999999</v>
      </c>
      <c r="G41" s="5">
        <v>0.33318999999999999</v>
      </c>
      <c r="H41" s="5">
        <v>0.32961000000000001</v>
      </c>
      <c r="I41" s="5">
        <v>0.33772999999999997</v>
      </c>
      <c r="J41" s="5">
        <v>0.35061999999999999</v>
      </c>
      <c r="K41" s="5">
        <v>0.30895</v>
      </c>
      <c r="L41" s="5">
        <v>0.31451000000000001</v>
      </c>
      <c r="M41" s="5">
        <v>0.33944999999999997</v>
      </c>
      <c r="N41" s="5">
        <v>0.37411</v>
      </c>
      <c r="O41" s="5">
        <v>0.42747000000000002</v>
      </c>
      <c r="P41" s="5">
        <v>0.43753999999999998</v>
      </c>
      <c r="Q41" s="5">
        <v>0.47226000000000001</v>
      </c>
      <c r="R41" s="5">
        <v>0.49469000000000002</v>
      </c>
      <c r="S41" s="5">
        <v>0.51522000000000001</v>
      </c>
      <c r="T41" s="5">
        <v>0.52542999999999995</v>
      </c>
      <c r="U41" s="5">
        <v>0.52590999999999999</v>
      </c>
      <c r="V41" s="5">
        <v>0.52551000000000003</v>
      </c>
      <c r="W41" s="5">
        <v>0.55328999999999995</v>
      </c>
      <c r="X41" s="5">
        <v>0.52315999999999996</v>
      </c>
      <c r="Y41" s="5">
        <v>0.52005999999999997</v>
      </c>
      <c r="Z41" s="5">
        <v>0.51798999999999995</v>
      </c>
      <c r="AA41" s="5">
        <v>0.47782000000000002</v>
      </c>
      <c r="AB41" s="5">
        <v>0.45005000000000001</v>
      </c>
      <c r="AC41" s="5">
        <v>0.41116000000000003</v>
      </c>
      <c r="AD41" s="5">
        <v>0.41031000000000001</v>
      </c>
      <c r="AE41" s="5">
        <v>0.40295999999999998</v>
      </c>
      <c r="AF41" s="5">
        <v>0.39006999999999997</v>
      </c>
      <c r="AG41" s="5">
        <v>0.36764999999999998</v>
      </c>
      <c r="AH41" s="5">
        <v>0.39906999999999998</v>
      </c>
      <c r="AI41" s="5">
        <v>0.38915</v>
      </c>
      <c r="AJ41" s="5">
        <v>0.40909000000000001</v>
      </c>
      <c r="AK41" s="5">
        <v>0.36795</v>
      </c>
      <c r="AM41" s="4" t="s">
        <v>105</v>
      </c>
      <c r="AN41" s="4" t="s">
        <v>106</v>
      </c>
      <c r="AO41" s="5">
        <f t="shared" si="1"/>
        <v>0.35157666666666665</v>
      </c>
      <c r="AP41" s="5">
        <f t="shared" si="2"/>
        <v>0.50321083333333338</v>
      </c>
      <c r="AQ41" s="5">
        <f t="shared" si="3"/>
        <v>0.40684363636363635</v>
      </c>
      <c r="AR41" s="6">
        <f>(AO41-AVERAGE(AO11:AO56))/_xlfn.STDEV.P(AO11:AO56)</f>
        <v>-1.3770738569771761</v>
      </c>
      <c r="AS41" s="6">
        <f t="shared" ref="AS41:AT41" si="33">(AP41-AVERAGE(AP11:AP56))/_xlfn.STDEV.P(AP11:AP56)</f>
        <v>-1.407911850826858</v>
      </c>
      <c r="AT41" s="6">
        <f t="shared" si="33"/>
        <v>-1.7944906094628772</v>
      </c>
    </row>
    <row r="42" spans="1:46" ht="13.5" thickBot="1">
      <c r="A42" s="4" t="s">
        <v>107</v>
      </c>
      <c r="B42" s="4" t="s">
        <v>108</v>
      </c>
      <c r="C42" s="5">
        <v>0.41819000000000001</v>
      </c>
      <c r="D42" s="5">
        <v>0.43670999999999999</v>
      </c>
      <c r="E42" s="5">
        <v>0.39504</v>
      </c>
      <c r="F42" s="5">
        <v>0.43490000000000001</v>
      </c>
      <c r="G42" s="5">
        <v>0.45590000000000003</v>
      </c>
      <c r="H42" s="5">
        <v>0.46006000000000002</v>
      </c>
      <c r="I42" s="5">
        <v>0.50600000000000001</v>
      </c>
      <c r="J42" s="5">
        <v>0.55600000000000005</v>
      </c>
      <c r="K42" s="5">
        <v>0.60101000000000004</v>
      </c>
      <c r="L42" s="5">
        <v>0.67508000000000001</v>
      </c>
      <c r="M42" s="5">
        <v>0.66466999999999998</v>
      </c>
      <c r="N42" s="5">
        <v>0.68847000000000003</v>
      </c>
      <c r="O42" s="5">
        <v>0.73846999999999996</v>
      </c>
      <c r="P42" s="5">
        <v>0.80328999999999995</v>
      </c>
      <c r="Q42" s="5">
        <v>0.82828999999999997</v>
      </c>
      <c r="R42" s="5">
        <v>0.87177000000000004</v>
      </c>
      <c r="S42" s="5">
        <v>0.88580999999999999</v>
      </c>
      <c r="T42" s="5">
        <v>0.90247999999999995</v>
      </c>
      <c r="U42" s="5">
        <v>0.85504000000000002</v>
      </c>
      <c r="V42" s="5">
        <v>0.80874999999999997</v>
      </c>
      <c r="W42" s="5">
        <v>0.79949000000000003</v>
      </c>
      <c r="X42" s="5">
        <v>0.75746999999999998</v>
      </c>
      <c r="Y42" s="5">
        <v>0.74011000000000005</v>
      </c>
      <c r="Z42" s="5">
        <v>0.74011000000000005</v>
      </c>
      <c r="AA42" s="5">
        <v>0.74011000000000005</v>
      </c>
      <c r="AB42" s="5">
        <v>0.74011000000000005</v>
      </c>
      <c r="AC42" s="5">
        <v>0.71511000000000002</v>
      </c>
      <c r="AD42" s="5">
        <v>0.71511000000000002</v>
      </c>
      <c r="AE42" s="5">
        <v>0.74075000000000002</v>
      </c>
      <c r="AF42" s="5">
        <v>0.75741000000000003</v>
      </c>
      <c r="AG42" s="5">
        <v>0.77422999999999997</v>
      </c>
      <c r="AH42" s="5">
        <v>0.82052999999999998</v>
      </c>
      <c r="AI42" s="5">
        <v>0.79737999999999998</v>
      </c>
      <c r="AJ42" s="5">
        <v>0.89866000000000001</v>
      </c>
      <c r="AK42" s="5">
        <v>0.83847000000000005</v>
      </c>
      <c r="AM42" s="4" t="s">
        <v>107</v>
      </c>
      <c r="AN42" s="4" t="s">
        <v>108</v>
      </c>
      <c r="AO42" s="5">
        <f t="shared" si="1"/>
        <v>0.52433583333333333</v>
      </c>
      <c r="AP42" s="5">
        <f t="shared" si="2"/>
        <v>0.81092333333333322</v>
      </c>
      <c r="AQ42" s="5">
        <f t="shared" si="3"/>
        <v>0.77617000000000014</v>
      </c>
      <c r="AR42" s="6">
        <f>(AO42-AVERAGE(AO11:AO56))/_xlfn.STDEV.P(AO11:AO56)</f>
        <v>-0.25585698403276946</v>
      </c>
      <c r="AS42" s="6">
        <f t="shared" ref="AS42:AT42" si="34">(AP42-AVERAGE(AP11:AP56))/_xlfn.STDEV.P(AP11:AP56)</f>
        <v>1.1025702410053317</v>
      </c>
      <c r="AT42" s="6">
        <f t="shared" si="34"/>
        <v>0.55778818692206156</v>
      </c>
    </row>
    <row r="43" spans="1:46" ht="13.5" thickBot="1">
      <c r="A43" s="4" t="s">
        <v>109</v>
      </c>
      <c r="B43" s="4" t="s">
        <v>110</v>
      </c>
      <c r="C43" s="5">
        <v>0.66115999999999997</v>
      </c>
      <c r="D43" s="5">
        <v>0.63339000000000001</v>
      </c>
      <c r="E43" s="5">
        <v>0.63824000000000003</v>
      </c>
      <c r="F43" s="5">
        <v>0.68267999999999995</v>
      </c>
      <c r="G43" s="5">
        <v>0.74189000000000005</v>
      </c>
      <c r="H43" s="5">
        <v>0.74507000000000001</v>
      </c>
      <c r="I43" s="5">
        <v>0.74229000000000001</v>
      </c>
      <c r="J43" s="5">
        <v>0.73470999999999997</v>
      </c>
      <c r="K43" s="5">
        <v>0.73470999999999997</v>
      </c>
      <c r="L43" s="5">
        <v>0.72677999999999998</v>
      </c>
      <c r="M43" s="5">
        <v>0.70594000000000001</v>
      </c>
      <c r="N43" s="5">
        <v>0.72128000000000003</v>
      </c>
      <c r="O43" s="5">
        <v>0.76097000000000004</v>
      </c>
      <c r="P43" s="5">
        <v>0.70540999999999998</v>
      </c>
      <c r="Q43" s="5">
        <v>0.73626999999999998</v>
      </c>
      <c r="R43" s="5">
        <v>0.70089000000000001</v>
      </c>
      <c r="S43" s="5">
        <v>0.68898000000000004</v>
      </c>
      <c r="T43" s="5">
        <v>0.71081000000000005</v>
      </c>
      <c r="U43" s="5">
        <v>0.68594999999999995</v>
      </c>
      <c r="V43" s="5">
        <v>0.67269999999999996</v>
      </c>
      <c r="W43" s="5">
        <v>0.67269999999999996</v>
      </c>
      <c r="X43" s="5">
        <v>0.60607</v>
      </c>
      <c r="Y43" s="5">
        <v>0.59357000000000004</v>
      </c>
      <c r="Z43" s="5">
        <v>0.61209000000000002</v>
      </c>
      <c r="AA43" s="5">
        <v>0.60568</v>
      </c>
      <c r="AB43" s="5">
        <v>0.65776000000000001</v>
      </c>
      <c r="AC43" s="5">
        <v>0.62999000000000005</v>
      </c>
      <c r="AD43" s="5">
        <v>0.70426</v>
      </c>
      <c r="AE43" s="5">
        <v>0.67449999999999999</v>
      </c>
      <c r="AF43" s="5">
        <v>0.72658</v>
      </c>
      <c r="AG43" s="5">
        <v>0.74851000000000001</v>
      </c>
      <c r="AH43" s="5">
        <v>0.76934999999999998</v>
      </c>
      <c r="AI43" s="5">
        <v>0.76600999999999997</v>
      </c>
      <c r="AJ43" s="5">
        <v>0.84057000000000004</v>
      </c>
      <c r="AK43" s="5">
        <v>0.81093999999999999</v>
      </c>
      <c r="AM43" s="4" t="s">
        <v>109</v>
      </c>
      <c r="AN43" s="4" t="s">
        <v>110</v>
      </c>
      <c r="AO43" s="5">
        <f t="shared" si="1"/>
        <v>0.70567833333333319</v>
      </c>
      <c r="AP43" s="5">
        <f t="shared" si="2"/>
        <v>0.67886749999999996</v>
      </c>
      <c r="AQ43" s="5">
        <f t="shared" si="3"/>
        <v>0.72128636363636367</v>
      </c>
      <c r="AR43" s="6">
        <f>(AO43-AVERAGE(AO11:AO56))/_xlfn.STDEV.P(AO11:AO56)</f>
        <v>0.92106621318447912</v>
      </c>
      <c r="AS43" s="6">
        <f t="shared" ref="AS43:AT43" si="35">(AP43-AVERAGE(AP11:AP56))/_xlfn.STDEV.P(AP11:AP56)</f>
        <v>2.5188578884652042E-2</v>
      </c>
      <c r="AT43" s="6">
        <f t="shared" si="35"/>
        <v>0.20822848364077615</v>
      </c>
    </row>
    <row r="44" spans="1:46" ht="13.5" thickBot="1">
      <c r="A44" s="4" t="s">
        <v>111</v>
      </c>
      <c r="B44" s="4" t="s">
        <v>112</v>
      </c>
      <c r="C44" s="5">
        <v>8.3330000000000001E-2</v>
      </c>
      <c r="D44" s="5">
        <v>8.3330000000000001E-2</v>
      </c>
      <c r="E44" s="5">
        <v>0</v>
      </c>
      <c r="F44" s="5">
        <v>8.3330000000000001E-2</v>
      </c>
      <c r="G44" s="5">
        <v>8.3330000000000001E-2</v>
      </c>
      <c r="H44" s="5">
        <v>0.16667000000000001</v>
      </c>
      <c r="I44" s="5">
        <v>0.16667000000000001</v>
      </c>
      <c r="J44" s="5">
        <v>0.16667000000000001</v>
      </c>
      <c r="K44" s="5">
        <v>0.16667000000000001</v>
      </c>
      <c r="L44" s="5">
        <v>0.16667000000000001</v>
      </c>
      <c r="M44" s="5">
        <v>0.25</v>
      </c>
      <c r="N44" s="5">
        <v>0.25</v>
      </c>
      <c r="O44" s="5">
        <v>0.27083000000000002</v>
      </c>
      <c r="P44" s="5">
        <v>0.27083000000000002</v>
      </c>
      <c r="Q44" s="5">
        <v>0.29464000000000001</v>
      </c>
      <c r="R44" s="5">
        <v>0.21131</v>
      </c>
      <c r="S44" s="5">
        <v>0.29464000000000001</v>
      </c>
      <c r="T44" s="5">
        <v>0.29464000000000001</v>
      </c>
      <c r="U44" s="5">
        <v>0.33756999999999998</v>
      </c>
      <c r="V44" s="5">
        <v>0.42091000000000001</v>
      </c>
      <c r="W44" s="5">
        <v>0.50424000000000002</v>
      </c>
      <c r="X44" s="5">
        <v>0.58757000000000004</v>
      </c>
      <c r="Y44" s="5">
        <v>0.58757000000000004</v>
      </c>
      <c r="Z44" s="5">
        <v>0.67091000000000001</v>
      </c>
      <c r="AA44" s="5">
        <v>0.73341000000000001</v>
      </c>
      <c r="AB44" s="5">
        <v>0.73341000000000001</v>
      </c>
      <c r="AC44" s="5">
        <v>0.78625999999999996</v>
      </c>
      <c r="AD44" s="5">
        <v>0.86960000000000004</v>
      </c>
      <c r="AE44" s="5">
        <v>0.86960000000000004</v>
      </c>
      <c r="AF44" s="5">
        <v>0.83387999999999995</v>
      </c>
      <c r="AG44" s="5">
        <v>0.87429000000000001</v>
      </c>
      <c r="AH44" s="5">
        <v>0.87429000000000001</v>
      </c>
      <c r="AI44" s="5">
        <v>0.87429000000000001</v>
      </c>
      <c r="AJ44" s="5">
        <v>0.87429000000000001</v>
      </c>
      <c r="AK44" s="5">
        <v>0.79095000000000004</v>
      </c>
      <c r="AM44" s="4" t="s">
        <v>111</v>
      </c>
      <c r="AN44" s="4" t="s">
        <v>112</v>
      </c>
      <c r="AO44" s="5">
        <f t="shared" si="1"/>
        <v>0.13888916666666667</v>
      </c>
      <c r="AP44" s="5">
        <f t="shared" si="2"/>
        <v>0.39547166666666667</v>
      </c>
      <c r="AQ44" s="5">
        <f t="shared" si="3"/>
        <v>0.82857000000000014</v>
      </c>
      <c r="AR44" s="6">
        <f>(AO44-AVERAGE(AO11:AO56))/_xlfn.STDEV.P(AO11:AO56)</f>
        <v>-2.757427897029253</v>
      </c>
      <c r="AS44" s="6">
        <f t="shared" ref="AS44:AT44" si="36">(AP44-AVERAGE(AP11:AP56))/_xlfn.STDEV.P(AP11:AP56)</f>
        <v>-2.2869052245298778</v>
      </c>
      <c r="AT44" s="6">
        <f t="shared" si="36"/>
        <v>0.89152934668375994</v>
      </c>
    </row>
    <row r="45" spans="1:46" ht="13.5" thickBot="1">
      <c r="A45" s="4" t="s">
        <v>113</v>
      </c>
      <c r="B45" s="4" t="s">
        <v>114</v>
      </c>
      <c r="C45" s="5">
        <v>0.43124000000000001</v>
      </c>
      <c r="D45" s="5">
        <v>0.48061999999999999</v>
      </c>
      <c r="E45" s="5">
        <v>0.48224</v>
      </c>
      <c r="F45" s="5">
        <v>0.48570000000000002</v>
      </c>
      <c r="G45" s="5">
        <v>0.51187000000000005</v>
      </c>
      <c r="H45" s="5">
        <v>0.49763000000000002</v>
      </c>
      <c r="I45" s="5">
        <v>0.48226000000000002</v>
      </c>
      <c r="J45" s="5">
        <v>0.48180000000000001</v>
      </c>
      <c r="K45" s="5">
        <v>0.47138000000000002</v>
      </c>
      <c r="L45" s="5">
        <v>0.49503000000000003</v>
      </c>
      <c r="M45" s="5">
        <v>0.48392000000000002</v>
      </c>
      <c r="N45" s="5">
        <v>0.50990999999999997</v>
      </c>
      <c r="O45" s="5">
        <v>0.53395000000000004</v>
      </c>
      <c r="P45" s="5">
        <v>0.49381999999999998</v>
      </c>
      <c r="Q45" s="5">
        <v>0.46640999999999999</v>
      </c>
      <c r="R45" s="5">
        <v>0.46617999999999998</v>
      </c>
      <c r="S45" s="5">
        <v>0.44033</v>
      </c>
      <c r="T45" s="5">
        <v>0.46104000000000001</v>
      </c>
      <c r="U45" s="5">
        <v>0.45119999999999999</v>
      </c>
      <c r="V45" s="5">
        <v>0.46340999999999999</v>
      </c>
      <c r="W45" s="5">
        <v>0.48424</v>
      </c>
      <c r="X45" s="5">
        <v>0.50044999999999995</v>
      </c>
      <c r="Y45" s="5">
        <v>0.50809000000000004</v>
      </c>
      <c r="Z45" s="5">
        <v>0.47988999999999998</v>
      </c>
      <c r="AA45" s="5">
        <v>0.47888999999999998</v>
      </c>
      <c r="AB45" s="5">
        <v>0.55296999999999996</v>
      </c>
      <c r="AC45" s="5">
        <v>0.57721999999999996</v>
      </c>
      <c r="AD45" s="5">
        <v>0.59128000000000003</v>
      </c>
      <c r="AE45" s="5">
        <v>0.61414000000000002</v>
      </c>
      <c r="AF45" s="5">
        <v>0.61026999999999998</v>
      </c>
      <c r="AG45" s="5">
        <v>0.63192000000000004</v>
      </c>
      <c r="AH45" s="5">
        <v>0.62434999999999996</v>
      </c>
      <c r="AI45" s="5">
        <v>0.64517999999999998</v>
      </c>
      <c r="AJ45" s="5">
        <v>0.65966999999999998</v>
      </c>
      <c r="AK45" s="5">
        <v>0.63731000000000004</v>
      </c>
      <c r="AM45" s="4" t="s">
        <v>113</v>
      </c>
      <c r="AN45" s="4" t="s">
        <v>114</v>
      </c>
      <c r="AO45" s="5">
        <f t="shared" si="1"/>
        <v>0.48446666666666666</v>
      </c>
      <c r="AP45" s="5">
        <f t="shared" si="2"/>
        <v>0.4790841666666667</v>
      </c>
      <c r="AQ45" s="5">
        <f t="shared" si="3"/>
        <v>0.60210909090909093</v>
      </c>
      <c r="AR45" s="6">
        <f>(AO45-AVERAGE(AO11:AO56))/_xlfn.STDEV.P(AO11:AO56)</f>
        <v>-0.51461015608962724</v>
      </c>
      <c r="AS45" s="6">
        <f t="shared" ref="AS45:AT45" si="37">(AP45-AVERAGE(AP11:AP56))/_xlfn.STDEV.P(AP11:AP56)</f>
        <v>-1.6047500182795007</v>
      </c>
      <c r="AT45" s="6">
        <f t="shared" si="37"/>
        <v>-0.5508242113446481</v>
      </c>
    </row>
    <row r="46" spans="1:46" ht="13.5" thickBot="1">
      <c r="A46" s="4" t="s">
        <v>115</v>
      </c>
      <c r="B46" s="4" t="s">
        <v>116</v>
      </c>
      <c r="C46" s="5">
        <v>0.33023000000000002</v>
      </c>
      <c r="D46" s="5">
        <v>0.33023000000000002</v>
      </c>
      <c r="E46" s="5">
        <v>0.33417999999999998</v>
      </c>
      <c r="F46" s="5">
        <v>0.37307000000000001</v>
      </c>
      <c r="G46" s="5">
        <v>0.38290999999999997</v>
      </c>
      <c r="H46" s="5">
        <v>0.40694999999999998</v>
      </c>
      <c r="I46" s="5">
        <v>0.40881000000000001</v>
      </c>
      <c r="J46" s="5">
        <v>0.42194999999999999</v>
      </c>
      <c r="K46" s="5">
        <v>0.44742999999999999</v>
      </c>
      <c r="L46" s="5">
        <v>0.45177</v>
      </c>
      <c r="M46" s="5">
        <v>0.51041000000000003</v>
      </c>
      <c r="N46" s="5">
        <v>0.51158999999999999</v>
      </c>
      <c r="O46" s="5">
        <v>0.52895000000000003</v>
      </c>
      <c r="P46" s="5">
        <v>0.61228000000000005</v>
      </c>
      <c r="Q46" s="5">
        <v>0.61667000000000005</v>
      </c>
      <c r="R46" s="5">
        <v>0.59762000000000004</v>
      </c>
      <c r="S46" s="5">
        <v>0.61395</v>
      </c>
      <c r="T46" s="5">
        <v>0.57020000000000004</v>
      </c>
      <c r="U46" s="5">
        <v>0.57864000000000004</v>
      </c>
      <c r="V46" s="5">
        <v>0.59745000000000004</v>
      </c>
      <c r="W46" s="5">
        <v>0.58403000000000005</v>
      </c>
      <c r="X46" s="5">
        <v>0.58067000000000002</v>
      </c>
      <c r="Y46" s="5">
        <v>0.55952999999999997</v>
      </c>
      <c r="Z46" s="5">
        <v>0.55893000000000004</v>
      </c>
      <c r="AA46" s="5">
        <v>0.53810000000000002</v>
      </c>
      <c r="AB46" s="5">
        <v>0.51727000000000001</v>
      </c>
      <c r="AC46" s="5">
        <v>0.50892999999999999</v>
      </c>
      <c r="AD46" s="5">
        <v>0.50853999999999999</v>
      </c>
      <c r="AE46" s="5">
        <v>0.49445</v>
      </c>
      <c r="AF46" s="5">
        <v>0.52093999999999996</v>
      </c>
      <c r="AG46" s="5">
        <v>0.52625999999999995</v>
      </c>
      <c r="AH46" s="5">
        <v>0.51156000000000001</v>
      </c>
      <c r="AI46" s="5">
        <v>0.52697000000000005</v>
      </c>
      <c r="AJ46" s="5">
        <v>0.56408000000000003</v>
      </c>
      <c r="AK46" s="5">
        <v>0.54656000000000005</v>
      </c>
      <c r="AM46" s="4" t="s">
        <v>115</v>
      </c>
      <c r="AN46" s="4" t="s">
        <v>116</v>
      </c>
      <c r="AO46" s="5">
        <f t="shared" si="1"/>
        <v>0.40912750000000003</v>
      </c>
      <c r="AP46" s="5">
        <f t="shared" si="2"/>
        <v>0.58324333333333345</v>
      </c>
      <c r="AQ46" s="5">
        <f t="shared" si="3"/>
        <v>0.52396909090909094</v>
      </c>
      <c r="AR46" s="6">
        <f>(AO46-AVERAGE(AO11:AO56))/_xlfn.STDEV.P(AO11:AO56)</f>
        <v>-1.0035656569182609</v>
      </c>
      <c r="AS46" s="6">
        <f t="shared" ref="AS46:AT46" si="38">(AP46-AVERAGE(AP11:AP56))/_xlfn.STDEV.P(AP11:AP56)</f>
        <v>-0.75496418696997858</v>
      </c>
      <c r="AT46" s="6">
        <f t="shared" si="38"/>
        <v>-1.0485061621801273</v>
      </c>
    </row>
    <row r="47" spans="1:46" ht="13.5" thickBot="1">
      <c r="A47" s="4" t="s">
        <v>117</v>
      </c>
      <c r="B47" s="4" t="s">
        <v>118</v>
      </c>
      <c r="C47" s="5">
        <v>0.70913999999999999</v>
      </c>
      <c r="D47" s="5">
        <v>0.62580999999999998</v>
      </c>
      <c r="E47" s="5">
        <v>0.54247999999999996</v>
      </c>
      <c r="F47" s="5">
        <v>0.61265999999999998</v>
      </c>
      <c r="G47" s="5">
        <v>0.69599</v>
      </c>
      <c r="H47" s="5">
        <v>0.62932999999999995</v>
      </c>
      <c r="I47" s="5">
        <v>0.54598999999999998</v>
      </c>
      <c r="J47" s="5">
        <v>0.54598999999999998</v>
      </c>
      <c r="K47" s="5">
        <v>0.50109000000000004</v>
      </c>
      <c r="L47" s="5">
        <v>0.52559999999999996</v>
      </c>
      <c r="M47" s="5">
        <v>0.52559999999999996</v>
      </c>
      <c r="N47" s="5">
        <v>0.52559999999999996</v>
      </c>
      <c r="O47" s="5">
        <v>0.52559999999999996</v>
      </c>
      <c r="P47" s="5">
        <v>0.52559999999999996</v>
      </c>
      <c r="Q47" s="5">
        <v>0.56262999999999996</v>
      </c>
      <c r="R47" s="5">
        <v>0.52454000000000001</v>
      </c>
      <c r="S47" s="5">
        <v>0.50073000000000001</v>
      </c>
      <c r="T47" s="5">
        <v>0.5373</v>
      </c>
      <c r="U47" s="5">
        <v>0.57111999999999996</v>
      </c>
      <c r="V47" s="5">
        <v>0.64751000000000003</v>
      </c>
      <c r="W47" s="5">
        <v>0.69077999999999995</v>
      </c>
      <c r="X47" s="5">
        <v>0.64368000000000003</v>
      </c>
      <c r="Y47" s="5">
        <v>0.59465999999999997</v>
      </c>
      <c r="Z47" s="5">
        <v>0.54257</v>
      </c>
      <c r="AA47" s="5">
        <v>0.53154000000000001</v>
      </c>
      <c r="AB47" s="5">
        <v>0.58247000000000004</v>
      </c>
      <c r="AC47" s="5">
        <v>0.60202999999999995</v>
      </c>
      <c r="AD47" s="5">
        <v>0.62892999999999999</v>
      </c>
      <c r="AE47" s="5">
        <v>0.64466999999999997</v>
      </c>
      <c r="AF47" s="5">
        <v>0.63868999999999998</v>
      </c>
      <c r="AG47" s="5">
        <v>0.67010000000000003</v>
      </c>
      <c r="AH47" s="5">
        <v>0.63841999999999999</v>
      </c>
      <c r="AI47" s="5">
        <v>0.62988</v>
      </c>
      <c r="AJ47" s="5">
        <v>0.67698000000000003</v>
      </c>
      <c r="AK47" s="5">
        <v>0.69474999999999998</v>
      </c>
      <c r="AM47" s="4" t="s">
        <v>117</v>
      </c>
      <c r="AN47" s="4" t="s">
        <v>118</v>
      </c>
      <c r="AO47" s="5">
        <f t="shared" si="1"/>
        <v>0.58210666666666655</v>
      </c>
      <c r="AP47" s="5">
        <f t="shared" si="2"/>
        <v>0.57222666666666677</v>
      </c>
      <c r="AQ47" s="5">
        <f t="shared" si="3"/>
        <v>0.63076909090909095</v>
      </c>
      <c r="AR47" s="6">
        <f>(AO47-AVERAGE(AO11:AO56))/_xlfn.STDEV.P(AO11:AO56)</f>
        <v>0.11907902860944834</v>
      </c>
      <c r="AS47" s="6">
        <f t="shared" ref="AS47:AT47" si="39">(AP47-AVERAGE(AP11:AP56))/_xlfn.STDEV.P(AP11:AP56)</f>
        <v>-0.84484400783637603</v>
      </c>
      <c r="AT47" s="6">
        <f t="shared" si="39"/>
        <v>-0.36828563045208546</v>
      </c>
    </row>
    <row r="48" spans="1:46" ht="13.5" thickBot="1">
      <c r="A48" s="4" t="s">
        <v>119</v>
      </c>
      <c r="B48" s="4" t="s">
        <v>120</v>
      </c>
      <c r="C48" s="5">
        <v>0.55332000000000003</v>
      </c>
      <c r="D48" s="5">
        <v>0.50534000000000001</v>
      </c>
      <c r="E48" s="5">
        <v>0.56784000000000001</v>
      </c>
      <c r="F48" s="5">
        <v>0.57218000000000002</v>
      </c>
      <c r="G48" s="5">
        <v>0.57267999999999997</v>
      </c>
      <c r="H48" s="5">
        <v>0.57942000000000005</v>
      </c>
      <c r="I48" s="5">
        <v>0.56876000000000004</v>
      </c>
      <c r="J48" s="5">
        <v>0.56598000000000004</v>
      </c>
      <c r="K48" s="5">
        <v>0.55840000000000001</v>
      </c>
      <c r="L48" s="5">
        <v>0.53</v>
      </c>
      <c r="M48" s="5">
        <v>0.56069999999999998</v>
      </c>
      <c r="N48" s="5">
        <v>0.59367999999999999</v>
      </c>
      <c r="O48" s="5">
        <v>0.59889000000000003</v>
      </c>
      <c r="P48" s="5">
        <v>0.67464999999999997</v>
      </c>
      <c r="Q48" s="5">
        <v>0.61214999999999997</v>
      </c>
      <c r="R48" s="5">
        <v>0.63558999999999999</v>
      </c>
      <c r="S48" s="5">
        <v>0.62673999999999996</v>
      </c>
      <c r="T48" s="5">
        <v>0.66535999999999995</v>
      </c>
      <c r="U48" s="5">
        <v>0.67403999999999997</v>
      </c>
      <c r="V48" s="5">
        <v>0.69181000000000004</v>
      </c>
      <c r="W48" s="5">
        <v>0.66151000000000004</v>
      </c>
      <c r="X48" s="5">
        <v>0.69371000000000005</v>
      </c>
      <c r="Y48" s="5">
        <v>0.69371000000000005</v>
      </c>
      <c r="Z48" s="5">
        <v>0.68179999999999996</v>
      </c>
      <c r="AA48" s="5">
        <v>0.71706000000000003</v>
      </c>
      <c r="AB48" s="5">
        <v>0.63373000000000002</v>
      </c>
      <c r="AC48" s="5">
        <v>0.68372999999999995</v>
      </c>
      <c r="AD48" s="5">
        <v>0.68372999999999995</v>
      </c>
      <c r="AE48" s="5">
        <v>0.72652000000000005</v>
      </c>
      <c r="AF48" s="5">
        <v>0.69425999999999999</v>
      </c>
      <c r="AG48" s="5">
        <v>0.70730000000000004</v>
      </c>
      <c r="AH48" s="5">
        <v>0.71411999999999998</v>
      </c>
      <c r="AI48" s="5">
        <v>0.72423000000000004</v>
      </c>
      <c r="AJ48" s="5">
        <v>0.75453000000000003</v>
      </c>
      <c r="AK48" s="5">
        <v>0.66037000000000001</v>
      </c>
      <c r="AM48" s="4" t="s">
        <v>119</v>
      </c>
      <c r="AN48" s="4" t="s">
        <v>120</v>
      </c>
      <c r="AO48" s="5">
        <f t="shared" si="1"/>
        <v>0.5606916666666667</v>
      </c>
      <c r="AP48" s="5">
        <f t="shared" si="2"/>
        <v>0.65916333333333332</v>
      </c>
      <c r="AQ48" s="5">
        <f t="shared" si="3"/>
        <v>0.69996181818181824</v>
      </c>
      <c r="AR48" s="6">
        <f>(AO48-AVERAGE(AO11:AO56))/_xlfn.STDEV.P(AO11:AO56)</f>
        <v>-1.9905546260795666E-2</v>
      </c>
      <c r="AS48" s="6">
        <f t="shared" ref="AS48:AT48" si="40">(AP48-AVERAGE(AP11:AP56))/_xlfn.STDEV.P(AP11:AP56)</f>
        <v>-0.13556848347434663</v>
      </c>
      <c r="AT48" s="6">
        <f t="shared" si="40"/>
        <v>7.2410191056977588E-2</v>
      </c>
    </row>
    <row r="49" spans="1:46" ht="13.5" thickBot="1">
      <c r="A49" s="4" t="s">
        <v>121</v>
      </c>
      <c r="B49" s="4" t="s">
        <v>122</v>
      </c>
      <c r="C49" s="5">
        <v>0.27916000000000002</v>
      </c>
      <c r="D49" s="5">
        <v>0.36248999999999998</v>
      </c>
      <c r="E49" s="5">
        <v>0.40171000000000001</v>
      </c>
      <c r="F49" s="5">
        <v>0.48504000000000003</v>
      </c>
      <c r="G49" s="5">
        <v>0.48365000000000002</v>
      </c>
      <c r="H49" s="5">
        <v>0.53668000000000005</v>
      </c>
      <c r="I49" s="5">
        <v>0.52898999999999996</v>
      </c>
      <c r="J49" s="5">
        <v>0.56047000000000002</v>
      </c>
      <c r="K49" s="5">
        <v>0.56047000000000002</v>
      </c>
      <c r="L49" s="5">
        <v>0.64380000000000004</v>
      </c>
      <c r="M49" s="5">
        <v>0.70150000000000001</v>
      </c>
      <c r="N49" s="5">
        <v>0.68899999999999995</v>
      </c>
      <c r="O49" s="5">
        <v>0.71172000000000002</v>
      </c>
      <c r="P49" s="5">
        <v>0.67005999999999999</v>
      </c>
      <c r="Q49" s="5">
        <v>0.71416999999999997</v>
      </c>
      <c r="R49" s="5">
        <v>0.71416999999999997</v>
      </c>
      <c r="S49" s="5">
        <v>0.76417000000000002</v>
      </c>
      <c r="T49" s="5">
        <v>0.74036999999999997</v>
      </c>
      <c r="U49" s="5">
        <v>0.77370000000000005</v>
      </c>
      <c r="V49" s="5">
        <v>0.75055000000000005</v>
      </c>
      <c r="W49" s="5">
        <v>0.76166</v>
      </c>
      <c r="X49" s="5">
        <v>0.72377999999999998</v>
      </c>
      <c r="Y49" s="5">
        <v>0.72165000000000001</v>
      </c>
      <c r="Z49" s="5">
        <v>0.75497999999999998</v>
      </c>
      <c r="AA49" s="5">
        <v>0.67164999999999997</v>
      </c>
      <c r="AB49" s="5">
        <v>0.69664999999999999</v>
      </c>
      <c r="AC49" s="5">
        <v>0.67998000000000003</v>
      </c>
      <c r="AD49" s="5">
        <v>0.65776000000000001</v>
      </c>
      <c r="AE49" s="5">
        <v>0.65776000000000001</v>
      </c>
      <c r="AF49" s="5">
        <v>0.66073000000000004</v>
      </c>
      <c r="AG49" s="5">
        <v>0.62502000000000002</v>
      </c>
      <c r="AH49" s="5">
        <v>0.66668000000000005</v>
      </c>
      <c r="AI49" s="5">
        <v>0.72502</v>
      </c>
      <c r="AJ49" s="5">
        <v>0.74504000000000004</v>
      </c>
      <c r="AK49" s="5">
        <v>0.68428</v>
      </c>
      <c r="AM49" s="4" t="s">
        <v>121</v>
      </c>
      <c r="AN49" s="4" t="s">
        <v>122</v>
      </c>
      <c r="AO49" s="5">
        <f t="shared" si="1"/>
        <v>0.51941333333333339</v>
      </c>
      <c r="AP49" s="5">
        <f t="shared" si="2"/>
        <v>0.73341499999999993</v>
      </c>
      <c r="AQ49" s="5">
        <f t="shared" si="3"/>
        <v>0.6791427272727274</v>
      </c>
      <c r="AR49" s="6">
        <f>(AO49-AVERAGE(AO11:AO56))/_xlfn.STDEV.P(AO11:AO56)</f>
        <v>-0.28780429058419477</v>
      </c>
      <c r="AS49" s="6">
        <f t="shared" ref="AS49:AT49" si="41">(AP49-AVERAGE(AP11:AP56))/_xlfn.STDEV.P(AP11:AP56)</f>
        <v>0.47021607014424133</v>
      </c>
      <c r="AT49" s="6">
        <f t="shared" si="41"/>
        <v>-6.0188807896919529E-2</v>
      </c>
    </row>
    <row r="50" spans="1:46" ht="13.5" thickBot="1">
      <c r="A50" s="4" t="s">
        <v>123</v>
      </c>
      <c r="B50" s="4" t="s">
        <v>124</v>
      </c>
      <c r="C50" s="5">
        <v>0.26336999999999999</v>
      </c>
      <c r="D50" s="5">
        <v>0.33744000000000002</v>
      </c>
      <c r="E50" s="5">
        <v>0.28842000000000001</v>
      </c>
      <c r="F50" s="5">
        <v>0.32022</v>
      </c>
      <c r="G50" s="5">
        <v>0.30487999999999998</v>
      </c>
      <c r="H50" s="5">
        <v>0.29676000000000002</v>
      </c>
      <c r="I50" s="5">
        <v>0.33322000000000002</v>
      </c>
      <c r="J50" s="5">
        <v>0.37402999999999997</v>
      </c>
      <c r="K50" s="5">
        <v>0.39133000000000001</v>
      </c>
      <c r="L50" s="5">
        <v>0.46329999999999999</v>
      </c>
      <c r="M50" s="5">
        <v>0.51437999999999995</v>
      </c>
      <c r="N50" s="5">
        <v>0.53046000000000004</v>
      </c>
      <c r="O50" s="5">
        <v>0.54625999999999997</v>
      </c>
      <c r="P50" s="5">
        <v>0.54827000000000004</v>
      </c>
      <c r="Q50" s="5">
        <v>0.58213999999999999</v>
      </c>
      <c r="R50" s="5">
        <v>0.58970999999999996</v>
      </c>
      <c r="S50" s="5">
        <v>0.58701999999999999</v>
      </c>
      <c r="T50" s="5">
        <v>0.64097999999999999</v>
      </c>
      <c r="U50" s="5">
        <v>0.63344999999999996</v>
      </c>
      <c r="V50" s="5">
        <v>0.65744999999999998</v>
      </c>
      <c r="W50" s="5">
        <v>0.70562999999999998</v>
      </c>
      <c r="X50" s="5">
        <v>0.71699000000000002</v>
      </c>
      <c r="Y50" s="5">
        <v>0.68823999999999996</v>
      </c>
      <c r="Z50" s="5">
        <v>0.64061999999999997</v>
      </c>
      <c r="AA50" s="5">
        <v>0.65913999999999995</v>
      </c>
      <c r="AB50" s="5">
        <v>0.58304999999999996</v>
      </c>
      <c r="AC50" s="5">
        <v>0.51487000000000005</v>
      </c>
      <c r="AD50" s="5">
        <v>0.44479999999999997</v>
      </c>
      <c r="AE50" s="5">
        <v>0.43448999999999999</v>
      </c>
      <c r="AF50" s="5">
        <v>0.41527999999999998</v>
      </c>
      <c r="AG50" s="5">
        <v>0.41111999999999999</v>
      </c>
      <c r="AH50" s="5">
        <v>0.42259000000000002</v>
      </c>
      <c r="AI50" s="5">
        <v>0.44045000000000001</v>
      </c>
      <c r="AJ50" s="5">
        <v>0.38091999999999998</v>
      </c>
      <c r="AK50" s="5">
        <v>0.43003000000000002</v>
      </c>
      <c r="AM50" s="4" t="s">
        <v>123</v>
      </c>
      <c r="AN50" s="4" t="s">
        <v>124</v>
      </c>
      <c r="AO50" s="5">
        <f t="shared" si="1"/>
        <v>0.36815083333333326</v>
      </c>
      <c r="AP50" s="5">
        <f t="shared" si="2"/>
        <v>0.62806333333333331</v>
      </c>
      <c r="AQ50" s="5">
        <f t="shared" si="3"/>
        <v>0.46697636363636358</v>
      </c>
      <c r="AR50" s="6">
        <f>(AO50-AVERAGE(AO11:AO56))/_xlfn.STDEV.P(AO11:AO56)</f>
        <v>-1.2695065673206154</v>
      </c>
      <c r="AS50" s="6">
        <f t="shared" ref="AS50:AT50" si="42">(AP50-AVERAGE(AP11:AP56))/_xlfn.STDEV.P(AP11:AP56)</f>
        <v>-0.38929880985361687</v>
      </c>
      <c r="AT50" s="6">
        <f t="shared" si="42"/>
        <v>-1.4114988892408564</v>
      </c>
    </row>
    <row r="51" spans="1:46" ht="13.5" thickBot="1">
      <c r="A51" s="4" t="s">
        <v>125</v>
      </c>
      <c r="B51" s="4" t="s">
        <v>126</v>
      </c>
      <c r="C51" s="5">
        <v>0.4919</v>
      </c>
      <c r="D51" s="5">
        <v>0.55752999999999997</v>
      </c>
      <c r="E51" s="5">
        <v>0.64085999999999999</v>
      </c>
      <c r="F51" s="5">
        <v>0.62731999999999999</v>
      </c>
      <c r="G51" s="5">
        <v>0.66274</v>
      </c>
      <c r="H51" s="5">
        <v>0.59960999999999998</v>
      </c>
      <c r="I51" s="5">
        <v>0.66637999999999997</v>
      </c>
      <c r="J51" s="5">
        <v>0.64307999999999998</v>
      </c>
      <c r="K51" s="5">
        <v>0.70142000000000004</v>
      </c>
      <c r="L51" s="5">
        <v>0.69308000000000003</v>
      </c>
      <c r="M51" s="5">
        <v>0.66034999999999999</v>
      </c>
      <c r="N51" s="5">
        <v>0.70206999999999997</v>
      </c>
      <c r="O51" s="5">
        <v>0.68354999999999999</v>
      </c>
      <c r="P51" s="5">
        <v>0.66347</v>
      </c>
      <c r="Q51" s="5">
        <v>0.64263000000000003</v>
      </c>
      <c r="R51" s="5">
        <v>0.66898999999999997</v>
      </c>
      <c r="S51" s="5">
        <v>0.64637</v>
      </c>
      <c r="T51" s="5">
        <v>0.68298999999999999</v>
      </c>
      <c r="U51" s="5">
        <v>0.69160999999999995</v>
      </c>
      <c r="V51" s="5">
        <v>0.70020000000000004</v>
      </c>
      <c r="W51" s="5">
        <v>0.70437000000000005</v>
      </c>
      <c r="X51" s="5">
        <v>0.64571000000000001</v>
      </c>
      <c r="Y51" s="5">
        <v>0.65344000000000002</v>
      </c>
      <c r="Z51" s="5">
        <v>0.64546000000000003</v>
      </c>
      <c r="AA51" s="5">
        <v>0.59916000000000003</v>
      </c>
      <c r="AB51" s="5">
        <v>0.55286000000000002</v>
      </c>
      <c r="AC51" s="5">
        <v>0.52368999999999999</v>
      </c>
      <c r="AD51" s="5">
        <v>0.47234999999999999</v>
      </c>
      <c r="AE51" s="5">
        <v>0.44734000000000002</v>
      </c>
      <c r="AF51" s="5">
        <v>0.46195000000000003</v>
      </c>
      <c r="AG51" s="5">
        <v>0.38949</v>
      </c>
      <c r="AH51" s="5">
        <v>0.40418999999999999</v>
      </c>
      <c r="AI51" s="5">
        <v>0.42503000000000002</v>
      </c>
      <c r="AJ51" s="5">
        <v>0.49202000000000001</v>
      </c>
      <c r="AK51" s="5">
        <v>0.47575000000000001</v>
      </c>
      <c r="AM51" s="4" t="s">
        <v>125</v>
      </c>
      <c r="AN51" s="4" t="s">
        <v>126</v>
      </c>
      <c r="AO51" s="5">
        <f t="shared" si="1"/>
        <v>0.63719500000000007</v>
      </c>
      <c r="AP51" s="5">
        <f t="shared" si="2"/>
        <v>0.66906583333333336</v>
      </c>
      <c r="AQ51" s="5">
        <f t="shared" si="3"/>
        <v>0.47671181818181813</v>
      </c>
      <c r="AR51" s="6">
        <f>(AO51-AVERAGE(AO11:AO56))/_xlfn.STDEV.P(AO11:AO56)</f>
        <v>0.47660546282115529</v>
      </c>
      <c r="AS51" s="6">
        <f t="shared" ref="AS51:AT51" si="43">(AP51-AVERAGE(AP11:AP56))/_xlfn.STDEV.P(AP11:AP56)</f>
        <v>-5.47786263370241E-2</v>
      </c>
      <c r="AT51" s="6">
        <f t="shared" si="43"/>
        <v>-1.3494927462865185</v>
      </c>
    </row>
    <row r="52" spans="1:46" ht="13.5" thickBot="1">
      <c r="A52" s="4" t="s">
        <v>127</v>
      </c>
      <c r="B52" s="4" t="s">
        <v>128</v>
      </c>
      <c r="C52" s="5">
        <v>0.41776000000000002</v>
      </c>
      <c r="D52" s="5">
        <v>0.41776000000000002</v>
      </c>
      <c r="E52" s="5">
        <v>0.43164999999999998</v>
      </c>
      <c r="F52" s="5">
        <v>0.47332000000000002</v>
      </c>
      <c r="G52" s="5">
        <v>0.41666999999999998</v>
      </c>
      <c r="H52" s="5">
        <v>0.38889000000000001</v>
      </c>
      <c r="I52" s="5">
        <v>0.36388999999999999</v>
      </c>
      <c r="J52" s="5">
        <v>0.38769999999999999</v>
      </c>
      <c r="K52" s="5">
        <v>0.37103000000000003</v>
      </c>
      <c r="L52" s="5">
        <v>0.28770000000000001</v>
      </c>
      <c r="M52" s="5">
        <v>0.28770000000000001</v>
      </c>
      <c r="N52" s="5">
        <v>0.21626999999999999</v>
      </c>
      <c r="O52" s="5">
        <v>0.29959999999999998</v>
      </c>
      <c r="P52" s="5">
        <v>0.29959999999999998</v>
      </c>
      <c r="Q52" s="5">
        <v>0.29762</v>
      </c>
      <c r="R52" s="5">
        <v>0.29762</v>
      </c>
      <c r="S52" s="5">
        <v>0.29480000000000001</v>
      </c>
      <c r="T52" s="5">
        <v>0.37813999999999998</v>
      </c>
      <c r="U52" s="5">
        <v>0.40314</v>
      </c>
      <c r="V52" s="5">
        <v>0.46266000000000002</v>
      </c>
      <c r="W52" s="5">
        <v>0.45850000000000002</v>
      </c>
      <c r="X52" s="5">
        <v>0.51058000000000003</v>
      </c>
      <c r="Y52" s="5">
        <v>0.59391000000000005</v>
      </c>
      <c r="Z52" s="5">
        <v>0.58201000000000003</v>
      </c>
      <c r="AA52" s="5">
        <v>0.58201000000000003</v>
      </c>
      <c r="AB52" s="5">
        <v>0.66534000000000004</v>
      </c>
      <c r="AC52" s="5">
        <v>0.73677000000000004</v>
      </c>
      <c r="AD52" s="5">
        <v>0.65344000000000002</v>
      </c>
      <c r="AE52" s="5">
        <v>0.63541999999999998</v>
      </c>
      <c r="AF52" s="5">
        <v>0.56738999999999995</v>
      </c>
      <c r="AG52" s="5">
        <v>0.55547999999999997</v>
      </c>
      <c r="AH52" s="5">
        <v>0.47215000000000001</v>
      </c>
      <c r="AI52" s="5">
        <v>0.47215000000000001</v>
      </c>
      <c r="AJ52" s="5">
        <v>0.50339999999999996</v>
      </c>
      <c r="AK52" s="5">
        <v>0.42007</v>
      </c>
      <c r="AM52" s="4" t="s">
        <v>127</v>
      </c>
      <c r="AN52" s="4" t="s">
        <v>128</v>
      </c>
      <c r="AO52" s="5">
        <f t="shared" si="1"/>
        <v>0.37169500000000005</v>
      </c>
      <c r="AP52" s="5">
        <f t="shared" si="2"/>
        <v>0.40651500000000002</v>
      </c>
      <c r="AQ52" s="5">
        <f t="shared" si="3"/>
        <v>0.56941999999999993</v>
      </c>
      <c r="AR52" s="6">
        <f>(AO52-AVERAGE(AO11:AO56))/_xlfn.STDEV.P(AO11:AO56)</f>
        <v>-1.246504722938828</v>
      </c>
      <c r="AS52" s="6">
        <f t="shared" ref="AS52:AT52" si="44">(AP52-AVERAGE(AP11:AP56))/_xlfn.STDEV.P(AP11:AP56)</f>
        <v>-2.1968078428262849</v>
      </c>
      <c r="AT52" s="6">
        <f t="shared" si="44"/>
        <v>-0.75902449973311414</v>
      </c>
    </row>
    <row r="53" spans="1:46" ht="13.5" thickBot="1">
      <c r="A53" s="4" t="s">
        <v>129</v>
      </c>
      <c r="B53" s="4" t="s">
        <v>130</v>
      </c>
      <c r="C53" s="5">
        <v>0.38629999999999998</v>
      </c>
      <c r="D53" s="5">
        <v>0.44006000000000001</v>
      </c>
      <c r="E53" s="5">
        <v>0.43332999999999999</v>
      </c>
      <c r="F53" s="5">
        <v>0.45662000000000003</v>
      </c>
      <c r="G53" s="5">
        <v>0.48363</v>
      </c>
      <c r="H53" s="5">
        <v>0.49712000000000001</v>
      </c>
      <c r="I53" s="5">
        <v>0.53680000000000005</v>
      </c>
      <c r="J53" s="5">
        <v>0.55466000000000004</v>
      </c>
      <c r="K53" s="5">
        <v>0.55466000000000004</v>
      </c>
      <c r="L53" s="5">
        <v>0.49215999999999999</v>
      </c>
      <c r="M53" s="5">
        <v>0.43891999999999998</v>
      </c>
      <c r="N53" s="5">
        <v>0.45434999999999998</v>
      </c>
      <c r="O53" s="5">
        <v>0.48070000000000002</v>
      </c>
      <c r="P53" s="5">
        <v>0.46861000000000003</v>
      </c>
      <c r="Q53" s="5">
        <v>0.52295000000000003</v>
      </c>
      <c r="R53" s="5">
        <v>0.53439000000000003</v>
      </c>
      <c r="S53" s="5">
        <v>0.56772999999999996</v>
      </c>
      <c r="T53" s="5">
        <v>0.59645000000000004</v>
      </c>
      <c r="U53" s="5">
        <v>0.55676999999999999</v>
      </c>
      <c r="V53" s="5">
        <v>0.62224000000000002</v>
      </c>
      <c r="W53" s="5">
        <v>0.62224000000000002</v>
      </c>
      <c r="X53" s="5">
        <v>0.70557999999999998</v>
      </c>
      <c r="Y53" s="5">
        <v>0.75024000000000002</v>
      </c>
      <c r="Z53" s="5">
        <v>0.77802000000000004</v>
      </c>
      <c r="AA53" s="5">
        <v>0.71319999999999995</v>
      </c>
      <c r="AB53" s="5">
        <v>0.69930999999999999</v>
      </c>
      <c r="AC53" s="5">
        <v>0.64376</v>
      </c>
      <c r="AD53" s="5">
        <v>0.58819999999999995</v>
      </c>
      <c r="AE53" s="5">
        <v>0.53073000000000004</v>
      </c>
      <c r="AF53" s="5">
        <v>0.55201</v>
      </c>
      <c r="AG53" s="5">
        <v>0.56867000000000001</v>
      </c>
      <c r="AH53" s="5">
        <v>0.53078999999999998</v>
      </c>
      <c r="AI53" s="5">
        <v>0.48913000000000001</v>
      </c>
      <c r="AJ53" s="5">
        <v>0.47524</v>
      </c>
      <c r="AK53" s="5">
        <v>0.42131999999999997</v>
      </c>
      <c r="AM53" s="4" t="s">
        <v>129</v>
      </c>
      <c r="AN53" s="4" t="s">
        <v>130</v>
      </c>
      <c r="AO53" s="5">
        <f t="shared" si="1"/>
        <v>0.47738416666666666</v>
      </c>
      <c r="AP53" s="5">
        <f t="shared" si="2"/>
        <v>0.60049333333333321</v>
      </c>
      <c r="AQ53" s="5">
        <f t="shared" si="3"/>
        <v>0.56476000000000004</v>
      </c>
      <c r="AR53" s="6">
        <f>(AO53-AVERAGE(AO11:AO56))/_xlfn.STDEV.P(AO11:AO56)</f>
        <v>-0.56057598618621884</v>
      </c>
      <c r="AS53" s="6">
        <f t="shared" ref="AS53:AT53" si="45">(AP53-AVERAGE(AP11:AP56))/_xlfn.STDEV.P(AP11:AP56)</f>
        <v>-0.61422952040913137</v>
      </c>
      <c r="AT53" s="6">
        <f t="shared" si="45"/>
        <v>-0.78870453416993624</v>
      </c>
    </row>
    <row r="54" spans="1:46" ht="13.5" thickBot="1">
      <c r="A54" s="4" t="s">
        <v>131</v>
      </c>
      <c r="B54" s="4" t="s">
        <v>132</v>
      </c>
      <c r="C54" s="5">
        <v>0.46782000000000001</v>
      </c>
      <c r="D54" s="5">
        <v>0.45050000000000001</v>
      </c>
      <c r="E54" s="5">
        <v>0.45050000000000001</v>
      </c>
      <c r="F54" s="5">
        <v>0.43346000000000001</v>
      </c>
      <c r="G54" s="5">
        <v>0.43389</v>
      </c>
      <c r="H54" s="5">
        <v>0.45305000000000001</v>
      </c>
      <c r="I54" s="5">
        <v>0.46926000000000001</v>
      </c>
      <c r="J54" s="5">
        <v>0.46100999999999998</v>
      </c>
      <c r="K54" s="5">
        <v>0.47000999999999998</v>
      </c>
      <c r="L54" s="5">
        <v>0.51166999999999996</v>
      </c>
      <c r="M54" s="5">
        <v>0.50670000000000004</v>
      </c>
      <c r="N54" s="5">
        <v>0.52454999999999996</v>
      </c>
      <c r="O54" s="5">
        <v>0.55530999999999997</v>
      </c>
      <c r="P54" s="5">
        <v>0.60596000000000005</v>
      </c>
      <c r="Q54" s="5">
        <v>0.57818000000000003</v>
      </c>
      <c r="R54" s="5">
        <v>0.58165999999999995</v>
      </c>
      <c r="S54" s="5">
        <v>0.56767999999999996</v>
      </c>
      <c r="T54" s="5">
        <v>0.56167</v>
      </c>
      <c r="U54" s="5">
        <v>0.57086999999999999</v>
      </c>
      <c r="V54" s="5">
        <v>0.57694999999999996</v>
      </c>
      <c r="W54" s="5">
        <v>0.61341000000000001</v>
      </c>
      <c r="X54" s="5">
        <v>0.58689999999999998</v>
      </c>
      <c r="Y54" s="5">
        <v>0.63617999999999997</v>
      </c>
      <c r="Z54" s="5">
        <v>0.66354000000000002</v>
      </c>
      <c r="AA54" s="5">
        <v>0.65185000000000004</v>
      </c>
      <c r="AB54" s="5">
        <v>0.61017999999999994</v>
      </c>
      <c r="AC54" s="5">
        <v>0.57313999999999998</v>
      </c>
      <c r="AD54" s="5">
        <v>0.58633999999999997</v>
      </c>
      <c r="AE54" s="5">
        <v>0.64400000000000002</v>
      </c>
      <c r="AF54" s="5">
        <v>0.62756000000000001</v>
      </c>
      <c r="AG54" s="5">
        <v>0.63312000000000002</v>
      </c>
      <c r="AH54" s="5">
        <v>0.67479</v>
      </c>
      <c r="AI54" s="5">
        <v>0.66437000000000002</v>
      </c>
      <c r="AJ54" s="5">
        <v>0.65442999999999996</v>
      </c>
      <c r="AK54" s="5">
        <v>0.55293999999999999</v>
      </c>
      <c r="AM54" s="4" t="s">
        <v>131</v>
      </c>
      <c r="AN54" s="4" t="s">
        <v>132</v>
      </c>
      <c r="AO54" s="5">
        <f t="shared" si="1"/>
        <v>0.46936833333333333</v>
      </c>
      <c r="AP54" s="5">
        <f t="shared" si="2"/>
        <v>0.59152583333333342</v>
      </c>
      <c r="AQ54" s="5">
        <f t="shared" si="3"/>
        <v>0.62479272727272717</v>
      </c>
      <c r="AR54" s="6">
        <f>(AO54-AVERAGE(AO11:AO56))/_xlfn.STDEV.P(AO11:AO56)</f>
        <v>-0.61259920299985748</v>
      </c>
      <c r="AS54" s="6">
        <f t="shared" ref="AS54:AT54" si="46">(AP54-AVERAGE(AP11:AP56))/_xlfn.STDEV.P(AP11:AP56)</f>
        <v>-0.68739115069228418</v>
      </c>
      <c r="AT54" s="6">
        <f t="shared" si="46"/>
        <v>-0.40634972455814822</v>
      </c>
    </row>
    <row r="55" spans="1:46" ht="13.5" thickBot="1">
      <c r="A55" s="4" t="s">
        <v>133</v>
      </c>
      <c r="B55" s="4" t="s">
        <v>134</v>
      </c>
      <c r="C55" s="5">
        <v>0.39583000000000002</v>
      </c>
      <c r="D55" s="5">
        <v>0.39583000000000002</v>
      </c>
      <c r="E55" s="5">
        <v>0.47916999999999998</v>
      </c>
      <c r="F55" s="5">
        <v>0.51705000000000001</v>
      </c>
      <c r="G55" s="5">
        <v>0.58996000000000004</v>
      </c>
      <c r="H55" s="5">
        <v>0.56079999999999997</v>
      </c>
      <c r="I55" s="5">
        <v>0.64412999999999998</v>
      </c>
      <c r="J55" s="5">
        <v>0.64412999999999998</v>
      </c>
      <c r="K55" s="5">
        <v>0.56079999999999997</v>
      </c>
      <c r="L55" s="5">
        <v>0.56079999999999997</v>
      </c>
      <c r="M55" s="5">
        <v>0.64412999999999998</v>
      </c>
      <c r="N55" s="5">
        <v>0.56079999999999997</v>
      </c>
      <c r="O55" s="5">
        <v>0.56079999999999997</v>
      </c>
      <c r="P55" s="5">
        <v>0.64412999999999998</v>
      </c>
      <c r="Q55" s="5">
        <v>0.64412999999999998</v>
      </c>
      <c r="R55" s="5">
        <v>0.64792000000000005</v>
      </c>
      <c r="S55" s="5">
        <v>0.63749999999999996</v>
      </c>
      <c r="T55" s="5">
        <v>0.6875</v>
      </c>
      <c r="U55" s="5">
        <v>0.625</v>
      </c>
      <c r="V55" s="5">
        <v>0.54166999999999998</v>
      </c>
      <c r="W55" s="5">
        <v>0.55832999999999999</v>
      </c>
      <c r="X55" s="5">
        <v>0.55832999999999999</v>
      </c>
      <c r="Y55" s="5">
        <v>0.47499999999999998</v>
      </c>
      <c r="Z55" s="5">
        <v>0.55832999999999999</v>
      </c>
      <c r="AA55" s="5">
        <v>0.55832999999999999</v>
      </c>
      <c r="AB55" s="5">
        <v>0.47499999999999998</v>
      </c>
      <c r="AC55" s="5">
        <v>0.39167000000000002</v>
      </c>
      <c r="AD55" s="5">
        <v>0.35</v>
      </c>
      <c r="AE55" s="5">
        <v>0.28749999999999998</v>
      </c>
      <c r="AF55" s="5">
        <v>0.20416999999999999</v>
      </c>
      <c r="AG55" s="5">
        <v>0.22500000000000001</v>
      </c>
      <c r="AH55" s="5">
        <v>0.30192000000000002</v>
      </c>
      <c r="AI55" s="5">
        <v>0.28526000000000001</v>
      </c>
      <c r="AJ55" s="5">
        <v>0.28526000000000001</v>
      </c>
      <c r="AK55" s="5">
        <v>0.24954000000000001</v>
      </c>
      <c r="AM55" s="4" t="s">
        <v>133</v>
      </c>
      <c r="AN55" s="4" t="s">
        <v>134</v>
      </c>
      <c r="AO55" s="5">
        <f t="shared" si="1"/>
        <v>0.5461191666666666</v>
      </c>
      <c r="AP55" s="5">
        <f t="shared" si="2"/>
        <v>0.59488666666666656</v>
      </c>
      <c r="AQ55" s="5">
        <f t="shared" si="3"/>
        <v>0.3285136363636364</v>
      </c>
      <c r="AR55" s="6">
        <f>(AO55-AVERAGE(AO11:AO56))/_xlfn.STDEV.P(AO11:AO56)</f>
        <v>-0.1144819047616903</v>
      </c>
      <c r="AS55" s="6">
        <f t="shared" ref="AS55:AT55" si="47">(AP55-AVERAGE(AP11:AP56))/_xlfn.STDEV.P(AP11:AP56)</f>
        <v>-0.65997168642948834</v>
      </c>
      <c r="AT55" s="6">
        <f t="shared" si="47"/>
        <v>-2.2933826904577974</v>
      </c>
    </row>
    <row r="56" spans="1:46" ht="13.5" thickBot="1">
      <c r="A56" s="4" t="s">
        <v>135</v>
      </c>
      <c r="B56" s="4" t="s">
        <v>136</v>
      </c>
      <c r="C56" s="5">
        <v>0.41158</v>
      </c>
      <c r="D56" s="5">
        <v>0.4103</v>
      </c>
      <c r="E56" s="5">
        <v>0.43113000000000001</v>
      </c>
      <c r="F56" s="5">
        <v>0.37375999999999998</v>
      </c>
      <c r="G56" s="5">
        <v>0.37996999999999997</v>
      </c>
      <c r="H56" s="5">
        <v>0.3866</v>
      </c>
      <c r="I56" s="5">
        <v>0.38335999999999998</v>
      </c>
      <c r="J56" s="5">
        <v>0.40066000000000002</v>
      </c>
      <c r="K56" s="5">
        <v>0.48398999999999998</v>
      </c>
      <c r="L56" s="5">
        <v>0.45899000000000001</v>
      </c>
      <c r="M56" s="5">
        <v>0.51959</v>
      </c>
      <c r="N56" s="5">
        <v>0.56938999999999995</v>
      </c>
      <c r="O56" s="5">
        <v>0.60677000000000003</v>
      </c>
      <c r="P56" s="5">
        <v>0.65805000000000002</v>
      </c>
      <c r="Q56" s="5">
        <v>0.65805000000000002</v>
      </c>
      <c r="R56" s="5">
        <v>0.68764999999999998</v>
      </c>
      <c r="S56" s="5">
        <v>0.69018000000000002</v>
      </c>
      <c r="T56" s="5">
        <v>0.70123000000000002</v>
      </c>
      <c r="U56" s="5">
        <v>0.69806999999999997</v>
      </c>
      <c r="V56" s="5">
        <v>0.69052000000000002</v>
      </c>
      <c r="W56" s="5">
        <v>0.67769999999999997</v>
      </c>
      <c r="X56" s="5">
        <v>0.65825</v>
      </c>
      <c r="Y56" s="5">
        <v>0.63651999999999997</v>
      </c>
      <c r="Z56" s="5">
        <v>0.62831000000000004</v>
      </c>
      <c r="AA56" s="5">
        <v>0.61221999999999999</v>
      </c>
      <c r="AB56" s="5">
        <v>0.59260999999999997</v>
      </c>
      <c r="AC56" s="5">
        <v>0.62039</v>
      </c>
      <c r="AD56" s="5">
        <v>0.62270000000000003</v>
      </c>
      <c r="AE56" s="5">
        <v>0.62953999999999999</v>
      </c>
      <c r="AF56" s="5">
        <v>0.59935000000000005</v>
      </c>
      <c r="AG56" s="5">
        <v>0.59421999999999997</v>
      </c>
      <c r="AH56" s="5">
        <v>0.62590999999999997</v>
      </c>
      <c r="AI56" s="5">
        <v>0.61789000000000005</v>
      </c>
      <c r="AJ56" s="5">
        <v>0.66234000000000004</v>
      </c>
      <c r="AK56" s="5">
        <v>0.57262999999999997</v>
      </c>
      <c r="AM56" s="4" t="s">
        <v>135</v>
      </c>
      <c r="AN56" s="4" t="s">
        <v>136</v>
      </c>
      <c r="AO56" s="5">
        <f t="shared" si="1"/>
        <v>0.43411000000000005</v>
      </c>
      <c r="AP56" s="5">
        <f t="shared" si="2"/>
        <v>0.66594166666666654</v>
      </c>
      <c r="AQ56" s="5">
        <f t="shared" si="3"/>
        <v>0.61361818181818184</v>
      </c>
      <c r="AR56" s="6">
        <f>(AO56-AVERAGE(AO11:AO56))/_xlfn.STDEV.P(AO11:AO56)</f>
        <v>-0.84142780299830322</v>
      </c>
      <c r="AS56" s="6">
        <f t="shared" ref="AS56:AT56" si="48">(AP56-AVERAGE(AP11:AP56))/_xlfn.STDEV.P(AP11:AP56)</f>
        <v>-8.0267238169712443E-2</v>
      </c>
      <c r="AT56" s="6">
        <f t="shared" si="48"/>
        <v>-0.47752159020337287</v>
      </c>
    </row>
    <row r="57" spans="1:46" ht="13.5" thickBot="1">
      <c r="A57" s="268" t="s">
        <v>184</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M57"/>
      <c r="AN57"/>
    </row>
    <row r="58" spans="1:46" ht="13.5" thickBot="1">
      <c r="A58" s="267"/>
      <c r="B58" s="267"/>
      <c r="C58" s="4" t="s">
        <v>10</v>
      </c>
      <c r="D58" s="4" t="s">
        <v>11</v>
      </c>
      <c r="E58" s="4" t="s">
        <v>12</v>
      </c>
      <c r="F58" s="4" t="s">
        <v>13</v>
      </c>
      <c r="G58" s="4" t="s">
        <v>14</v>
      </c>
      <c r="H58" s="4" t="s">
        <v>15</v>
      </c>
      <c r="I58" s="4" t="s">
        <v>16</v>
      </c>
      <c r="J58" s="4" t="s">
        <v>17</v>
      </c>
      <c r="K58" s="4" t="s">
        <v>18</v>
      </c>
      <c r="L58" s="4" t="s">
        <v>19</v>
      </c>
      <c r="M58" s="4" t="s">
        <v>20</v>
      </c>
      <c r="N58" s="4" t="s">
        <v>21</v>
      </c>
      <c r="O58" s="4" t="s">
        <v>22</v>
      </c>
      <c r="P58" s="4" t="s">
        <v>23</v>
      </c>
      <c r="Q58" s="4" t="s">
        <v>24</v>
      </c>
      <c r="R58" s="4" t="s">
        <v>25</v>
      </c>
      <c r="S58" s="4" t="s">
        <v>26</v>
      </c>
      <c r="T58" s="4" t="s">
        <v>27</v>
      </c>
      <c r="U58" s="4" t="s">
        <v>28</v>
      </c>
      <c r="V58" s="4" t="s">
        <v>29</v>
      </c>
      <c r="W58" s="4" t="s">
        <v>30</v>
      </c>
      <c r="X58" s="4" t="s">
        <v>31</v>
      </c>
      <c r="Y58" s="4" t="s">
        <v>32</v>
      </c>
      <c r="Z58" s="4" t="s">
        <v>33</v>
      </c>
      <c r="AA58" s="4" t="s">
        <v>34</v>
      </c>
      <c r="AB58" s="4" t="s">
        <v>35</v>
      </c>
      <c r="AC58" s="4" t="s">
        <v>36</v>
      </c>
      <c r="AD58" s="4" t="s">
        <v>37</v>
      </c>
      <c r="AE58" s="4" t="s">
        <v>38</v>
      </c>
      <c r="AF58" s="4" t="s">
        <v>39</v>
      </c>
      <c r="AG58" s="4" t="s">
        <v>40</v>
      </c>
      <c r="AH58" s="4" t="s">
        <v>41</v>
      </c>
      <c r="AI58" s="4" t="s">
        <v>42</v>
      </c>
      <c r="AJ58" s="4" t="s">
        <v>43</v>
      </c>
      <c r="AK58" s="4" t="s">
        <v>44</v>
      </c>
      <c r="AM58" s="267"/>
      <c r="AN58" s="267"/>
      <c r="AO58" s="4">
        <v>2016</v>
      </c>
      <c r="AP58" s="4">
        <v>2017</v>
      </c>
      <c r="AQ58" s="4">
        <v>2018</v>
      </c>
      <c r="AR58" s="4">
        <v>2016</v>
      </c>
      <c r="AS58" s="4">
        <v>2017</v>
      </c>
      <c r="AT58" s="4">
        <v>2018</v>
      </c>
    </row>
    <row r="59" spans="1:46" ht="13.5" thickBot="1">
      <c r="A59" s="4" t="s">
        <v>45</v>
      </c>
      <c r="B59" s="4" t="s">
        <v>46</v>
      </c>
      <c r="C59" s="5">
        <v>0.74321000000000004</v>
      </c>
      <c r="D59" s="5">
        <v>0.74277000000000004</v>
      </c>
      <c r="E59" s="5">
        <v>0.71362000000000003</v>
      </c>
      <c r="F59" s="5">
        <v>0.72304999999999997</v>
      </c>
      <c r="G59" s="5">
        <v>0.71133000000000002</v>
      </c>
      <c r="H59" s="5">
        <v>0.68037000000000003</v>
      </c>
      <c r="I59" s="5">
        <v>0.66586999999999996</v>
      </c>
      <c r="J59" s="5">
        <v>0.62749999999999995</v>
      </c>
      <c r="K59" s="5">
        <v>0.62311000000000005</v>
      </c>
      <c r="L59" s="5">
        <v>0.61602000000000001</v>
      </c>
      <c r="M59" s="5">
        <v>0.62514000000000003</v>
      </c>
      <c r="N59" s="5">
        <v>0.64065000000000005</v>
      </c>
      <c r="O59" s="5">
        <v>0.67618999999999996</v>
      </c>
      <c r="P59" s="5">
        <v>0.65651000000000004</v>
      </c>
      <c r="Q59" s="5">
        <v>0.66613</v>
      </c>
      <c r="R59" s="5">
        <v>0.65330999999999995</v>
      </c>
      <c r="S59" s="5">
        <v>0.67920999999999998</v>
      </c>
      <c r="T59" s="5">
        <v>0.68228</v>
      </c>
      <c r="U59" s="5">
        <v>0.69262000000000001</v>
      </c>
      <c r="V59" s="5">
        <v>0.70811000000000002</v>
      </c>
      <c r="W59" s="5">
        <v>0.69693000000000005</v>
      </c>
      <c r="X59" s="5">
        <v>0.63980999999999999</v>
      </c>
      <c r="Y59" s="5">
        <v>0.65788000000000002</v>
      </c>
      <c r="Z59" s="5">
        <v>0.65956000000000004</v>
      </c>
      <c r="AA59" s="5">
        <v>0.66810999999999998</v>
      </c>
      <c r="AB59" s="5">
        <v>0.67123999999999995</v>
      </c>
      <c r="AC59" s="5">
        <v>0.67105000000000004</v>
      </c>
      <c r="AD59" s="5">
        <v>0.70677000000000001</v>
      </c>
      <c r="AE59" s="5">
        <v>0.70957999999999999</v>
      </c>
      <c r="AF59" s="5">
        <v>0.73795999999999995</v>
      </c>
      <c r="AG59" s="5">
        <v>0.75194000000000005</v>
      </c>
      <c r="AH59" s="5">
        <v>0.75111000000000006</v>
      </c>
      <c r="AI59" s="5">
        <v>0.76295999999999997</v>
      </c>
      <c r="AJ59" s="5">
        <v>0.81018000000000001</v>
      </c>
      <c r="AK59" s="5">
        <v>0.76156999999999997</v>
      </c>
      <c r="AM59" s="4" t="s">
        <v>45</v>
      </c>
      <c r="AN59" s="4" t="s">
        <v>46</v>
      </c>
      <c r="AO59" s="5">
        <f>AVERAGE(C59:N59)</f>
        <v>0.67605333333333339</v>
      </c>
      <c r="AP59" s="5">
        <f>AVERAGE(O59:Z59)</f>
        <v>0.67237833333333319</v>
      </c>
      <c r="AQ59" s="5">
        <f>AVERAGE(AA59:AK59)</f>
        <v>0.72749727272727283</v>
      </c>
      <c r="AR59" s="6">
        <f>(AO59-AVERAGE(AO59:AO104))/_xlfn.STDEV.P(AO59:AO104)</f>
        <v>-0.4797205723661378</v>
      </c>
      <c r="AS59" s="6">
        <f t="shared" ref="AS59:AT59" si="49">(AP59-AVERAGE(AP59:AP104))/_xlfn.STDEV.P(AP59:AP104)</f>
        <v>-1.0674274902909493</v>
      </c>
      <c r="AT59" s="6">
        <f t="shared" si="49"/>
        <v>-0.74196137301133835</v>
      </c>
    </row>
    <row r="60" spans="1:46" ht="13.5" thickBot="1">
      <c r="A60" s="4" t="s">
        <v>47</v>
      </c>
      <c r="B60" s="4" t="s">
        <v>48</v>
      </c>
      <c r="C60" s="5">
        <v>0.62382000000000004</v>
      </c>
      <c r="D60" s="5">
        <v>0.62382000000000004</v>
      </c>
      <c r="E60" s="5">
        <v>0.63012000000000001</v>
      </c>
      <c r="F60" s="5">
        <v>0.68283000000000005</v>
      </c>
      <c r="G60" s="5">
        <v>0.68838999999999995</v>
      </c>
      <c r="H60" s="5">
        <v>0.73538999999999999</v>
      </c>
      <c r="I60" s="5">
        <v>0.78805999999999998</v>
      </c>
      <c r="J60" s="5">
        <v>0.83635999999999999</v>
      </c>
      <c r="K60" s="5">
        <v>0.85024999999999995</v>
      </c>
      <c r="L60" s="5">
        <v>0.84769000000000005</v>
      </c>
      <c r="M60" s="5">
        <v>0.83975</v>
      </c>
      <c r="N60" s="5">
        <v>0.84606000000000003</v>
      </c>
      <c r="O60" s="5">
        <v>0.84606000000000003</v>
      </c>
      <c r="P60" s="5">
        <v>0.84050999999999998</v>
      </c>
      <c r="Q60" s="5">
        <v>0.86565000000000003</v>
      </c>
      <c r="R60" s="5">
        <v>0.86995999999999996</v>
      </c>
      <c r="S60" s="5">
        <v>0.87856000000000001</v>
      </c>
      <c r="T60" s="5">
        <v>0.87304000000000004</v>
      </c>
      <c r="U60" s="5">
        <v>0.87766999999999995</v>
      </c>
      <c r="V60" s="5">
        <v>0.89602999999999999</v>
      </c>
      <c r="W60" s="5">
        <v>0.90298</v>
      </c>
      <c r="X60" s="5">
        <v>0.84370999999999996</v>
      </c>
      <c r="Y60" s="5">
        <v>0.85165000000000002</v>
      </c>
      <c r="Z60" s="5">
        <v>0.88141000000000003</v>
      </c>
      <c r="AA60" s="5">
        <v>0.88141000000000003</v>
      </c>
      <c r="AB60" s="5">
        <v>0.88697000000000004</v>
      </c>
      <c r="AC60" s="5">
        <v>0.82577</v>
      </c>
      <c r="AD60" s="5">
        <v>0.82138</v>
      </c>
      <c r="AE60" s="5">
        <v>0.80166999999999999</v>
      </c>
      <c r="AF60" s="5">
        <v>0.80054999999999998</v>
      </c>
      <c r="AG60" s="5">
        <v>0.79296999999999995</v>
      </c>
      <c r="AH60" s="5">
        <v>0.76646000000000003</v>
      </c>
      <c r="AI60" s="5">
        <v>0.78729000000000005</v>
      </c>
      <c r="AJ60" s="5">
        <v>0.84911999999999999</v>
      </c>
      <c r="AK60" s="5">
        <v>0.72768999999999995</v>
      </c>
      <c r="AM60" s="4" t="s">
        <v>47</v>
      </c>
      <c r="AN60" s="4" t="s">
        <v>48</v>
      </c>
      <c r="AO60" s="5">
        <f t="shared" ref="AO60:AO104" si="50">AVERAGE(C60:N60)</f>
        <v>0.74937833333333337</v>
      </c>
      <c r="AP60" s="5">
        <f t="shared" ref="AP60:AP104" si="51">AVERAGE(O60:Z60)</f>
        <v>0.86893583333333346</v>
      </c>
      <c r="AQ60" s="5">
        <f t="shared" ref="AQ60:AQ104" si="52">AVERAGE(AA60:AK60)</f>
        <v>0.81284363636363632</v>
      </c>
      <c r="AR60" s="6">
        <f>(AO60-AVERAGE(AO59:AO104))/_xlfn.STDEV.P(AO59:AO104)</f>
        <v>0.33212448728388388</v>
      </c>
      <c r="AS60" s="6">
        <f t="shared" ref="AS60:AT60" si="53">(AP60-AVERAGE(AP59:AP104))/_xlfn.STDEV.P(AP59:AP104)</f>
        <v>1.2114306676484612</v>
      </c>
      <c r="AT60" s="6">
        <f t="shared" si="53"/>
        <v>0.29686585555842943</v>
      </c>
    </row>
    <row r="61" spans="1:46" ht="13.5" thickBot="1">
      <c r="A61" s="4" t="s">
        <v>49</v>
      </c>
      <c r="B61" s="4" t="s">
        <v>50</v>
      </c>
      <c r="C61" s="5">
        <v>0.61919999999999997</v>
      </c>
      <c r="D61" s="5">
        <v>0.68010000000000004</v>
      </c>
      <c r="E61" s="5">
        <v>0.69772999999999996</v>
      </c>
      <c r="F61" s="5">
        <v>0.70289999999999997</v>
      </c>
      <c r="G61" s="5">
        <v>0.70904</v>
      </c>
      <c r="H61" s="5">
        <v>0.69881000000000004</v>
      </c>
      <c r="I61" s="5">
        <v>0.76183000000000001</v>
      </c>
      <c r="J61" s="5">
        <v>0.72955000000000003</v>
      </c>
      <c r="K61" s="5">
        <v>0.73875000000000002</v>
      </c>
      <c r="L61" s="5">
        <v>0.76919000000000004</v>
      </c>
      <c r="M61" s="5">
        <v>0.7671</v>
      </c>
      <c r="N61" s="5">
        <v>0.80559999999999998</v>
      </c>
      <c r="O61" s="5">
        <v>0.77463000000000004</v>
      </c>
      <c r="P61" s="5">
        <v>0.71862000000000004</v>
      </c>
      <c r="Q61" s="5">
        <v>0.69386000000000003</v>
      </c>
      <c r="R61" s="5">
        <v>0.67535999999999996</v>
      </c>
      <c r="S61" s="5">
        <v>0.64768000000000003</v>
      </c>
      <c r="T61" s="5">
        <v>0.63836000000000004</v>
      </c>
      <c r="U61" s="5">
        <v>0.60597999999999996</v>
      </c>
      <c r="V61" s="5">
        <v>0.64583000000000002</v>
      </c>
      <c r="W61" s="5">
        <v>0.58279000000000003</v>
      </c>
      <c r="X61" s="5">
        <v>0.60694000000000004</v>
      </c>
      <c r="Y61" s="5">
        <v>0.61273</v>
      </c>
      <c r="Z61" s="5">
        <v>0.58362999999999998</v>
      </c>
      <c r="AA61" s="5">
        <v>0.62985999999999998</v>
      </c>
      <c r="AB61" s="5">
        <v>0.68588000000000005</v>
      </c>
      <c r="AC61" s="5">
        <v>0.69710000000000005</v>
      </c>
      <c r="AD61" s="5">
        <v>0.70465999999999995</v>
      </c>
      <c r="AE61" s="5">
        <v>0.71218999999999999</v>
      </c>
      <c r="AF61" s="5">
        <v>0.74136000000000002</v>
      </c>
      <c r="AG61" s="5">
        <v>0.76771</v>
      </c>
      <c r="AH61" s="5">
        <v>0.73992999999999998</v>
      </c>
      <c r="AI61" s="5">
        <v>0.80659999999999998</v>
      </c>
      <c r="AJ61" s="5">
        <v>0.80659999999999998</v>
      </c>
      <c r="AK61" s="5">
        <v>0.77932000000000001</v>
      </c>
      <c r="AM61" s="4" t="s">
        <v>49</v>
      </c>
      <c r="AN61" s="4" t="s">
        <v>50</v>
      </c>
      <c r="AO61" s="5">
        <f t="shared" si="50"/>
        <v>0.7233166666666665</v>
      </c>
      <c r="AP61" s="5">
        <f t="shared" si="51"/>
        <v>0.64886750000000004</v>
      </c>
      <c r="AQ61" s="5">
        <f t="shared" si="52"/>
        <v>0.7337463636363637</v>
      </c>
      <c r="AR61" s="6">
        <f>(AO61-AVERAGE(AO59:AO104))/_xlfn.STDEV.P(AO59:AO104)</f>
        <v>4.3573033760813236E-2</v>
      </c>
      <c r="AS61" s="6">
        <f t="shared" ref="AS61:AT61" si="54">(AP61-AVERAGE(AP59:AP104))/_xlfn.STDEV.P(AP59:AP104)</f>
        <v>-1.3400085637255421</v>
      </c>
      <c r="AT61" s="6">
        <f t="shared" si="54"/>
        <v>-0.66589807618675667</v>
      </c>
    </row>
    <row r="62" spans="1:46" ht="13.5" thickBot="1">
      <c r="A62" s="4" t="s">
        <v>51</v>
      </c>
      <c r="B62" s="4" t="s">
        <v>52</v>
      </c>
      <c r="C62" s="5">
        <v>0.88736999999999999</v>
      </c>
      <c r="D62" s="5">
        <v>0.89615</v>
      </c>
      <c r="E62" s="5">
        <v>0.92029000000000005</v>
      </c>
      <c r="F62" s="5">
        <v>0.91166999999999998</v>
      </c>
      <c r="G62" s="5">
        <v>0.92035</v>
      </c>
      <c r="H62" s="5">
        <v>0.92193000000000003</v>
      </c>
      <c r="I62" s="5">
        <v>0.91151000000000004</v>
      </c>
      <c r="J62" s="5">
        <v>0.90964999999999996</v>
      </c>
      <c r="K62" s="5">
        <v>0.90217000000000003</v>
      </c>
      <c r="L62" s="5">
        <v>0.89324000000000003</v>
      </c>
      <c r="M62" s="5">
        <v>0.88995000000000002</v>
      </c>
      <c r="N62" s="5">
        <v>0.88166</v>
      </c>
      <c r="O62" s="5">
        <v>0.87363000000000002</v>
      </c>
      <c r="P62" s="5">
        <v>0.87363000000000002</v>
      </c>
      <c r="Q62" s="5">
        <v>0.87922999999999996</v>
      </c>
      <c r="R62" s="5">
        <v>0.88395000000000001</v>
      </c>
      <c r="S62" s="5">
        <v>0.86951999999999996</v>
      </c>
      <c r="T62" s="5">
        <v>0.85563999999999996</v>
      </c>
      <c r="U62" s="5">
        <v>0.85389999999999999</v>
      </c>
      <c r="V62" s="5">
        <v>0.84782999999999997</v>
      </c>
      <c r="W62" s="5">
        <v>0.87336999999999998</v>
      </c>
      <c r="X62" s="5">
        <v>0.86407</v>
      </c>
      <c r="Y62" s="5">
        <v>0.85516000000000003</v>
      </c>
      <c r="Z62" s="5">
        <v>0.85787000000000002</v>
      </c>
      <c r="AA62" s="5">
        <v>0.86402999999999996</v>
      </c>
      <c r="AB62" s="5">
        <v>0.86402999999999996</v>
      </c>
      <c r="AC62" s="5">
        <v>0.87241999999999997</v>
      </c>
      <c r="AD62" s="5">
        <v>0.87633000000000005</v>
      </c>
      <c r="AE62" s="5">
        <v>0.88532</v>
      </c>
      <c r="AF62" s="5">
        <v>0.89902000000000004</v>
      </c>
      <c r="AG62" s="5">
        <v>0.96950999999999998</v>
      </c>
      <c r="AH62" s="5">
        <v>0.96067000000000002</v>
      </c>
      <c r="AI62" s="5">
        <v>0.95479000000000003</v>
      </c>
      <c r="AJ62" s="5">
        <v>0.97302</v>
      </c>
      <c r="AK62" s="5">
        <v>0.91815000000000002</v>
      </c>
      <c r="AM62" s="4" t="s">
        <v>51</v>
      </c>
      <c r="AN62" s="4" t="s">
        <v>52</v>
      </c>
      <c r="AO62" s="5">
        <f t="shared" si="50"/>
        <v>0.90382833333333334</v>
      </c>
      <c r="AP62" s="5">
        <f t="shared" si="51"/>
        <v>0.86565000000000003</v>
      </c>
      <c r="AQ62" s="5">
        <f t="shared" si="52"/>
        <v>0.91248090909090918</v>
      </c>
      <c r="AR62" s="6">
        <f>(AO62-AVERAGE(AO59:AO104))/_xlfn.STDEV.P(AO59:AO104)</f>
        <v>2.0421752129974315</v>
      </c>
      <c r="AS62" s="6">
        <f t="shared" ref="AS62:AT62" si="55">(AP62-AVERAGE(AP59:AP104))/_xlfn.STDEV.P(AP59:AP104)</f>
        <v>1.1733352090813949</v>
      </c>
      <c r="AT62" s="6">
        <f t="shared" si="55"/>
        <v>1.5096405711928544</v>
      </c>
    </row>
    <row r="63" spans="1:46" ht="13.5" thickBot="1">
      <c r="A63" s="4" t="s">
        <v>53</v>
      </c>
      <c r="B63" s="4" t="s">
        <v>54</v>
      </c>
      <c r="C63" s="5">
        <v>0.62904000000000004</v>
      </c>
      <c r="D63" s="5">
        <v>0.57547000000000004</v>
      </c>
      <c r="E63" s="5">
        <v>0.60328000000000004</v>
      </c>
      <c r="F63" s="5">
        <v>0.56840000000000002</v>
      </c>
      <c r="G63" s="5">
        <v>0.58796999999999999</v>
      </c>
      <c r="H63" s="5">
        <v>0.57055</v>
      </c>
      <c r="I63" s="5">
        <v>0.63553000000000004</v>
      </c>
      <c r="J63" s="5">
        <v>0.67040999999999995</v>
      </c>
      <c r="K63" s="5">
        <v>0.64354</v>
      </c>
      <c r="L63" s="5">
        <v>0.63321000000000005</v>
      </c>
      <c r="M63" s="5">
        <v>0.62192999999999998</v>
      </c>
      <c r="N63" s="5">
        <v>0.66752999999999996</v>
      </c>
      <c r="O63" s="5">
        <v>0.69110000000000005</v>
      </c>
      <c r="P63" s="5">
        <v>0.73872000000000004</v>
      </c>
      <c r="Q63" s="5">
        <v>0.68625999999999998</v>
      </c>
      <c r="R63" s="5">
        <v>0.72114</v>
      </c>
      <c r="S63" s="5">
        <v>0.72702999999999995</v>
      </c>
      <c r="T63" s="5">
        <v>0.74597000000000002</v>
      </c>
      <c r="U63" s="5">
        <v>0.75654999999999994</v>
      </c>
      <c r="V63" s="5">
        <v>0.74326000000000003</v>
      </c>
      <c r="W63" s="5">
        <v>0.78054000000000001</v>
      </c>
      <c r="X63" s="5">
        <v>0.81820000000000004</v>
      </c>
      <c r="Y63" s="5">
        <v>0.79842000000000002</v>
      </c>
      <c r="Z63" s="5">
        <v>0.80888000000000004</v>
      </c>
      <c r="AA63" s="5">
        <v>0.76709000000000005</v>
      </c>
      <c r="AB63" s="5">
        <v>0.77303999999999995</v>
      </c>
      <c r="AC63" s="5">
        <v>0.81159000000000003</v>
      </c>
      <c r="AD63" s="5">
        <v>0.81159000000000003</v>
      </c>
      <c r="AE63" s="5">
        <v>0.8387</v>
      </c>
      <c r="AF63" s="5">
        <v>0.83533999999999997</v>
      </c>
      <c r="AG63" s="5">
        <v>0.82699999999999996</v>
      </c>
      <c r="AH63" s="5">
        <v>0.85263999999999995</v>
      </c>
      <c r="AI63" s="5">
        <v>0.81693000000000005</v>
      </c>
      <c r="AJ63" s="5">
        <v>0.81879999999999997</v>
      </c>
      <c r="AK63" s="5">
        <v>0.72926000000000002</v>
      </c>
      <c r="AM63" s="4" t="s">
        <v>53</v>
      </c>
      <c r="AN63" s="4" t="s">
        <v>54</v>
      </c>
      <c r="AO63" s="5">
        <f t="shared" si="50"/>
        <v>0.61723833333333333</v>
      </c>
      <c r="AP63" s="5">
        <f t="shared" si="51"/>
        <v>0.75133916666666678</v>
      </c>
      <c r="AQ63" s="5">
        <f t="shared" si="52"/>
        <v>0.80745272727272732</v>
      </c>
      <c r="AR63" s="6">
        <f>(AO63-AVERAGE(AO59:AO104))/_xlfn.STDEV.P(AO59:AO104)</f>
        <v>-1.130912760341809</v>
      </c>
      <c r="AS63" s="6">
        <f t="shared" ref="AS63:AT63" si="56">(AP63-AVERAGE(AP59:AP104))/_xlfn.STDEV.P(AP59:AP104)</f>
        <v>-0.15196743814660912</v>
      </c>
      <c r="AT63" s="6">
        <f t="shared" si="56"/>
        <v>0.23124826024714568</v>
      </c>
    </row>
    <row r="64" spans="1:46" ht="13.5" thickBot="1">
      <c r="A64" s="4" t="s">
        <v>55</v>
      </c>
      <c r="B64" s="4" t="s">
        <v>56</v>
      </c>
      <c r="C64" s="5">
        <v>0.68813999999999997</v>
      </c>
      <c r="D64" s="5">
        <v>0.65661000000000003</v>
      </c>
      <c r="E64" s="5">
        <v>0.66269</v>
      </c>
      <c r="F64" s="5">
        <v>0.64729999999999999</v>
      </c>
      <c r="G64" s="5">
        <v>0.59570000000000001</v>
      </c>
      <c r="H64" s="5">
        <v>0.59648000000000001</v>
      </c>
      <c r="I64" s="5">
        <v>0.57999999999999996</v>
      </c>
      <c r="J64" s="5">
        <v>0.57945999999999998</v>
      </c>
      <c r="K64" s="5">
        <v>0.56318999999999997</v>
      </c>
      <c r="L64" s="5">
        <v>0.53432000000000002</v>
      </c>
      <c r="M64" s="5">
        <v>0.57121999999999995</v>
      </c>
      <c r="N64" s="5">
        <v>0.59604999999999997</v>
      </c>
      <c r="O64" s="5">
        <v>0.58428000000000002</v>
      </c>
      <c r="P64" s="5">
        <v>0.56262000000000001</v>
      </c>
      <c r="Q64" s="5">
        <v>0.54798999999999998</v>
      </c>
      <c r="R64" s="5">
        <v>0.58599000000000001</v>
      </c>
      <c r="S64" s="5">
        <v>0.64307000000000003</v>
      </c>
      <c r="T64" s="5">
        <v>0.64359999999999995</v>
      </c>
      <c r="U64" s="5">
        <v>0.63909000000000005</v>
      </c>
      <c r="V64" s="5">
        <v>0.63031999999999999</v>
      </c>
      <c r="W64" s="5">
        <v>0.61434999999999995</v>
      </c>
      <c r="X64" s="5">
        <v>0.65051000000000003</v>
      </c>
      <c r="Y64" s="5">
        <v>0.66310999999999998</v>
      </c>
      <c r="Z64" s="5">
        <v>0.67991999999999997</v>
      </c>
      <c r="AA64" s="5">
        <v>0.70452000000000004</v>
      </c>
      <c r="AB64" s="5">
        <v>0.75375000000000003</v>
      </c>
      <c r="AC64" s="5">
        <v>0.76329000000000002</v>
      </c>
      <c r="AD64" s="5">
        <v>0.71006000000000002</v>
      </c>
      <c r="AE64" s="5">
        <v>0.71380999999999994</v>
      </c>
      <c r="AF64" s="5">
        <v>0.71523999999999999</v>
      </c>
      <c r="AG64" s="5">
        <v>0.80308000000000002</v>
      </c>
      <c r="AH64" s="5">
        <v>0.79642000000000002</v>
      </c>
      <c r="AI64" s="5">
        <v>0.84799000000000002</v>
      </c>
      <c r="AJ64" s="5">
        <v>0.83548999999999995</v>
      </c>
      <c r="AK64" s="5">
        <v>0.75556000000000001</v>
      </c>
      <c r="AM64" s="4" t="s">
        <v>55</v>
      </c>
      <c r="AN64" s="4" t="s">
        <v>56</v>
      </c>
      <c r="AO64" s="5">
        <f t="shared" si="50"/>
        <v>0.60592999999999997</v>
      </c>
      <c r="AP64" s="5">
        <f t="shared" si="51"/>
        <v>0.62040416666666665</v>
      </c>
      <c r="AQ64" s="5">
        <f t="shared" si="52"/>
        <v>0.76356454545454544</v>
      </c>
      <c r="AR64" s="6">
        <f>(AO64-AVERAGE(AO59:AO104))/_xlfn.STDEV.P(AO59:AO104)</f>
        <v>-1.2561171865203615</v>
      </c>
      <c r="AS64" s="6">
        <f t="shared" ref="AS64:AT64" si="57">(AP64-AVERAGE(AP59:AP104))/_xlfn.STDEV.P(AP59:AP104)</f>
        <v>-1.6700081789466121</v>
      </c>
      <c r="AT64" s="6">
        <f t="shared" si="57"/>
        <v>-0.3029542100467672</v>
      </c>
    </row>
    <row r="65" spans="1:46" ht="13.5" thickBot="1">
      <c r="A65" s="4" t="s">
        <v>57</v>
      </c>
      <c r="B65" s="4" t="s">
        <v>58</v>
      </c>
      <c r="C65" s="5">
        <v>0.83216999999999997</v>
      </c>
      <c r="D65" s="5">
        <v>0.84209999999999996</v>
      </c>
      <c r="E65" s="5">
        <v>0.82201999999999997</v>
      </c>
      <c r="F65" s="5">
        <v>0.80967999999999996</v>
      </c>
      <c r="G65" s="5">
        <v>0.7923</v>
      </c>
      <c r="H65" s="5">
        <v>0.80615999999999999</v>
      </c>
      <c r="I65" s="5">
        <v>0.76371</v>
      </c>
      <c r="J65" s="5">
        <v>0.72733000000000003</v>
      </c>
      <c r="K65" s="5">
        <v>0.72424999999999995</v>
      </c>
      <c r="L65" s="5">
        <v>0.69776000000000005</v>
      </c>
      <c r="M65" s="5">
        <v>0.71004</v>
      </c>
      <c r="N65" s="5">
        <v>0.72096000000000005</v>
      </c>
      <c r="O65" s="5">
        <v>0.71028000000000002</v>
      </c>
      <c r="P65" s="5">
        <v>0.70591999999999999</v>
      </c>
      <c r="Q65" s="5">
        <v>0.69964999999999999</v>
      </c>
      <c r="R65" s="5">
        <v>0.71311999999999998</v>
      </c>
      <c r="S65" s="5">
        <v>0.70579000000000003</v>
      </c>
      <c r="T65" s="5">
        <v>0.71255999999999997</v>
      </c>
      <c r="U65" s="5">
        <v>0.75158999999999998</v>
      </c>
      <c r="V65" s="5">
        <v>0.77347999999999995</v>
      </c>
      <c r="W65" s="5">
        <v>0.75573000000000001</v>
      </c>
      <c r="X65" s="5">
        <v>0.81077999999999995</v>
      </c>
      <c r="Y65" s="5">
        <v>0.83760999999999997</v>
      </c>
      <c r="Z65" s="5">
        <v>0.83501999999999998</v>
      </c>
      <c r="AA65" s="5">
        <v>0.84887999999999997</v>
      </c>
      <c r="AB65" s="5">
        <v>0.85721000000000003</v>
      </c>
      <c r="AC65" s="5">
        <v>0.87397000000000002</v>
      </c>
      <c r="AD65" s="5">
        <v>0.86868000000000001</v>
      </c>
      <c r="AE65" s="5">
        <v>0.89756999999999998</v>
      </c>
      <c r="AF65" s="5">
        <v>0.89015999999999995</v>
      </c>
      <c r="AG65" s="5">
        <v>0.90151999999999999</v>
      </c>
      <c r="AH65" s="5">
        <v>0.90410999999999997</v>
      </c>
      <c r="AI65" s="5">
        <v>0.91059000000000001</v>
      </c>
      <c r="AJ65" s="5">
        <v>0.91059000000000001</v>
      </c>
      <c r="AK65" s="5">
        <v>0.82099999999999995</v>
      </c>
      <c r="AM65" s="4" t="s">
        <v>57</v>
      </c>
      <c r="AN65" s="4" t="s">
        <v>58</v>
      </c>
      <c r="AO65" s="5">
        <f t="shared" si="50"/>
        <v>0.77070666666666654</v>
      </c>
      <c r="AP65" s="5">
        <f t="shared" si="51"/>
        <v>0.75096083333333341</v>
      </c>
      <c r="AQ65" s="5">
        <f t="shared" si="52"/>
        <v>0.8803890909090909</v>
      </c>
      <c r="AR65" s="6">
        <f>(AO65-AVERAGE(AO59:AO104))/_xlfn.STDEV.P(AO59:AO104)</f>
        <v>0.56826907708593533</v>
      </c>
      <c r="AS65" s="6">
        <f t="shared" ref="AS65:AT65" si="58">(AP65-AVERAGE(AP59:AP104))/_xlfn.STDEV.P(AP59:AP104)</f>
        <v>-0.1563537780374154</v>
      </c>
      <c r="AT65" s="6">
        <f t="shared" si="58"/>
        <v>1.1190222352596886</v>
      </c>
    </row>
    <row r="66" spans="1:46" ht="13.5" thickBot="1">
      <c r="A66" s="4" t="s">
        <v>59</v>
      </c>
      <c r="B66" s="4" t="s">
        <v>60</v>
      </c>
      <c r="C66" s="5">
        <v>0.89807999999999999</v>
      </c>
      <c r="D66" s="5">
        <v>0.85604999999999998</v>
      </c>
      <c r="E66" s="5">
        <v>0.84992000000000001</v>
      </c>
      <c r="F66" s="5">
        <v>0.83689999999999998</v>
      </c>
      <c r="G66" s="5">
        <v>0.81308999999999998</v>
      </c>
      <c r="H66" s="5">
        <v>0.81681999999999999</v>
      </c>
      <c r="I66" s="5">
        <v>0.80413000000000001</v>
      </c>
      <c r="J66" s="5">
        <v>0.81550999999999996</v>
      </c>
      <c r="K66" s="5">
        <v>0.78466000000000002</v>
      </c>
      <c r="L66" s="5">
        <v>0.75188999999999995</v>
      </c>
      <c r="M66" s="5">
        <v>0.74653999999999998</v>
      </c>
      <c r="N66" s="5">
        <v>0.73365999999999998</v>
      </c>
      <c r="O66" s="5">
        <v>0.67303999999999997</v>
      </c>
      <c r="P66" s="5">
        <v>0.69194</v>
      </c>
      <c r="Q66" s="5">
        <v>0.67313999999999996</v>
      </c>
      <c r="R66" s="5">
        <v>0.66793000000000002</v>
      </c>
      <c r="S66" s="5">
        <v>0.66434000000000004</v>
      </c>
      <c r="T66" s="5">
        <v>0.64827000000000001</v>
      </c>
      <c r="U66" s="5">
        <v>0.64603999999999995</v>
      </c>
      <c r="V66" s="5">
        <v>0.64053000000000004</v>
      </c>
      <c r="W66" s="5">
        <v>0.62694000000000005</v>
      </c>
      <c r="X66" s="5">
        <v>0.66263000000000005</v>
      </c>
      <c r="Y66" s="5">
        <v>0.67720999999999998</v>
      </c>
      <c r="Z66" s="5">
        <v>0.70947000000000005</v>
      </c>
      <c r="AA66" s="5">
        <v>0.77090000000000003</v>
      </c>
      <c r="AB66" s="5">
        <v>0.77634999999999998</v>
      </c>
      <c r="AC66" s="5">
        <v>0.79849999999999999</v>
      </c>
      <c r="AD66" s="5">
        <v>0.79956000000000005</v>
      </c>
      <c r="AE66" s="5">
        <v>0.76139000000000001</v>
      </c>
      <c r="AF66" s="5">
        <v>0.77888999999999997</v>
      </c>
      <c r="AG66" s="5">
        <v>0.78361000000000003</v>
      </c>
      <c r="AH66" s="5">
        <v>0.74656999999999996</v>
      </c>
      <c r="AI66" s="5">
        <v>0.78647</v>
      </c>
      <c r="AJ66" s="5">
        <v>0.79683000000000004</v>
      </c>
      <c r="AK66" s="5">
        <v>0.72594999999999998</v>
      </c>
      <c r="AM66" s="4" t="s">
        <v>59</v>
      </c>
      <c r="AN66" s="4" t="s">
        <v>60</v>
      </c>
      <c r="AO66" s="5">
        <f t="shared" si="50"/>
        <v>0.80893749999999986</v>
      </c>
      <c r="AP66" s="5">
        <f t="shared" si="51"/>
        <v>0.6651233333333334</v>
      </c>
      <c r="AQ66" s="5">
        <f t="shared" si="52"/>
        <v>0.77500181818181813</v>
      </c>
      <c r="AR66" s="6">
        <f>(AO66-AVERAGE(AO59:AO104))/_xlfn.STDEV.P(AO59:AO104)</f>
        <v>0.99155599379878967</v>
      </c>
      <c r="AS66" s="6">
        <f t="shared" ref="AS66:AT66" si="59">(AP66-AVERAGE(AP59:AP104))/_xlfn.STDEV.P(AP59:AP104)</f>
        <v>-1.1515408715450348</v>
      </c>
      <c r="AT66" s="6">
        <f t="shared" si="59"/>
        <v>-0.16374089358618174</v>
      </c>
    </row>
    <row r="67" spans="1:46" ht="13.5" thickBot="1">
      <c r="A67" s="4" t="s">
        <v>61</v>
      </c>
      <c r="B67" s="4" t="s">
        <v>62</v>
      </c>
      <c r="C67" s="5">
        <v>0.81777999999999995</v>
      </c>
      <c r="D67" s="5">
        <v>0.85407999999999995</v>
      </c>
      <c r="E67" s="5">
        <v>0.80837999999999999</v>
      </c>
      <c r="F67" s="5">
        <v>0.81447999999999998</v>
      </c>
      <c r="G67" s="5">
        <v>0.80028999999999995</v>
      </c>
      <c r="H67" s="5">
        <v>0.79364000000000001</v>
      </c>
      <c r="I67" s="5">
        <v>0.80598999999999998</v>
      </c>
      <c r="J67" s="5">
        <v>0.79827000000000004</v>
      </c>
      <c r="K67" s="5">
        <v>0.78993999999999998</v>
      </c>
      <c r="L67" s="5">
        <v>0.76981999999999995</v>
      </c>
      <c r="M67" s="5">
        <v>0.82186000000000003</v>
      </c>
      <c r="N67" s="5">
        <v>0.85694000000000004</v>
      </c>
      <c r="O67" s="5">
        <v>0.85206000000000004</v>
      </c>
      <c r="P67" s="5">
        <v>0.84135000000000004</v>
      </c>
      <c r="Q67" s="5">
        <v>0.85372000000000003</v>
      </c>
      <c r="R67" s="5">
        <v>0.85460999999999998</v>
      </c>
      <c r="S67" s="5">
        <v>0.85546</v>
      </c>
      <c r="T67" s="5">
        <v>0.80830999999999997</v>
      </c>
      <c r="U67" s="5">
        <v>0.80733999999999995</v>
      </c>
      <c r="V67" s="5">
        <v>0.81361000000000006</v>
      </c>
      <c r="W67" s="5">
        <v>0.82194</v>
      </c>
      <c r="X67" s="5">
        <v>0.82323999999999997</v>
      </c>
      <c r="Y67" s="5">
        <v>0.83323999999999998</v>
      </c>
      <c r="Z67" s="5">
        <v>0.82282</v>
      </c>
      <c r="AA67" s="5">
        <v>0.80230999999999997</v>
      </c>
      <c r="AB67" s="5">
        <v>0.82082999999999995</v>
      </c>
      <c r="AC67" s="5">
        <v>0.85416000000000003</v>
      </c>
      <c r="AD67" s="5">
        <v>0.85024</v>
      </c>
      <c r="AE67" s="5">
        <v>0.86704999999999999</v>
      </c>
      <c r="AF67" s="5">
        <v>0.92842999999999998</v>
      </c>
      <c r="AG67" s="5">
        <v>0.92493000000000003</v>
      </c>
      <c r="AH67" s="5">
        <v>0.92254999999999998</v>
      </c>
      <c r="AI67" s="5">
        <v>0.89873999999999998</v>
      </c>
      <c r="AJ67" s="5">
        <v>0.91756000000000004</v>
      </c>
      <c r="AK67" s="5">
        <v>0.83847000000000005</v>
      </c>
      <c r="AM67" s="4" t="s">
        <v>61</v>
      </c>
      <c r="AN67" s="4" t="s">
        <v>62</v>
      </c>
      <c r="AO67" s="5">
        <f t="shared" si="50"/>
        <v>0.81095583333333332</v>
      </c>
      <c r="AP67" s="5">
        <f t="shared" si="51"/>
        <v>0.83230833333333321</v>
      </c>
      <c r="AQ67" s="5">
        <f t="shared" si="52"/>
        <v>0.87502454545454544</v>
      </c>
      <c r="AR67" s="6">
        <f>(AO67-AVERAGE(AO59:AO104))/_xlfn.STDEV.P(AO59:AO104)</f>
        <v>1.0139027233643365</v>
      </c>
      <c r="AS67" s="6">
        <f t="shared" ref="AS67:AT67" si="60">(AP67-AVERAGE(AP59:AP104))/_xlfn.STDEV.P(AP59:AP104)</f>
        <v>0.78677692927711329</v>
      </c>
      <c r="AT67" s="6">
        <f t="shared" si="60"/>
        <v>1.0537255354398081</v>
      </c>
    </row>
    <row r="68" spans="1:46" ht="13.5" thickBot="1">
      <c r="A68" s="4" t="s">
        <v>63</v>
      </c>
      <c r="B68" s="4" t="s">
        <v>64</v>
      </c>
      <c r="C68" s="5">
        <v>0.74944</v>
      </c>
      <c r="D68" s="5">
        <v>0.71472000000000002</v>
      </c>
      <c r="E68" s="5">
        <v>0.66883999999999999</v>
      </c>
      <c r="F68" s="5">
        <v>0.71516999999999997</v>
      </c>
      <c r="G68" s="5">
        <v>0.71404000000000001</v>
      </c>
      <c r="H68" s="5">
        <v>0.65844000000000003</v>
      </c>
      <c r="I68" s="5">
        <v>0.64898999999999996</v>
      </c>
      <c r="J68" s="5">
        <v>0.63349999999999995</v>
      </c>
      <c r="K68" s="5">
        <v>0.63939000000000001</v>
      </c>
      <c r="L68" s="5">
        <v>0.64939999999999998</v>
      </c>
      <c r="M68" s="5">
        <v>0.65774999999999995</v>
      </c>
      <c r="N68" s="5">
        <v>0.65503999999999996</v>
      </c>
      <c r="O68" s="5">
        <v>0.64773000000000003</v>
      </c>
      <c r="P68" s="5">
        <v>0.65793999999999997</v>
      </c>
      <c r="Q68" s="5">
        <v>0.70011999999999996</v>
      </c>
      <c r="R68" s="5">
        <v>0.71031999999999995</v>
      </c>
      <c r="S68" s="5">
        <v>0.67035</v>
      </c>
      <c r="T68" s="5">
        <v>0.65702000000000005</v>
      </c>
      <c r="U68" s="5">
        <v>0.62970999999999999</v>
      </c>
      <c r="V68" s="5">
        <v>0.61743000000000003</v>
      </c>
      <c r="W68" s="5">
        <v>0.62997000000000003</v>
      </c>
      <c r="X68" s="5">
        <v>0.63790999999999998</v>
      </c>
      <c r="Y68" s="5">
        <v>0.61295999999999995</v>
      </c>
      <c r="Z68" s="5">
        <v>0.63417000000000001</v>
      </c>
      <c r="AA68" s="5">
        <v>0.60362000000000005</v>
      </c>
      <c r="AB68" s="5">
        <v>0.61587000000000003</v>
      </c>
      <c r="AC68" s="5">
        <v>0.61722999999999995</v>
      </c>
      <c r="AD68" s="5">
        <v>0.62653999999999999</v>
      </c>
      <c r="AE68" s="5">
        <v>0.68142000000000003</v>
      </c>
      <c r="AF68" s="5">
        <v>0.77859</v>
      </c>
      <c r="AG68" s="5">
        <v>0.83979999999999999</v>
      </c>
      <c r="AH68" s="5">
        <v>0.84577999999999998</v>
      </c>
      <c r="AI68" s="5">
        <v>0.84194000000000002</v>
      </c>
      <c r="AJ68" s="5">
        <v>0.85682000000000003</v>
      </c>
      <c r="AK68" s="5">
        <v>0.80184999999999995</v>
      </c>
      <c r="AM68" s="4" t="s">
        <v>63</v>
      </c>
      <c r="AN68" s="4" t="s">
        <v>64</v>
      </c>
      <c r="AO68" s="5">
        <f t="shared" si="50"/>
        <v>0.6753933333333334</v>
      </c>
      <c r="AP68" s="5">
        <f t="shared" si="51"/>
        <v>0.65046916666666665</v>
      </c>
      <c r="AQ68" s="5">
        <f t="shared" si="52"/>
        <v>0.73722363636363641</v>
      </c>
      <c r="AR68" s="6">
        <f>(AO68-AVERAGE(AO59:AO104))/_xlfn.STDEV.P(AO59:AO104)</f>
        <v>-0.48702800829343423</v>
      </c>
      <c r="AS68" s="6">
        <f t="shared" ref="AS68:AT68" si="61">(AP68-AVERAGE(AP59:AP104))/_xlfn.STDEV.P(AP59:AP104)</f>
        <v>-1.3214390807516907</v>
      </c>
      <c r="AT68" s="6">
        <f t="shared" si="61"/>
        <v>-0.62357306740671214</v>
      </c>
    </row>
    <row r="69" spans="1:46" ht="13.5" thickBot="1">
      <c r="A69" s="4" t="s">
        <v>65</v>
      </c>
      <c r="B69" s="4" t="s">
        <v>66</v>
      </c>
      <c r="C69" s="5">
        <v>0.77832000000000001</v>
      </c>
      <c r="D69" s="5">
        <v>0.74187000000000003</v>
      </c>
      <c r="E69" s="5">
        <v>0.72241</v>
      </c>
      <c r="F69" s="5">
        <v>0.72987999999999997</v>
      </c>
      <c r="G69" s="5">
        <v>0.68317000000000005</v>
      </c>
      <c r="H69" s="5">
        <v>0.67274999999999996</v>
      </c>
      <c r="I69" s="5">
        <v>0.67632999999999999</v>
      </c>
      <c r="J69" s="5">
        <v>0.70765999999999996</v>
      </c>
      <c r="K69" s="5">
        <v>0.74802999999999997</v>
      </c>
      <c r="L69" s="5">
        <v>0.74817999999999996</v>
      </c>
      <c r="M69" s="5">
        <v>0.76407999999999998</v>
      </c>
      <c r="N69" s="5">
        <v>0.74477000000000004</v>
      </c>
      <c r="O69" s="5">
        <v>0.76927999999999996</v>
      </c>
      <c r="P69" s="5">
        <v>0.78722000000000003</v>
      </c>
      <c r="Q69" s="5">
        <v>0.80291999999999997</v>
      </c>
      <c r="R69" s="5">
        <v>0.81049000000000004</v>
      </c>
      <c r="S69" s="5">
        <v>0.85719999999999996</v>
      </c>
      <c r="T69" s="5">
        <v>0.88141000000000003</v>
      </c>
      <c r="U69" s="5">
        <v>0.88695999999999997</v>
      </c>
      <c r="V69" s="5">
        <v>0.88627999999999996</v>
      </c>
      <c r="W69" s="5">
        <v>0.88831000000000004</v>
      </c>
      <c r="X69" s="5">
        <v>0.87392000000000003</v>
      </c>
      <c r="Y69" s="5">
        <v>0.88802000000000003</v>
      </c>
      <c r="Z69" s="5">
        <v>0.91525999999999996</v>
      </c>
      <c r="AA69" s="5">
        <v>0.90930999999999995</v>
      </c>
      <c r="AB69" s="5">
        <v>0.91591999999999996</v>
      </c>
      <c r="AC69" s="5">
        <v>0.88832999999999995</v>
      </c>
      <c r="AD69" s="5">
        <v>0.88146999999999998</v>
      </c>
      <c r="AE69" s="5">
        <v>0.88146999999999998</v>
      </c>
      <c r="AF69" s="5">
        <v>0.90403999999999995</v>
      </c>
      <c r="AG69" s="5">
        <v>0.90097000000000005</v>
      </c>
      <c r="AH69" s="5">
        <v>0.89154999999999995</v>
      </c>
      <c r="AI69" s="5">
        <v>0.88941000000000003</v>
      </c>
      <c r="AJ69" s="5">
        <v>0.90810000000000002</v>
      </c>
      <c r="AK69" s="5">
        <v>0.82279000000000002</v>
      </c>
      <c r="AM69" s="4" t="s">
        <v>65</v>
      </c>
      <c r="AN69" s="4" t="s">
        <v>66</v>
      </c>
      <c r="AO69" s="5">
        <f t="shared" si="50"/>
        <v>0.72645416666666662</v>
      </c>
      <c r="AP69" s="5">
        <f t="shared" si="51"/>
        <v>0.85393916666666669</v>
      </c>
      <c r="AQ69" s="5">
        <f t="shared" si="52"/>
        <v>0.8903054545454544</v>
      </c>
      <c r="AR69" s="6">
        <f>(AO69-AVERAGE(AO59:AO104))/_xlfn.STDEV.P(AO59:AO104)</f>
        <v>7.8311034097015716E-2</v>
      </c>
      <c r="AS69" s="6">
        <f t="shared" ref="AS69:AT69" si="62">(AP69-AVERAGE(AP59:AP104))/_xlfn.STDEV.P(AP59:AP104)</f>
        <v>1.0375615648402166</v>
      </c>
      <c r="AT69" s="6">
        <f t="shared" si="62"/>
        <v>1.2397232014747788</v>
      </c>
    </row>
    <row r="70" spans="1:46" ht="13.5" thickBot="1">
      <c r="A70" s="4" t="s">
        <v>67</v>
      </c>
      <c r="B70" s="4" t="s">
        <v>68</v>
      </c>
      <c r="C70" s="5">
        <v>0.91246000000000005</v>
      </c>
      <c r="D70" s="5">
        <v>0.90351000000000004</v>
      </c>
      <c r="E70" s="5">
        <v>0.85290999999999995</v>
      </c>
      <c r="F70" s="5">
        <v>0.85233999999999999</v>
      </c>
      <c r="G70" s="5">
        <v>0.83577999999999997</v>
      </c>
      <c r="H70" s="5">
        <v>0.82555999999999996</v>
      </c>
      <c r="I70" s="5">
        <v>0.78659000000000001</v>
      </c>
      <c r="J70" s="5">
        <v>0.79557999999999995</v>
      </c>
      <c r="K70" s="5">
        <v>0.77424999999999999</v>
      </c>
      <c r="L70" s="5">
        <v>0.76297000000000004</v>
      </c>
      <c r="M70" s="5">
        <v>0.75685000000000002</v>
      </c>
      <c r="N70" s="5">
        <v>0.75702999999999998</v>
      </c>
      <c r="O70" s="5">
        <v>0.76224000000000003</v>
      </c>
      <c r="P70" s="5">
        <v>0.77119000000000004</v>
      </c>
      <c r="Q70" s="5">
        <v>0.81235000000000002</v>
      </c>
      <c r="R70" s="5">
        <v>0.81560999999999995</v>
      </c>
      <c r="S70" s="5">
        <v>0.83255999999999997</v>
      </c>
      <c r="T70" s="5">
        <v>0.83831999999999995</v>
      </c>
      <c r="U70" s="5">
        <v>0.87280000000000002</v>
      </c>
      <c r="V70" s="5">
        <v>0.87407000000000001</v>
      </c>
      <c r="W70" s="5">
        <v>0.91971000000000003</v>
      </c>
      <c r="X70" s="5">
        <v>0.90410000000000001</v>
      </c>
      <c r="Y70" s="5">
        <v>0.89737999999999996</v>
      </c>
      <c r="Z70" s="5">
        <v>0.89812000000000003</v>
      </c>
      <c r="AA70" s="5">
        <v>0.89551999999999998</v>
      </c>
      <c r="AB70" s="5">
        <v>0.89551999999999998</v>
      </c>
      <c r="AC70" s="5">
        <v>0.85038999999999998</v>
      </c>
      <c r="AD70" s="5">
        <v>0.83540999999999999</v>
      </c>
      <c r="AE70" s="5">
        <v>0.84970000000000001</v>
      </c>
      <c r="AF70" s="5">
        <v>0.86367000000000005</v>
      </c>
      <c r="AG70" s="5">
        <v>0.88900000000000001</v>
      </c>
      <c r="AH70" s="5">
        <v>0.87368000000000001</v>
      </c>
      <c r="AI70" s="5">
        <v>0.86773</v>
      </c>
      <c r="AJ70" s="5">
        <v>0.88819999999999999</v>
      </c>
      <c r="AK70" s="5">
        <v>0.83819999999999995</v>
      </c>
      <c r="AM70" s="4" t="s">
        <v>67</v>
      </c>
      <c r="AN70" s="4" t="s">
        <v>68</v>
      </c>
      <c r="AO70" s="5">
        <f t="shared" si="50"/>
        <v>0.81798583333333352</v>
      </c>
      <c r="AP70" s="5">
        <f t="shared" si="51"/>
        <v>0.84987083333333324</v>
      </c>
      <c r="AQ70" s="5">
        <f t="shared" si="52"/>
        <v>0.86791090909090907</v>
      </c>
      <c r="AR70" s="6">
        <f>(AO70-AVERAGE(AO59:AO104))/_xlfn.STDEV.P(AO59:AO104)</f>
        <v>1.0917379878626634</v>
      </c>
      <c r="AS70" s="6">
        <f t="shared" ref="AS70:AT70" si="63">(AP70-AVERAGE(AP59:AP104))/_xlfn.STDEV.P(AP59:AP104)</f>
        <v>0.99039391870163751</v>
      </c>
      <c r="AT70" s="6">
        <f t="shared" si="63"/>
        <v>0.9671390795695205</v>
      </c>
    </row>
    <row r="71" spans="1:46" ht="13.5" thickBot="1">
      <c r="A71" s="4" t="s">
        <v>69</v>
      </c>
      <c r="B71" s="4" t="s">
        <v>70</v>
      </c>
      <c r="C71" s="5">
        <v>0.74107999999999996</v>
      </c>
      <c r="D71" s="5">
        <v>0.77531000000000005</v>
      </c>
      <c r="E71" s="5">
        <v>0.79066000000000003</v>
      </c>
      <c r="F71" s="5">
        <v>0.76973999999999998</v>
      </c>
      <c r="G71" s="5">
        <v>0.76932</v>
      </c>
      <c r="H71" s="5">
        <v>0.76595000000000002</v>
      </c>
      <c r="I71" s="5">
        <v>0.76607999999999998</v>
      </c>
      <c r="J71" s="5">
        <v>0.76358999999999999</v>
      </c>
      <c r="K71" s="5">
        <v>0.76000999999999996</v>
      </c>
      <c r="L71" s="5">
        <v>0.75036999999999998</v>
      </c>
      <c r="M71" s="5">
        <v>0.78381999999999996</v>
      </c>
      <c r="N71" s="5">
        <v>0.78803999999999996</v>
      </c>
      <c r="O71" s="5">
        <v>0.80027000000000004</v>
      </c>
      <c r="P71" s="5">
        <v>0.79620999999999997</v>
      </c>
      <c r="Q71" s="5">
        <v>0.79037999999999997</v>
      </c>
      <c r="R71" s="5">
        <v>0.80405000000000004</v>
      </c>
      <c r="S71" s="5">
        <v>0.82867999999999997</v>
      </c>
      <c r="T71" s="5">
        <v>0.7863</v>
      </c>
      <c r="U71" s="5">
        <v>0.78552</v>
      </c>
      <c r="V71" s="5">
        <v>0.79232999999999998</v>
      </c>
      <c r="W71" s="5">
        <v>0.83740999999999999</v>
      </c>
      <c r="X71" s="5">
        <v>0.85043999999999997</v>
      </c>
      <c r="Y71" s="5">
        <v>0.85029999999999994</v>
      </c>
      <c r="Z71" s="5">
        <v>0.85889000000000004</v>
      </c>
      <c r="AA71" s="5">
        <v>0.86833000000000005</v>
      </c>
      <c r="AB71" s="5">
        <v>0.82272999999999996</v>
      </c>
      <c r="AC71" s="5">
        <v>0.83326</v>
      </c>
      <c r="AD71" s="5">
        <v>0.82389000000000001</v>
      </c>
      <c r="AE71" s="5">
        <v>0.78361999999999998</v>
      </c>
      <c r="AF71" s="5">
        <v>0.84731999999999996</v>
      </c>
      <c r="AG71" s="5">
        <v>0.84504000000000001</v>
      </c>
      <c r="AH71" s="5">
        <v>0.81894999999999996</v>
      </c>
      <c r="AI71" s="5">
        <v>0.82198000000000004</v>
      </c>
      <c r="AJ71" s="5">
        <v>0.82681000000000004</v>
      </c>
      <c r="AK71" s="5">
        <v>0.74587999999999999</v>
      </c>
      <c r="AM71" s="4" t="s">
        <v>69</v>
      </c>
      <c r="AN71" s="4" t="s">
        <v>70</v>
      </c>
      <c r="AO71" s="5">
        <f t="shared" si="50"/>
        <v>0.76866416666666659</v>
      </c>
      <c r="AP71" s="5">
        <f t="shared" si="51"/>
        <v>0.81506500000000015</v>
      </c>
      <c r="AQ71" s="5">
        <f t="shared" si="52"/>
        <v>0.82161909090909091</v>
      </c>
      <c r="AR71" s="6">
        <f>(AO71-AVERAGE(AO59:AO104))/_xlfn.STDEV.P(AO59:AO104)</f>
        <v>0.54565477726547673</v>
      </c>
      <c r="AS71" s="6">
        <f t="shared" ref="AS71:AT71" si="64">(AP71-AVERAGE(AP59:AP104))/_xlfn.STDEV.P(AP59:AP104)</f>
        <v>0.58686031028910957</v>
      </c>
      <c r="AT71" s="6">
        <f t="shared" si="64"/>
        <v>0.40367979274895821</v>
      </c>
    </row>
    <row r="72" spans="1:46" ht="13.5" thickBot="1">
      <c r="A72" s="4" t="s">
        <v>71</v>
      </c>
      <c r="B72" s="4" t="s">
        <v>72</v>
      </c>
      <c r="C72" s="5">
        <v>0.64980000000000004</v>
      </c>
      <c r="D72" s="5">
        <v>0.61897999999999997</v>
      </c>
      <c r="E72" s="5">
        <v>0.61897999999999997</v>
      </c>
      <c r="F72" s="5">
        <v>0.59807999999999995</v>
      </c>
      <c r="G72" s="5">
        <v>0.57432000000000005</v>
      </c>
      <c r="H72" s="5">
        <v>0.56744000000000006</v>
      </c>
      <c r="I72" s="5">
        <v>0.55367</v>
      </c>
      <c r="J72" s="5">
        <v>0.54903999999999997</v>
      </c>
      <c r="K72" s="5">
        <v>0.56986999999999999</v>
      </c>
      <c r="L72" s="5">
        <v>0.55605000000000004</v>
      </c>
      <c r="M72" s="5">
        <v>0.5917</v>
      </c>
      <c r="N72" s="5">
        <v>0.61234999999999995</v>
      </c>
      <c r="O72" s="5">
        <v>0.64431000000000005</v>
      </c>
      <c r="P72" s="5">
        <v>0.62385000000000002</v>
      </c>
      <c r="Q72" s="5">
        <v>0.63590999999999998</v>
      </c>
      <c r="R72" s="5">
        <v>0.66305999999999998</v>
      </c>
      <c r="S72" s="5">
        <v>0.67127999999999999</v>
      </c>
      <c r="T72" s="5">
        <v>0.68089999999999995</v>
      </c>
      <c r="U72" s="5">
        <v>0.73531999999999997</v>
      </c>
      <c r="V72" s="5">
        <v>0.76500000000000001</v>
      </c>
      <c r="W72" s="5">
        <v>0.76</v>
      </c>
      <c r="X72" s="5">
        <v>0.75263999999999998</v>
      </c>
      <c r="Y72" s="5">
        <v>0.74306000000000005</v>
      </c>
      <c r="Z72" s="5">
        <v>0.74639999999999995</v>
      </c>
      <c r="AA72" s="5">
        <v>0.75085999999999997</v>
      </c>
      <c r="AB72" s="5">
        <v>0.79520000000000002</v>
      </c>
      <c r="AC72" s="5">
        <v>0.78642999999999996</v>
      </c>
      <c r="AD72" s="5">
        <v>0.80147000000000002</v>
      </c>
      <c r="AE72" s="5">
        <v>0.79405999999999999</v>
      </c>
      <c r="AF72" s="5">
        <v>0.75361</v>
      </c>
      <c r="AG72" s="5">
        <v>0.73316999999999999</v>
      </c>
      <c r="AH72" s="5">
        <v>0.70067000000000002</v>
      </c>
      <c r="AI72" s="5">
        <v>0.70753999999999995</v>
      </c>
      <c r="AJ72" s="5">
        <v>0.73304000000000002</v>
      </c>
      <c r="AK72" s="5">
        <v>0.70132000000000005</v>
      </c>
      <c r="AM72" s="4" t="s">
        <v>71</v>
      </c>
      <c r="AN72" s="4" t="s">
        <v>72</v>
      </c>
      <c r="AO72" s="5">
        <f t="shared" si="50"/>
        <v>0.58835666666666675</v>
      </c>
      <c r="AP72" s="5">
        <f t="shared" si="51"/>
        <v>0.70181083333333316</v>
      </c>
      <c r="AQ72" s="5">
        <f t="shared" si="52"/>
        <v>0.75066999999999995</v>
      </c>
      <c r="AR72" s="6">
        <f>(AO72-AVERAGE(AO59:AO104))/_xlfn.STDEV.P(AO59:AO104)</f>
        <v>-1.4506868946451434</v>
      </c>
      <c r="AS72" s="6">
        <f t="shared" ref="AS72:AT72" si="65">(AP72-AVERAGE(AP59:AP104))/_xlfn.STDEV.P(AP59:AP104)</f>
        <v>-0.72619150217779382</v>
      </c>
      <c r="AT72" s="6">
        <f t="shared" si="65"/>
        <v>-0.4599053014287684</v>
      </c>
    </row>
    <row r="73" spans="1:46" ht="13.5" thickBot="1">
      <c r="A73" s="4" t="s">
        <v>73</v>
      </c>
      <c r="B73" s="4" t="s">
        <v>74</v>
      </c>
      <c r="C73" s="5">
        <v>0.80684999999999996</v>
      </c>
      <c r="D73" s="5">
        <v>0.81791999999999998</v>
      </c>
      <c r="E73" s="5">
        <v>0.83625000000000005</v>
      </c>
      <c r="F73" s="5">
        <v>0.84684000000000004</v>
      </c>
      <c r="G73" s="5">
        <v>0.84894999999999998</v>
      </c>
      <c r="H73" s="5">
        <v>0.84126999999999996</v>
      </c>
      <c r="I73" s="5">
        <v>0.84226000000000001</v>
      </c>
      <c r="J73" s="5">
        <v>0.83792</v>
      </c>
      <c r="K73" s="5">
        <v>0.85182000000000002</v>
      </c>
      <c r="L73" s="5">
        <v>0.85280999999999996</v>
      </c>
      <c r="M73" s="5">
        <v>0.85006999999999999</v>
      </c>
      <c r="N73" s="5">
        <v>0.85919999999999996</v>
      </c>
      <c r="O73" s="5">
        <v>0.87212000000000001</v>
      </c>
      <c r="P73" s="5">
        <v>0.86589000000000005</v>
      </c>
      <c r="Q73" s="5">
        <v>0.84865999999999997</v>
      </c>
      <c r="R73" s="5">
        <v>0.81776000000000004</v>
      </c>
      <c r="S73" s="5">
        <v>0.81266000000000005</v>
      </c>
      <c r="T73" s="5">
        <v>0.79908000000000001</v>
      </c>
      <c r="U73" s="5">
        <v>0.79964000000000002</v>
      </c>
      <c r="V73" s="5">
        <v>0.78193999999999997</v>
      </c>
      <c r="W73" s="5">
        <v>0.77669999999999995</v>
      </c>
      <c r="X73" s="5">
        <v>0.77822000000000002</v>
      </c>
      <c r="Y73" s="5">
        <v>0.74224000000000001</v>
      </c>
      <c r="Z73" s="5">
        <v>0.71345999999999998</v>
      </c>
      <c r="AA73" s="5">
        <v>0.70211999999999997</v>
      </c>
      <c r="AB73" s="5">
        <v>0.71855000000000002</v>
      </c>
      <c r="AC73" s="5">
        <v>0.71135000000000004</v>
      </c>
      <c r="AD73" s="5">
        <v>0.73780999999999997</v>
      </c>
      <c r="AE73" s="5">
        <v>0.74692999999999998</v>
      </c>
      <c r="AF73" s="5">
        <v>0.75834000000000001</v>
      </c>
      <c r="AG73" s="5">
        <v>0.75905999999999996</v>
      </c>
      <c r="AH73" s="5">
        <v>0.78110999999999997</v>
      </c>
      <c r="AI73" s="5">
        <v>0.76946000000000003</v>
      </c>
      <c r="AJ73" s="5">
        <v>0.78103999999999996</v>
      </c>
      <c r="AK73" s="5">
        <v>0.78171999999999997</v>
      </c>
      <c r="AM73" s="4" t="s">
        <v>73</v>
      </c>
      <c r="AN73" s="4" t="s">
        <v>74</v>
      </c>
      <c r="AO73" s="5">
        <f t="shared" si="50"/>
        <v>0.84101333333333328</v>
      </c>
      <c r="AP73" s="5">
        <f t="shared" si="51"/>
        <v>0.80069749999999995</v>
      </c>
      <c r="AQ73" s="5">
        <f t="shared" si="52"/>
        <v>0.74977181818181815</v>
      </c>
      <c r="AR73" s="6">
        <f>(AO73-AVERAGE(AO59:AO104))/_xlfn.STDEV.P(AO59:AO104)</f>
        <v>1.3466955345532967</v>
      </c>
      <c r="AS73" s="6">
        <f t="shared" ref="AS73:AT73" si="66">(AP73-AVERAGE(AP59:AP104))/_xlfn.STDEV.P(AP59:AP104)</f>
        <v>0.42028567139619072</v>
      </c>
      <c r="AT73" s="6">
        <f t="shared" si="66"/>
        <v>-0.47083787886005807</v>
      </c>
    </row>
    <row r="74" spans="1:46" ht="13.5" thickBot="1">
      <c r="A74" s="4" t="s">
        <v>75</v>
      </c>
      <c r="B74" s="4" t="s">
        <v>76</v>
      </c>
      <c r="C74" s="5">
        <v>0.78741000000000005</v>
      </c>
      <c r="D74" s="5">
        <v>0.79973000000000005</v>
      </c>
      <c r="E74" s="5">
        <v>0.80878000000000005</v>
      </c>
      <c r="F74" s="5">
        <v>0.79969000000000001</v>
      </c>
      <c r="G74" s="5">
        <v>0.81135000000000002</v>
      </c>
      <c r="H74" s="5">
        <v>0.81208999999999998</v>
      </c>
      <c r="I74" s="5">
        <v>0.82060999999999995</v>
      </c>
      <c r="J74" s="5">
        <v>0.83599999999999997</v>
      </c>
      <c r="K74" s="5">
        <v>0.82</v>
      </c>
      <c r="L74" s="5">
        <v>0.80423</v>
      </c>
      <c r="M74" s="5">
        <v>0.80862000000000001</v>
      </c>
      <c r="N74" s="5">
        <v>0.79581999999999997</v>
      </c>
      <c r="O74" s="5">
        <v>0.78824000000000005</v>
      </c>
      <c r="P74" s="5">
        <v>0.79127000000000003</v>
      </c>
      <c r="Q74" s="5">
        <v>0.80495000000000005</v>
      </c>
      <c r="R74" s="5">
        <v>0.81562000000000001</v>
      </c>
      <c r="S74" s="5">
        <v>0.79735999999999996</v>
      </c>
      <c r="T74" s="5">
        <v>0.80691999999999997</v>
      </c>
      <c r="U74" s="5">
        <v>0.78554000000000002</v>
      </c>
      <c r="V74" s="5">
        <v>0.79698999999999998</v>
      </c>
      <c r="W74" s="5">
        <v>0.80188999999999999</v>
      </c>
      <c r="X74" s="5">
        <v>0.80700000000000005</v>
      </c>
      <c r="Y74" s="5">
        <v>0.80315000000000003</v>
      </c>
      <c r="Z74" s="5">
        <v>0.81064999999999998</v>
      </c>
      <c r="AA74" s="5">
        <v>0.82715000000000005</v>
      </c>
      <c r="AB74" s="5">
        <v>0.79432000000000003</v>
      </c>
      <c r="AC74" s="5">
        <v>0.77632000000000001</v>
      </c>
      <c r="AD74" s="5">
        <v>0.79288000000000003</v>
      </c>
      <c r="AE74" s="5">
        <v>0.80596999999999996</v>
      </c>
      <c r="AF74" s="5">
        <v>0.80935999999999997</v>
      </c>
      <c r="AG74" s="5">
        <v>0.83672999999999997</v>
      </c>
      <c r="AH74" s="5">
        <v>0.83796999999999999</v>
      </c>
      <c r="AI74" s="5">
        <v>0.84850999999999999</v>
      </c>
      <c r="AJ74" s="5">
        <v>0.84685999999999995</v>
      </c>
      <c r="AK74" s="5">
        <v>0.79529000000000005</v>
      </c>
      <c r="AM74" s="4" t="s">
        <v>75</v>
      </c>
      <c r="AN74" s="4" t="s">
        <v>76</v>
      </c>
      <c r="AO74" s="5">
        <f t="shared" si="50"/>
        <v>0.80869416666666682</v>
      </c>
      <c r="AP74" s="5">
        <f t="shared" si="51"/>
        <v>0.80079833333333339</v>
      </c>
      <c r="AQ74" s="5">
        <f t="shared" si="52"/>
        <v>0.81557818181818187</v>
      </c>
      <c r="AR74" s="6">
        <f>(AO74-AVERAGE(AO59:AO104))/_xlfn.STDEV.P(AO59:AO104)</f>
        <v>0.98886183812862805</v>
      </c>
      <c r="AS74" s="6">
        <f t="shared" ref="AS74:AT74" si="67">(AP74-AVERAGE(AP59:AP104))/_xlfn.STDEV.P(AP59:AP104)</f>
        <v>0.42145471793096617</v>
      </c>
      <c r="AT74" s="6">
        <f t="shared" si="67"/>
        <v>0.33015046377029311</v>
      </c>
    </row>
    <row r="75" spans="1:46" ht="13.5" thickBot="1">
      <c r="A75" s="4" t="s">
        <v>77</v>
      </c>
      <c r="B75" s="4" t="s">
        <v>78</v>
      </c>
      <c r="C75" s="5">
        <v>0.62746000000000002</v>
      </c>
      <c r="D75" s="5">
        <v>0.63827999999999996</v>
      </c>
      <c r="E75" s="5">
        <v>0.58306000000000002</v>
      </c>
      <c r="F75" s="5">
        <v>0.54659999999999997</v>
      </c>
      <c r="G75" s="5">
        <v>0.51214000000000004</v>
      </c>
      <c r="H75" s="5">
        <v>0.54291</v>
      </c>
      <c r="I75" s="5">
        <v>0.52627000000000002</v>
      </c>
      <c r="J75" s="5">
        <v>0.54554000000000002</v>
      </c>
      <c r="K75" s="5">
        <v>0.53910999999999998</v>
      </c>
      <c r="L75" s="5">
        <v>0.56782999999999995</v>
      </c>
      <c r="M75" s="5">
        <v>0.58008999999999999</v>
      </c>
      <c r="N75" s="5">
        <v>0.63421000000000005</v>
      </c>
      <c r="O75" s="5">
        <v>0.64366999999999996</v>
      </c>
      <c r="P75" s="5">
        <v>0.66237000000000001</v>
      </c>
      <c r="Q75" s="5">
        <v>0.71450000000000002</v>
      </c>
      <c r="R75" s="5">
        <v>0.74424999999999997</v>
      </c>
      <c r="S75" s="5">
        <v>0.78278999999999999</v>
      </c>
      <c r="T75" s="5">
        <v>0.75112999999999996</v>
      </c>
      <c r="U75" s="5">
        <v>0.78168000000000004</v>
      </c>
      <c r="V75" s="5">
        <v>0.73887000000000003</v>
      </c>
      <c r="W75" s="5">
        <v>0.77070000000000005</v>
      </c>
      <c r="X75" s="5">
        <v>0.77715999999999996</v>
      </c>
      <c r="Y75" s="5">
        <v>0.77802000000000004</v>
      </c>
      <c r="Z75" s="5">
        <v>0.75805999999999996</v>
      </c>
      <c r="AA75" s="5">
        <v>0.75888999999999995</v>
      </c>
      <c r="AB75" s="5">
        <v>0.76446000000000003</v>
      </c>
      <c r="AC75" s="5">
        <v>0.75009000000000003</v>
      </c>
      <c r="AD75" s="5">
        <v>0.75719999999999998</v>
      </c>
      <c r="AE75" s="5">
        <v>0.75863999999999998</v>
      </c>
      <c r="AF75" s="5">
        <v>0.78595999999999999</v>
      </c>
      <c r="AG75" s="5">
        <v>0.77597000000000005</v>
      </c>
      <c r="AH75" s="5">
        <v>0.79215000000000002</v>
      </c>
      <c r="AI75" s="5">
        <v>0.78810000000000002</v>
      </c>
      <c r="AJ75" s="5">
        <v>0.80323</v>
      </c>
      <c r="AK75" s="5">
        <v>0.76063000000000003</v>
      </c>
      <c r="AM75" s="4" t="s">
        <v>77</v>
      </c>
      <c r="AN75" s="4" t="s">
        <v>78</v>
      </c>
      <c r="AO75" s="5">
        <f t="shared" si="50"/>
        <v>0.57029166666666675</v>
      </c>
      <c r="AP75" s="5">
        <f t="shared" si="51"/>
        <v>0.74193333333333333</v>
      </c>
      <c r="AQ75" s="5">
        <f t="shared" si="52"/>
        <v>0.77230181818181831</v>
      </c>
      <c r="AR75" s="6">
        <f>(AO75-AVERAGE(AO59:AO104))/_xlfn.STDEV.P(AO59:AO104)</f>
        <v>-1.6507002734733418</v>
      </c>
      <c r="AS75" s="6">
        <f t="shared" ref="AS75:AT75" si="68">(AP75-AVERAGE(AP59:AP104))/_xlfn.STDEV.P(AP59:AP104)</f>
        <v>-0.26101725829534594</v>
      </c>
      <c r="AT75" s="6">
        <f t="shared" si="68"/>
        <v>-0.19660501805068473</v>
      </c>
    </row>
    <row r="76" spans="1:46" ht="13.5" thickBot="1">
      <c r="A76" s="4" t="s">
        <v>79</v>
      </c>
      <c r="B76" s="4" t="s">
        <v>80</v>
      </c>
      <c r="C76" s="5">
        <v>0.75939000000000001</v>
      </c>
      <c r="D76" s="5">
        <v>0.75012999999999996</v>
      </c>
      <c r="E76" s="5">
        <v>0.77817999999999998</v>
      </c>
      <c r="F76" s="5">
        <v>0.81654000000000004</v>
      </c>
      <c r="G76" s="5">
        <v>0.87729000000000001</v>
      </c>
      <c r="H76" s="5">
        <v>0.88375000000000004</v>
      </c>
      <c r="I76" s="5">
        <v>0.87853999999999999</v>
      </c>
      <c r="J76" s="5">
        <v>0.87539</v>
      </c>
      <c r="K76" s="5">
        <v>0.85728000000000004</v>
      </c>
      <c r="L76" s="5">
        <v>0.84299000000000002</v>
      </c>
      <c r="M76" s="5">
        <v>0.83352000000000004</v>
      </c>
      <c r="N76" s="5">
        <v>0.90251000000000003</v>
      </c>
      <c r="O76" s="5">
        <v>0.90369999999999995</v>
      </c>
      <c r="P76" s="5">
        <v>0.91295999999999999</v>
      </c>
      <c r="Q76" s="5">
        <v>0.91962999999999995</v>
      </c>
      <c r="R76" s="5">
        <v>0.92276000000000002</v>
      </c>
      <c r="S76" s="5">
        <v>0.90917999999999999</v>
      </c>
      <c r="T76" s="5">
        <v>0.91178999999999999</v>
      </c>
      <c r="U76" s="5">
        <v>0.90612999999999999</v>
      </c>
      <c r="V76" s="5">
        <v>0.89737</v>
      </c>
      <c r="W76" s="5">
        <v>0.86339999999999995</v>
      </c>
      <c r="X76" s="5">
        <v>0.85338000000000003</v>
      </c>
      <c r="Y76" s="5">
        <v>0.85729</v>
      </c>
      <c r="Z76" s="5">
        <v>0.84952000000000005</v>
      </c>
      <c r="AA76" s="5">
        <v>0.84970999999999997</v>
      </c>
      <c r="AB76" s="5">
        <v>0.84970999999999997</v>
      </c>
      <c r="AC76" s="5">
        <v>0.84353</v>
      </c>
      <c r="AD76" s="5">
        <v>0.85489999999999999</v>
      </c>
      <c r="AE76" s="5">
        <v>0.88002000000000002</v>
      </c>
      <c r="AF76" s="5">
        <v>0.88002000000000002</v>
      </c>
      <c r="AG76" s="5">
        <v>0.9395</v>
      </c>
      <c r="AH76" s="5">
        <v>0.94306999999999996</v>
      </c>
      <c r="AI76" s="5">
        <v>0.97848999999999997</v>
      </c>
      <c r="AJ76" s="5">
        <v>1.0027900000000001</v>
      </c>
      <c r="AK76" s="5">
        <v>0.94723999999999997</v>
      </c>
      <c r="AM76" s="4" t="s">
        <v>79</v>
      </c>
      <c r="AN76" s="4" t="s">
        <v>80</v>
      </c>
      <c r="AO76" s="5">
        <f t="shared" si="50"/>
        <v>0.8379591666666667</v>
      </c>
      <c r="AP76" s="5">
        <f t="shared" si="51"/>
        <v>0.89225916666666671</v>
      </c>
      <c r="AQ76" s="5">
        <f t="shared" si="52"/>
        <v>0.90627090909090924</v>
      </c>
      <c r="AR76" s="6">
        <f>(AO76-AVERAGE(AO59:AO104))/_xlfn.STDEV.P(AO59:AO104)</f>
        <v>1.312880190268523</v>
      </c>
      <c r="AS76" s="6">
        <f t="shared" ref="AS76:AT76" si="69">(AP76-AVERAGE(AP59:AP104))/_xlfn.STDEV.P(AP59:AP104)</f>
        <v>1.4818378942208719</v>
      </c>
      <c r="AT76" s="6">
        <f t="shared" si="69"/>
        <v>1.4340530849244932</v>
      </c>
    </row>
    <row r="77" spans="1:46" ht="13.5" thickBot="1">
      <c r="A77" s="4" t="s">
        <v>81</v>
      </c>
      <c r="B77" s="4" t="s">
        <v>82</v>
      </c>
      <c r="C77" s="5">
        <v>0.71704000000000001</v>
      </c>
      <c r="D77" s="5">
        <v>0.79242999999999997</v>
      </c>
      <c r="E77" s="5">
        <v>0.77305000000000001</v>
      </c>
      <c r="F77" s="5">
        <v>0.79300000000000004</v>
      </c>
      <c r="G77" s="5">
        <v>0.78173999999999999</v>
      </c>
      <c r="H77" s="5">
        <v>0.76407000000000003</v>
      </c>
      <c r="I77" s="5">
        <v>0.79790000000000005</v>
      </c>
      <c r="J77" s="5">
        <v>0.82486999999999999</v>
      </c>
      <c r="K77" s="5">
        <v>0.83411999999999997</v>
      </c>
      <c r="L77" s="5">
        <v>0.82579000000000002</v>
      </c>
      <c r="M77" s="5">
        <v>0.86536999999999997</v>
      </c>
      <c r="N77" s="5">
        <v>0.88956999999999997</v>
      </c>
      <c r="O77" s="5">
        <v>0.92151000000000005</v>
      </c>
      <c r="P77" s="5">
        <v>0.92112000000000005</v>
      </c>
      <c r="Q77" s="5">
        <v>0.93408999999999998</v>
      </c>
      <c r="R77" s="5">
        <v>0.91463000000000005</v>
      </c>
      <c r="S77" s="5">
        <v>0.91840999999999995</v>
      </c>
      <c r="T77" s="5">
        <v>0.92942000000000002</v>
      </c>
      <c r="U77" s="5">
        <v>0.91668000000000005</v>
      </c>
      <c r="V77" s="5">
        <v>0.90742</v>
      </c>
      <c r="W77" s="5">
        <v>0.90742</v>
      </c>
      <c r="X77" s="5">
        <v>0.90186999999999995</v>
      </c>
      <c r="Y77" s="5">
        <v>0.85907999999999995</v>
      </c>
      <c r="Z77" s="5">
        <v>0.85907999999999995</v>
      </c>
      <c r="AA77" s="5">
        <v>0.84379999999999999</v>
      </c>
      <c r="AB77" s="5">
        <v>0.86404000000000003</v>
      </c>
      <c r="AC77" s="5">
        <v>0.85719000000000001</v>
      </c>
      <c r="AD77" s="5">
        <v>0.87917999999999996</v>
      </c>
      <c r="AE77" s="5">
        <v>0.88665000000000005</v>
      </c>
      <c r="AF77" s="5">
        <v>0.88690999999999998</v>
      </c>
      <c r="AG77" s="5">
        <v>0.90139999999999998</v>
      </c>
      <c r="AH77" s="5">
        <v>0.90686999999999995</v>
      </c>
      <c r="AI77" s="5">
        <v>0.90686999999999995</v>
      </c>
      <c r="AJ77" s="5">
        <v>0.92076000000000002</v>
      </c>
      <c r="AK77" s="5">
        <v>0.83765999999999996</v>
      </c>
      <c r="AM77" s="4" t="s">
        <v>81</v>
      </c>
      <c r="AN77" s="4" t="s">
        <v>82</v>
      </c>
      <c r="AO77" s="5">
        <f t="shared" si="50"/>
        <v>0.80491250000000003</v>
      </c>
      <c r="AP77" s="5">
        <f t="shared" si="51"/>
        <v>0.90756083333333348</v>
      </c>
      <c r="AQ77" s="5">
        <f t="shared" si="52"/>
        <v>0.88102999999999987</v>
      </c>
      <c r="AR77" s="6">
        <f>(AO77-AVERAGE(AO59:AO104))/_xlfn.STDEV.P(AO59:AO104)</f>
        <v>0.94699170651490006</v>
      </c>
      <c r="AS77" s="6">
        <f t="shared" ref="AS77:AT77" si="70">(AP77-AVERAGE(AP59:AP104))/_xlfn.STDEV.P(AP59:AP104)</f>
        <v>1.6592431212582683</v>
      </c>
      <c r="AT77" s="6">
        <f t="shared" si="70"/>
        <v>1.1268233153093423</v>
      </c>
    </row>
    <row r="78" spans="1:46" ht="13.5" thickBot="1">
      <c r="A78" s="4" t="s">
        <v>83</v>
      </c>
      <c r="B78" s="4" t="s">
        <v>84</v>
      </c>
      <c r="C78" s="5">
        <v>0.78930999999999996</v>
      </c>
      <c r="D78" s="5">
        <v>0.74231000000000003</v>
      </c>
      <c r="E78" s="5">
        <v>0.73012999999999995</v>
      </c>
      <c r="F78" s="5">
        <v>0.75451000000000001</v>
      </c>
      <c r="G78" s="5">
        <v>0.75007999999999997</v>
      </c>
      <c r="H78" s="5">
        <v>0.73746</v>
      </c>
      <c r="I78" s="5">
        <v>0.74995999999999996</v>
      </c>
      <c r="J78" s="5">
        <v>0.74739999999999995</v>
      </c>
      <c r="K78" s="5">
        <v>0.69647000000000003</v>
      </c>
      <c r="L78" s="5">
        <v>0.66407000000000005</v>
      </c>
      <c r="M78" s="5">
        <v>0.67210000000000003</v>
      </c>
      <c r="N78" s="5">
        <v>0.67808000000000002</v>
      </c>
      <c r="O78" s="5">
        <v>0.69396000000000002</v>
      </c>
      <c r="P78" s="5">
        <v>0.74019000000000001</v>
      </c>
      <c r="Q78" s="5">
        <v>0.75599000000000005</v>
      </c>
      <c r="R78" s="5">
        <v>0.70714999999999995</v>
      </c>
      <c r="S78" s="5">
        <v>0.72438999999999998</v>
      </c>
      <c r="T78" s="5">
        <v>0.74221000000000004</v>
      </c>
      <c r="U78" s="5">
        <v>0.71443000000000001</v>
      </c>
      <c r="V78" s="5">
        <v>0.66334000000000004</v>
      </c>
      <c r="W78" s="5">
        <v>0.71426999999999996</v>
      </c>
      <c r="X78" s="5">
        <v>0.71989000000000003</v>
      </c>
      <c r="Y78" s="5">
        <v>0.72699000000000003</v>
      </c>
      <c r="Z78" s="5">
        <v>0.73292000000000002</v>
      </c>
      <c r="AA78" s="5">
        <v>0.73436000000000001</v>
      </c>
      <c r="AB78" s="5">
        <v>0.68167</v>
      </c>
      <c r="AC78" s="5">
        <v>0.68267</v>
      </c>
      <c r="AD78" s="5">
        <v>0.71940000000000004</v>
      </c>
      <c r="AE78" s="5">
        <v>0.71106999999999998</v>
      </c>
      <c r="AF78" s="5">
        <v>0.70882000000000001</v>
      </c>
      <c r="AG78" s="5">
        <v>0.70882000000000001</v>
      </c>
      <c r="AH78" s="5">
        <v>0.76685000000000003</v>
      </c>
      <c r="AI78" s="5">
        <v>0.75019000000000002</v>
      </c>
      <c r="AJ78" s="5">
        <v>0.76939999999999997</v>
      </c>
      <c r="AK78" s="5">
        <v>0.71797</v>
      </c>
      <c r="AM78" s="4" t="s">
        <v>83</v>
      </c>
      <c r="AN78" s="4" t="s">
        <v>84</v>
      </c>
      <c r="AO78" s="5">
        <f t="shared" si="50"/>
        <v>0.72598999999999991</v>
      </c>
      <c r="AP78" s="5">
        <f t="shared" si="51"/>
        <v>0.71964416666666653</v>
      </c>
      <c r="AQ78" s="5">
        <f t="shared" si="52"/>
        <v>0.72283818181818182</v>
      </c>
      <c r="AR78" s="6">
        <f>(AO78-AVERAGE(AO59:AO104))/_xlfn.STDEV.P(AO59:AO104)</f>
        <v>7.3171839890570606E-2</v>
      </c>
      <c r="AS78" s="6">
        <f t="shared" ref="AS78:AT78" si="71">(AP78-AVERAGE(AP59:AP104))/_xlfn.STDEV.P(AP59:AP104)</f>
        <v>-0.51943451173011568</v>
      </c>
      <c r="AT78" s="6">
        <f t="shared" si="71"/>
        <v>-0.79867135209571305</v>
      </c>
    </row>
    <row r="79" spans="1:46" ht="13.5" thickBot="1">
      <c r="A79" s="4" t="s">
        <v>85</v>
      </c>
      <c r="B79" s="4" t="s">
        <v>86</v>
      </c>
      <c r="C79" s="5">
        <v>0.67623999999999995</v>
      </c>
      <c r="D79" s="5">
        <v>0.69281999999999999</v>
      </c>
      <c r="E79" s="5">
        <v>0.64961000000000002</v>
      </c>
      <c r="F79" s="5">
        <v>0.64319000000000004</v>
      </c>
      <c r="G79" s="5">
        <v>0.64951999999999999</v>
      </c>
      <c r="H79" s="5">
        <v>0.67983000000000005</v>
      </c>
      <c r="I79" s="5">
        <v>0.69625000000000004</v>
      </c>
      <c r="J79" s="5">
        <v>0.71745999999999999</v>
      </c>
      <c r="K79" s="5">
        <v>0.71360999999999997</v>
      </c>
      <c r="L79" s="5">
        <v>0.71136999999999995</v>
      </c>
      <c r="M79" s="5">
        <v>0.72648999999999997</v>
      </c>
      <c r="N79" s="5">
        <v>0.73909999999999998</v>
      </c>
      <c r="O79" s="5">
        <v>0.77898999999999996</v>
      </c>
      <c r="P79" s="5">
        <v>0.77124000000000004</v>
      </c>
      <c r="Q79" s="5">
        <v>0.82233999999999996</v>
      </c>
      <c r="R79" s="5">
        <v>0.85609000000000002</v>
      </c>
      <c r="S79" s="5">
        <v>0.88100999999999996</v>
      </c>
      <c r="T79" s="5">
        <v>0.88563999999999998</v>
      </c>
      <c r="U79" s="5">
        <v>0.89724000000000004</v>
      </c>
      <c r="V79" s="5">
        <v>0.88568000000000002</v>
      </c>
      <c r="W79" s="5">
        <v>0.90651000000000004</v>
      </c>
      <c r="X79" s="5">
        <v>0.90725</v>
      </c>
      <c r="Y79" s="5">
        <v>0.91647000000000001</v>
      </c>
      <c r="Z79" s="5">
        <v>0.91717000000000004</v>
      </c>
      <c r="AA79" s="5">
        <v>0.92576999999999998</v>
      </c>
      <c r="AB79" s="5">
        <v>0.94033</v>
      </c>
      <c r="AC79" s="5">
        <v>0.93874000000000002</v>
      </c>
      <c r="AD79" s="5">
        <v>0.91041000000000005</v>
      </c>
      <c r="AE79" s="5">
        <v>0.89805999999999997</v>
      </c>
      <c r="AF79" s="5">
        <v>0.87983</v>
      </c>
      <c r="AG79" s="5">
        <v>0.86814000000000002</v>
      </c>
      <c r="AH79" s="5">
        <v>0.87178999999999995</v>
      </c>
      <c r="AI79" s="5">
        <v>0.81691000000000003</v>
      </c>
      <c r="AJ79" s="5">
        <v>0.82608999999999999</v>
      </c>
      <c r="AK79" s="5">
        <v>0.75046000000000002</v>
      </c>
      <c r="AM79" s="4" t="s">
        <v>85</v>
      </c>
      <c r="AN79" s="4" t="s">
        <v>86</v>
      </c>
      <c r="AO79" s="5">
        <f t="shared" si="50"/>
        <v>0.6912908333333333</v>
      </c>
      <c r="AP79" s="5">
        <f t="shared" si="51"/>
        <v>0.86880250000000003</v>
      </c>
      <c r="AQ79" s="5">
        <f t="shared" si="52"/>
        <v>0.87513909090909114</v>
      </c>
      <c r="AR79" s="6">
        <f>(AO79-AVERAGE(AO59:AO104))/_xlfn.STDEV.P(AO59:AO104)</f>
        <v>-0.31101291336283565</v>
      </c>
      <c r="AS79" s="6">
        <f t="shared" ref="AS79:AT79" si="72">(AP79-AVERAGE(AP59:AP104))/_xlfn.STDEV.P(AP59:AP104)</f>
        <v>1.2098848209909074</v>
      </c>
      <c r="AT79" s="6">
        <f t="shared" si="72"/>
        <v>1.0551197710231537</v>
      </c>
    </row>
    <row r="80" spans="1:46" ht="13.5" thickBot="1">
      <c r="A80" s="4" t="s">
        <v>87</v>
      </c>
      <c r="B80" s="4" t="s">
        <v>88</v>
      </c>
      <c r="C80" s="5">
        <v>0.42660999999999999</v>
      </c>
      <c r="D80" s="5">
        <v>0.42120999999999997</v>
      </c>
      <c r="E80" s="5">
        <v>0.42953999999999998</v>
      </c>
      <c r="F80" s="5">
        <v>0.44856000000000001</v>
      </c>
      <c r="G80" s="5">
        <v>0.44189000000000001</v>
      </c>
      <c r="H80" s="5">
        <v>0.46217999999999998</v>
      </c>
      <c r="I80" s="5">
        <v>0.47527999999999998</v>
      </c>
      <c r="J80" s="5">
        <v>0.47916999999999998</v>
      </c>
      <c r="K80" s="5">
        <v>0.47347</v>
      </c>
      <c r="L80" s="5">
        <v>0.50136999999999998</v>
      </c>
      <c r="M80" s="5">
        <v>0.52605000000000002</v>
      </c>
      <c r="N80" s="5">
        <v>0.52266999999999997</v>
      </c>
      <c r="O80" s="5">
        <v>0.55215999999999998</v>
      </c>
      <c r="P80" s="5">
        <v>0.55701999999999996</v>
      </c>
      <c r="Q80" s="5">
        <v>0.59252000000000005</v>
      </c>
      <c r="R80" s="5">
        <v>0.59084999999999999</v>
      </c>
      <c r="S80" s="5">
        <v>0.58892999999999995</v>
      </c>
      <c r="T80" s="5">
        <v>0.59035000000000004</v>
      </c>
      <c r="U80" s="5">
        <v>0.56825000000000003</v>
      </c>
      <c r="V80" s="5">
        <v>0.56369000000000002</v>
      </c>
      <c r="W80" s="5">
        <v>0.58328999999999998</v>
      </c>
      <c r="X80" s="5">
        <v>0.56781000000000004</v>
      </c>
      <c r="Y80" s="5">
        <v>0.56315000000000004</v>
      </c>
      <c r="Z80" s="5">
        <v>0.56079999999999997</v>
      </c>
      <c r="AA80" s="5">
        <v>0.57628000000000001</v>
      </c>
      <c r="AB80" s="5">
        <v>0.60511999999999999</v>
      </c>
      <c r="AC80" s="5">
        <v>0.58450999999999997</v>
      </c>
      <c r="AD80" s="5">
        <v>0.60701000000000005</v>
      </c>
      <c r="AE80" s="5">
        <v>0.61534</v>
      </c>
      <c r="AF80" s="5">
        <v>0.63427</v>
      </c>
      <c r="AG80" s="5">
        <v>0.64388999999999996</v>
      </c>
      <c r="AH80" s="5">
        <v>0.65854999999999997</v>
      </c>
      <c r="AI80" s="5">
        <v>0.68118000000000001</v>
      </c>
      <c r="AJ80" s="5">
        <v>0.70340999999999998</v>
      </c>
      <c r="AK80" s="5">
        <v>0.68745999999999996</v>
      </c>
      <c r="AM80" s="4" t="s">
        <v>87</v>
      </c>
      <c r="AN80" s="4" t="s">
        <v>88</v>
      </c>
      <c r="AO80" s="5">
        <f t="shared" si="50"/>
        <v>0.46733333333333332</v>
      </c>
      <c r="AP80" s="5">
        <f t="shared" si="51"/>
        <v>0.57323499999999994</v>
      </c>
      <c r="AQ80" s="5">
        <f t="shared" si="52"/>
        <v>0.63609272727272714</v>
      </c>
      <c r="AR80" s="6">
        <f>(AO80-AVERAGE(AO59:AO104))/_xlfn.STDEV.P(AO59:AO104)</f>
        <v>-2.7906418250105656</v>
      </c>
      <c r="AS80" s="6">
        <f t="shared" ref="AS80:AT80" si="73">(AP80-AVERAGE(AP59:AP104))/_xlfn.STDEV.P(AP59:AP104)</f>
        <v>-2.2168804186807205</v>
      </c>
      <c r="AT80" s="6">
        <f t="shared" si="73"/>
        <v>-1.854528172433455</v>
      </c>
    </row>
    <row r="81" spans="1:46" ht="13.5" thickBot="1">
      <c r="A81" s="4" t="s">
        <v>89</v>
      </c>
      <c r="B81" s="4" t="s">
        <v>90</v>
      </c>
      <c r="C81" s="5">
        <v>0.84560999999999997</v>
      </c>
      <c r="D81" s="5">
        <v>0.86114000000000002</v>
      </c>
      <c r="E81" s="5">
        <v>0.85419999999999996</v>
      </c>
      <c r="F81" s="5">
        <v>0.86238999999999999</v>
      </c>
      <c r="G81" s="5">
        <v>0.85453000000000001</v>
      </c>
      <c r="H81" s="5">
        <v>0.86824000000000001</v>
      </c>
      <c r="I81" s="5">
        <v>0.87161999999999995</v>
      </c>
      <c r="J81" s="5">
        <v>0.87463000000000002</v>
      </c>
      <c r="K81" s="5">
        <v>0.87448999999999999</v>
      </c>
      <c r="L81" s="5">
        <v>0.86939999999999995</v>
      </c>
      <c r="M81" s="5">
        <v>0.90688000000000002</v>
      </c>
      <c r="N81" s="5">
        <v>0.91961000000000004</v>
      </c>
      <c r="O81" s="5">
        <v>0.92144000000000004</v>
      </c>
      <c r="P81" s="5">
        <v>0.90190000000000003</v>
      </c>
      <c r="Q81" s="5">
        <v>0.91435999999999995</v>
      </c>
      <c r="R81" s="5">
        <v>0.91842000000000001</v>
      </c>
      <c r="S81" s="5">
        <v>0.92254999999999998</v>
      </c>
      <c r="T81" s="5">
        <v>0.91044000000000003</v>
      </c>
      <c r="U81" s="5">
        <v>0.91173000000000004</v>
      </c>
      <c r="V81" s="5">
        <v>0.88988</v>
      </c>
      <c r="W81" s="5">
        <v>0.89066000000000001</v>
      </c>
      <c r="X81" s="5">
        <v>0.89878999999999998</v>
      </c>
      <c r="Y81" s="5">
        <v>0.89051000000000002</v>
      </c>
      <c r="Z81" s="5">
        <v>0.88766999999999996</v>
      </c>
      <c r="AA81" s="5">
        <v>0.87312000000000001</v>
      </c>
      <c r="AB81" s="5">
        <v>0.89681999999999995</v>
      </c>
      <c r="AC81" s="5">
        <v>0.89349999999999996</v>
      </c>
      <c r="AD81" s="5">
        <v>0.87583</v>
      </c>
      <c r="AE81" s="5">
        <v>0.87460000000000004</v>
      </c>
      <c r="AF81" s="5">
        <v>0.88146000000000002</v>
      </c>
      <c r="AG81" s="5">
        <v>0.87648999999999999</v>
      </c>
      <c r="AH81" s="5">
        <v>0.84772999999999998</v>
      </c>
      <c r="AI81" s="5">
        <v>0.84541999999999995</v>
      </c>
      <c r="AJ81" s="5">
        <v>0.85150999999999999</v>
      </c>
      <c r="AK81" s="5">
        <v>0.77400000000000002</v>
      </c>
      <c r="AM81" s="4" t="s">
        <v>89</v>
      </c>
      <c r="AN81" s="4" t="s">
        <v>90</v>
      </c>
      <c r="AO81" s="5">
        <f t="shared" si="50"/>
        <v>0.87189499999999998</v>
      </c>
      <c r="AP81" s="5">
        <f t="shared" si="51"/>
        <v>0.90486250000000013</v>
      </c>
      <c r="AQ81" s="5">
        <f t="shared" si="52"/>
        <v>0.86277090909090925</v>
      </c>
      <c r="AR81" s="6">
        <f>(AO81-AVERAGE(AO59:AO104))/_xlfn.STDEV.P(AO59:AO104)</f>
        <v>1.688613414090864</v>
      </c>
      <c r="AS81" s="6">
        <f t="shared" ref="AS81:AT81" si="74">(AP81-AVERAGE(AP59:AP104))/_xlfn.STDEV.P(AP59:AP104)</f>
        <v>1.6279590495260445</v>
      </c>
      <c r="AT81" s="6">
        <f t="shared" si="74"/>
        <v>0.90457552410746467</v>
      </c>
    </row>
    <row r="82" spans="1:46" ht="13.5" thickBot="1">
      <c r="A82" s="4" t="s">
        <v>91</v>
      </c>
      <c r="B82" s="4" t="s">
        <v>92</v>
      </c>
      <c r="C82" s="5">
        <v>0.83230999999999999</v>
      </c>
      <c r="D82" s="5">
        <v>0.86563999999999997</v>
      </c>
      <c r="E82" s="5">
        <v>0.86470999999999998</v>
      </c>
      <c r="F82" s="5">
        <v>0.86075999999999997</v>
      </c>
      <c r="G82" s="5">
        <v>0.87370000000000003</v>
      </c>
      <c r="H82" s="5">
        <v>0.88151000000000002</v>
      </c>
      <c r="I82" s="5">
        <v>0.87714999999999999</v>
      </c>
      <c r="J82" s="5">
        <v>0.85106999999999999</v>
      </c>
      <c r="K82" s="5">
        <v>0.83115000000000006</v>
      </c>
      <c r="L82" s="5">
        <v>0.82826</v>
      </c>
      <c r="M82" s="5">
        <v>0.82274999999999998</v>
      </c>
      <c r="N82" s="5">
        <v>0.83577000000000001</v>
      </c>
      <c r="O82" s="5">
        <v>0.84448000000000001</v>
      </c>
      <c r="P82" s="5">
        <v>0.83723000000000003</v>
      </c>
      <c r="Q82" s="5">
        <v>0.83977000000000002</v>
      </c>
      <c r="R82" s="5">
        <v>0.84097999999999995</v>
      </c>
      <c r="S82" s="5">
        <v>0.82881000000000005</v>
      </c>
      <c r="T82" s="5">
        <v>0.83452999999999999</v>
      </c>
      <c r="U82" s="5">
        <v>0.83265</v>
      </c>
      <c r="V82" s="5">
        <v>0.84794000000000003</v>
      </c>
      <c r="W82" s="5">
        <v>0.86351</v>
      </c>
      <c r="X82" s="5">
        <v>0.86997999999999998</v>
      </c>
      <c r="Y82" s="5">
        <v>0.87278999999999995</v>
      </c>
      <c r="Z82" s="5">
        <v>0.8861</v>
      </c>
      <c r="AA82" s="5">
        <v>0.87573000000000001</v>
      </c>
      <c r="AB82" s="5">
        <v>0.87988999999999995</v>
      </c>
      <c r="AC82" s="5">
        <v>0.88046999999999997</v>
      </c>
      <c r="AD82" s="5">
        <v>0.88841999999999999</v>
      </c>
      <c r="AE82" s="5">
        <v>0.90108999999999995</v>
      </c>
      <c r="AF82" s="5">
        <v>0.90388000000000002</v>
      </c>
      <c r="AG82" s="5">
        <v>0.92376000000000003</v>
      </c>
      <c r="AH82" s="5">
        <v>0.92981999999999998</v>
      </c>
      <c r="AI82" s="5">
        <v>0.93908000000000003</v>
      </c>
      <c r="AJ82" s="5">
        <v>0.93962000000000001</v>
      </c>
      <c r="AK82" s="5">
        <v>0.86950000000000005</v>
      </c>
      <c r="AM82" s="4" t="s">
        <v>91</v>
      </c>
      <c r="AN82" s="4" t="s">
        <v>92</v>
      </c>
      <c r="AO82" s="5">
        <f t="shared" si="50"/>
        <v>0.85206499999999996</v>
      </c>
      <c r="AP82" s="5">
        <f t="shared" si="51"/>
        <v>0.84989750000000008</v>
      </c>
      <c r="AQ82" s="5">
        <f t="shared" si="52"/>
        <v>0.90284181818181819</v>
      </c>
      <c r="AR82" s="6">
        <f>(AO82-AVERAGE(AO59:AO104))/_xlfn.STDEV.P(AO59:AO104)</f>
        <v>1.4690581800934559</v>
      </c>
      <c r="AS82" s="6">
        <f t="shared" ref="AS82:AT82" si="75">(AP82-AVERAGE(AP59:AP104))/_xlfn.STDEV.P(AP59:AP104)</f>
        <v>0.9907030880331501</v>
      </c>
      <c r="AT82" s="6">
        <f t="shared" si="75"/>
        <v>1.3923145403183925</v>
      </c>
    </row>
    <row r="83" spans="1:46" ht="13.5" thickBot="1">
      <c r="A83" s="4" t="s">
        <v>93</v>
      </c>
      <c r="B83" s="4" t="s">
        <v>94</v>
      </c>
      <c r="C83" s="5">
        <v>0.70552000000000004</v>
      </c>
      <c r="D83" s="5">
        <v>0.66932999999999998</v>
      </c>
      <c r="E83" s="5">
        <v>0.64624000000000004</v>
      </c>
      <c r="F83" s="5">
        <v>0.65008999999999995</v>
      </c>
      <c r="G83" s="5">
        <v>0.64910000000000001</v>
      </c>
      <c r="H83" s="5">
        <v>0.64614000000000005</v>
      </c>
      <c r="I83" s="5">
        <v>0.66229000000000005</v>
      </c>
      <c r="J83" s="5">
        <v>0.68474000000000002</v>
      </c>
      <c r="K83" s="5">
        <v>0.68147999999999997</v>
      </c>
      <c r="L83" s="5">
        <v>0.66771999999999998</v>
      </c>
      <c r="M83" s="5">
        <v>0.68042999999999998</v>
      </c>
      <c r="N83" s="5">
        <v>0.67562999999999995</v>
      </c>
      <c r="O83" s="5">
        <v>0.68759999999999999</v>
      </c>
      <c r="P83" s="5">
        <v>0.71031999999999995</v>
      </c>
      <c r="Q83" s="5">
        <v>0.72985</v>
      </c>
      <c r="R83" s="5">
        <v>0.72652000000000005</v>
      </c>
      <c r="S83" s="5">
        <v>0.70604</v>
      </c>
      <c r="T83" s="5">
        <v>0.72219999999999995</v>
      </c>
      <c r="U83" s="5">
        <v>0.72130000000000005</v>
      </c>
      <c r="V83" s="5">
        <v>0.68211999999999995</v>
      </c>
      <c r="W83" s="5">
        <v>0.6542</v>
      </c>
      <c r="X83" s="5">
        <v>0.64778000000000002</v>
      </c>
      <c r="Y83" s="5">
        <v>0.63285000000000002</v>
      </c>
      <c r="Z83" s="5">
        <v>0.59989000000000003</v>
      </c>
      <c r="AA83" s="5">
        <v>0.59691000000000005</v>
      </c>
      <c r="AB83" s="5">
        <v>0.60601000000000005</v>
      </c>
      <c r="AC83" s="5">
        <v>0.60648999999999997</v>
      </c>
      <c r="AD83" s="5">
        <v>0.60819000000000001</v>
      </c>
      <c r="AE83" s="5">
        <v>0.64605000000000001</v>
      </c>
      <c r="AF83" s="5">
        <v>0.67632999999999999</v>
      </c>
      <c r="AG83" s="5">
        <v>0.69216</v>
      </c>
      <c r="AH83" s="5">
        <v>0.73197000000000001</v>
      </c>
      <c r="AI83" s="5">
        <v>0.78461999999999998</v>
      </c>
      <c r="AJ83" s="5">
        <v>0.81989999999999996</v>
      </c>
      <c r="AK83" s="5">
        <v>0.80578000000000005</v>
      </c>
      <c r="AM83" s="4" t="s">
        <v>93</v>
      </c>
      <c r="AN83" s="4" t="s">
        <v>94</v>
      </c>
      <c r="AO83" s="5">
        <f t="shared" si="50"/>
        <v>0.66822583333333319</v>
      </c>
      <c r="AP83" s="5">
        <f t="shared" si="51"/>
        <v>0.68505583333333331</v>
      </c>
      <c r="AQ83" s="5">
        <f t="shared" si="52"/>
        <v>0.6885827272727274</v>
      </c>
      <c r="AR83" s="6">
        <f>(AO83-AVERAGE(AO59:AO104))/_xlfn.STDEV.P(AO59:AO104)</f>
        <v>-0.56638565527661466</v>
      </c>
      <c r="AS83" s="6">
        <f t="shared" ref="AS83:AT83" si="76">(AP83-AVERAGE(AP59:AP104))/_xlfn.STDEV.P(AP59:AP104)</f>
        <v>-0.92044645778251222</v>
      </c>
      <c r="AT83" s="6">
        <f t="shared" si="76"/>
        <v>-1.2156252490475705</v>
      </c>
    </row>
    <row r="84" spans="1:46" ht="13.5" thickBot="1">
      <c r="A84" s="4" t="s">
        <v>95</v>
      </c>
      <c r="B84" s="4" t="s">
        <v>96</v>
      </c>
      <c r="C84" s="5">
        <v>0.74550000000000005</v>
      </c>
      <c r="D84" s="5">
        <v>0.76583000000000001</v>
      </c>
      <c r="E84" s="5">
        <v>0.77017999999999998</v>
      </c>
      <c r="F84" s="5">
        <v>0.76334999999999997</v>
      </c>
      <c r="G84" s="5">
        <v>0.74567000000000005</v>
      </c>
      <c r="H84" s="5">
        <v>0.72555000000000003</v>
      </c>
      <c r="I84" s="5">
        <v>0.72336</v>
      </c>
      <c r="J84" s="5">
        <v>0.71875</v>
      </c>
      <c r="K84" s="5">
        <v>0.75231999999999999</v>
      </c>
      <c r="L84" s="5">
        <v>0.75099000000000005</v>
      </c>
      <c r="M84" s="5">
        <v>0.81706999999999996</v>
      </c>
      <c r="N84" s="5">
        <v>0.86895999999999995</v>
      </c>
      <c r="O84" s="5">
        <v>0.86033999999999999</v>
      </c>
      <c r="P84" s="5">
        <v>0.84004999999999996</v>
      </c>
      <c r="Q84" s="5">
        <v>0.88197000000000003</v>
      </c>
      <c r="R84" s="5">
        <v>0.89503999999999995</v>
      </c>
      <c r="S84" s="5">
        <v>0.90998999999999997</v>
      </c>
      <c r="T84" s="5">
        <v>0.92589999999999995</v>
      </c>
      <c r="U84" s="5">
        <v>0.91981000000000002</v>
      </c>
      <c r="V84" s="5">
        <v>0.92547000000000001</v>
      </c>
      <c r="W84" s="5">
        <v>0.90227999999999997</v>
      </c>
      <c r="X84" s="5">
        <v>0.87216000000000005</v>
      </c>
      <c r="Y84" s="5">
        <v>0.86621000000000004</v>
      </c>
      <c r="Z84" s="5">
        <v>0.87009000000000003</v>
      </c>
      <c r="AA84" s="5">
        <v>0.87902000000000002</v>
      </c>
      <c r="AB84" s="5">
        <v>0.90105000000000002</v>
      </c>
      <c r="AC84" s="5">
        <v>0.90551999999999999</v>
      </c>
      <c r="AD84" s="5">
        <v>0.89515999999999996</v>
      </c>
      <c r="AE84" s="5">
        <v>0.88192999999999999</v>
      </c>
      <c r="AF84" s="5">
        <v>0.87873000000000001</v>
      </c>
      <c r="AG84" s="5">
        <v>0.87999000000000005</v>
      </c>
      <c r="AH84" s="5">
        <v>0.87443000000000004</v>
      </c>
      <c r="AI84" s="5">
        <v>0.89641999999999999</v>
      </c>
      <c r="AJ84" s="5">
        <v>0.92390000000000005</v>
      </c>
      <c r="AK84" s="5">
        <v>0.83952000000000004</v>
      </c>
      <c r="AM84" s="4" t="s">
        <v>95</v>
      </c>
      <c r="AN84" s="4" t="s">
        <v>96</v>
      </c>
      <c r="AO84" s="5">
        <f t="shared" si="50"/>
        <v>0.76229416666666661</v>
      </c>
      <c r="AP84" s="5">
        <f t="shared" si="51"/>
        <v>0.88910916666666662</v>
      </c>
      <c r="AQ84" s="5">
        <f t="shared" si="52"/>
        <v>0.88687909090909089</v>
      </c>
      <c r="AR84" s="6">
        <f>(AO84-AVERAGE(AO59:AO104))/_xlfn.STDEV.P(AO59:AO104)</f>
        <v>0.47512694869444871</v>
      </c>
      <c r="AS84" s="6">
        <f t="shared" ref="AS84:AT84" si="77">(AP84-AVERAGE(AP59:AP104))/_xlfn.STDEV.P(AP59:AP104)</f>
        <v>1.4453172669361873</v>
      </c>
      <c r="AT84" s="6">
        <f t="shared" si="77"/>
        <v>1.1980178529539993</v>
      </c>
    </row>
    <row r="85" spans="1:46" ht="13.5" thickBot="1">
      <c r="A85" s="4" t="s">
        <v>97</v>
      </c>
      <c r="B85" s="4" t="s">
        <v>98</v>
      </c>
      <c r="C85" s="5">
        <v>0.76895000000000002</v>
      </c>
      <c r="D85" s="5">
        <v>0.74658000000000002</v>
      </c>
      <c r="E85" s="5">
        <v>0.73570000000000002</v>
      </c>
      <c r="F85" s="5">
        <v>0.72506000000000004</v>
      </c>
      <c r="G85" s="5">
        <v>0.73987000000000003</v>
      </c>
      <c r="H85" s="5">
        <v>0.75380000000000003</v>
      </c>
      <c r="I85" s="5">
        <v>0.73743000000000003</v>
      </c>
      <c r="J85" s="5">
        <v>0.72260000000000002</v>
      </c>
      <c r="K85" s="5">
        <v>0.72587999999999997</v>
      </c>
      <c r="L85" s="5">
        <v>0.70174999999999998</v>
      </c>
      <c r="M85" s="5">
        <v>0.71033000000000002</v>
      </c>
      <c r="N85" s="5">
        <v>0.72543000000000002</v>
      </c>
      <c r="O85" s="5">
        <v>0.7238</v>
      </c>
      <c r="P85" s="5">
        <v>0.74</v>
      </c>
      <c r="Q85" s="5">
        <v>0.76758999999999999</v>
      </c>
      <c r="R85" s="5">
        <v>0.77963000000000005</v>
      </c>
      <c r="S85" s="5">
        <v>0.77903999999999995</v>
      </c>
      <c r="T85" s="5">
        <v>0.79237000000000002</v>
      </c>
      <c r="U85" s="5">
        <v>0.80589</v>
      </c>
      <c r="V85" s="5">
        <v>0.81135999999999997</v>
      </c>
      <c r="W85" s="5">
        <v>0.79412000000000005</v>
      </c>
      <c r="X85" s="5">
        <v>0.81242000000000003</v>
      </c>
      <c r="Y85" s="5">
        <v>0.79173000000000004</v>
      </c>
      <c r="Z85" s="5">
        <v>0.79659999999999997</v>
      </c>
      <c r="AA85" s="5">
        <v>0.80220000000000002</v>
      </c>
      <c r="AB85" s="5">
        <v>0.80242000000000002</v>
      </c>
      <c r="AC85" s="5">
        <v>0.76275000000000004</v>
      </c>
      <c r="AD85" s="5">
        <v>0.74626000000000003</v>
      </c>
      <c r="AE85" s="5">
        <v>0.73733000000000004</v>
      </c>
      <c r="AF85" s="5">
        <v>0.72882999999999998</v>
      </c>
      <c r="AG85" s="5">
        <v>0.73738999999999999</v>
      </c>
      <c r="AH85" s="5">
        <v>0.75019000000000002</v>
      </c>
      <c r="AI85" s="5">
        <v>0.77249999999999996</v>
      </c>
      <c r="AJ85" s="5">
        <v>0.77668000000000004</v>
      </c>
      <c r="AK85" s="5">
        <v>0.74309000000000003</v>
      </c>
      <c r="AM85" s="4" t="s">
        <v>97</v>
      </c>
      <c r="AN85" s="4" t="s">
        <v>98</v>
      </c>
      <c r="AO85" s="5">
        <f t="shared" si="50"/>
        <v>0.73278166666666655</v>
      </c>
      <c r="AP85" s="5">
        <f t="shared" si="51"/>
        <v>0.78287916666666668</v>
      </c>
      <c r="AQ85" s="5">
        <f t="shared" si="52"/>
        <v>0.75996727272727282</v>
      </c>
      <c r="AR85" s="6">
        <f>(AO85-AVERAGE(AO59:AO104))/_xlfn.STDEV.P(AO59:AO104)</f>
        <v>0.14836830808181567</v>
      </c>
      <c r="AS85" s="6">
        <f t="shared" ref="AS85:AT85" si="78">(AP85-AVERAGE(AP59:AP104))/_xlfn.STDEV.P(AP59:AP104)</f>
        <v>0.21370258869748832</v>
      </c>
      <c r="AT85" s="6">
        <f t="shared" si="78"/>
        <v>-0.34673984658078844</v>
      </c>
    </row>
    <row r="86" spans="1:46" ht="13.5" thickBot="1">
      <c r="A86" s="4" t="s">
        <v>99</v>
      </c>
      <c r="B86" s="4" t="s">
        <v>100</v>
      </c>
      <c r="C86" s="5">
        <v>0.87102000000000002</v>
      </c>
      <c r="D86" s="5">
        <v>0.85819999999999996</v>
      </c>
      <c r="E86" s="5">
        <v>0.84216999999999997</v>
      </c>
      <c r="F86" s="5">
        <v>0.85509000000000002</v>
      </c>
      <c r="G86" s="5">
        <v>0.86275000000000002</v>
      </c>
      <c r="H86" s="5">
        <v>0.85616999999999999</v>
      </c>
      <c r="I86" s="5">
        <v>0.85616999999999999</v>
      </c>
      <c r="J86" s="5">
        <v>0.81694999999999995</v>
      </c>
      <c r="K86" s="5">
        <v>0.83704000000000001</v>
      </c>
      <c r="L86" s="5">
        <v>0.84421999999999997</v>
      </c>
      <c r="M86" s="5">
        <v>0.84855000000000003</v>
      </c>
      <c r="N86" s="5">
        <v>0.8206</v>
      </c>
      <c r="O86" s="5">
        <v>0.80898999999999999</v>
      </c>
      <c r="P86" s="5">
        <v>0.76195000000000002</v>
      </c>
      <c r="Q86" s="5">
        <v>0.7621</v>
      </c>
      <c r="R86" s="5">
        <v>0.75863000000000003</v>
      </c>
      <c r="S86" s="5">
        <v>0.73711000000000004</v>
      </c>
      <c r="T86" s="5">
        <v>0.71650999999999998</v>
      </c>
      <c r="U86" s="5">
        <v>0.70765</v>
      </c>
      <c r="V86" s="5">
        <v>0.73792999999999997</v>
      </c>
      <c r="W86" s="5">
        <v>0.74219000000000002</v>
      </c>
      <c r="X86" s="5">
        <v>0.70491999999999999</v>
      </c>
      <c r="Y86" s="5">
        <v>0.68916999999999995</v>
      </c>
      <c r="Z86" s="5">
        <v>0.72523000000000004</v>
      </c>
      <c r="AA86" s="5">
        <v>0.74760000000000004</v>
      </c>
      <c r="AB86" s="5">
        <v>0.80745999999999996</v>
      </c>
      <c r="AC86" s="5">
        <v>0.78320999999999996</v>
      </c>
      <c r="AD86" s="5">
        <v>0.74500999999999995</v>
      </c>
      <c r="AE86" s="5">
        <v>0.71865999999999997</v>
      </c>
      <c r="AF86" s="5">
        <v>0.73541999999999996</v>
      </c>
      <c r="AG86" s="5">
        <v>0.74428000000000005</v>
      </c>
      <c r="AH86" s="5">
        <v>0.75878000000000001</v>
      </c>
      <c r="AI86" s="5">
        <v>0.75822999999999996</v>
      </c>
      <c r="AJ86" s="5">
        <v>0.79759000000000002</v>
      </c>
      <c r="AK86" s="5">
        <v>0.74136999999999997</v>
      </c>
      <c r="AM86" s="4" t="s">
        <v>99</v>
      </c>
      <c r="AN86" s="4" t="s">
        <v>100</v>
      </c>
      <c r="AO86" s="5">
        <f t="shared" si="50"/>
        <v>0.84741083333333334</v>
      </c>
      <c r="AP86" s="5">
        <f t="shared" si="51"/>
        <v>0.73769833333333334</v>
      </c>
      <c r="AQ86" s="5">
        <f t="shared" si="52"/>
        <v>0.75796454545454539</v>
      </c>
      <c r="AR86" s="6">
        <f>(AO86-AVERAGE(AO59:AO104))/_xlfn.STDEV.P(AO59:AO104)</f>
        <v>1.4175278396212962</v>
      </c>
      <c r="AS86" s="6">
        <f t="shared" ref="AS86:AT86" si="79">(AP86-AVERAGE(AP59:AP104))/_xlfn.STDEV.P(AP59:AP104)</f>
        <v>-0.3101172127558644</v>
      </c>
      <c r="AT86" s="6">
        <f t="shared" si="79"/>
        <v>-0.37111683856574162</v>
      </c>
    </row>
    <row r="87" spans="1:46" ht="13.5" thickBot="1">
      <c r="A87" s="4" t="s">
        <v>101</v>
      </c>
      <c r="B87" s="4" t="s">
        <v>102</v>
      </c>
      <c r="C87" s="5">
        <v>0.61175000000000002</v>
      </c>
      <c r="D87" s="5">
        <v>0.62534999999999996</v>
      </c>
      <c r="E87" s="5">
        <v>0.62095</v>
      </c>
      <c r="F87" s="5">
        <v>0.61385999999999996</v>
      </c>
      <c r="G87" s="5">
        <v>0.61290999999999995</v>
      </c>
      <c r="H87" s="5">
        <v>0.61582000000000003</v>
      </c>
      <c r="I87" s="5">
        <v>0.62311000000000005</v>
      </c>
      <c r="J87" s="5">
        <v>0.61809000000000003</v>
      </c>
      <c r="K87" s="5">
        <v>0.64202999999999999</v>
      </c>
      <c r="L87" s="5">
        <v>0.67179</v>
      </c>
      <c r="M87" s="5">
        <v>0.71594999999999998</v>
      </c>
      <c r="N87" s="5">
        <v>0.70850999999999997</v>
      </c>
      <c r="O87" s="5">
        <v>0.73540000000000005</v>
      </c>
      <c r="P87" s="5">
        <v>0.75229999999999997</v>
      </c>
      <c r="Q87" s="5">
        <v>0.74736000000000002</v>
      </c>
      <c r="R87" s="5">
        <v>0.76444999999999996</v>
      </c>
      <c r="S87" s="5">
        <v>0.75744999999999996</v>
      </c>
      <c r="T87" s="5">
        <v>0.74092000000000002</v>
      </c>
      <c r="U87" s="5">
        <v>0.74409000000000003</v>
      </c>
      <c r="V87" s="5">
        <v>0.70765</v>
      </c>
      <c r="W87" s="5">
        <v>0.68720000000000003</v>
      </c>
      <c r="X87" s="5">
        <v>0.69472</v>
      </c>
      <c r="Y87" s="5">
        <v>0.65732999999999997</v>
      </c>
      <c r="Z87" s="5">
        <v>0.67564000000000002</v>
      </c>
      <c r="AA87" s="5">
        <v>0.70064000000000004</v>
      </c>
      <c r="AB87" s="5">
        <v>0.70316999999999996</v>
      </c>
      <c r="AC87" s="5">
        <v>0.66544000000000003</v>
      </c>
      <c r="AD87" s="5">
        <v>0.66617999999999999</v>
      </c>
      <c r="AE87" s="5">
        <v>0.66503000000000001</v>
      </c>
      <c r="AF87" s="5">
        <v>0.69081000000000004</v>
      </c>
      <c r="AG87" s="5">
        <v>0.67262999999999995</v>
      </c>
      <c r="AH87" s="5">
        <v>0.70865999999999996</v>
      </c>
      <c r="AI87" s="5">
        <v>0.74229999999999996</v>
      </c>
      <c r="AJ87" s="5">
        <v>0.72475000000000001</v>
      </c>
      <c r="AK87" s="5">
        <v>0.68020000000000003</v>
      </c>
      <c r="AM87" s="4" t="s">
        <v>101</v>
      </c>
      <c r="AN87" s="4" t="s">
        <v>102</v>
      </c>
      <c r="AO87" s="5">
        <f t="shared" si="50"/>
        <v>0.64001000000000008</v>
      </c>
      <c r="AP87" s="5">
        <f t="shared" si="51"/>
        <v>0.72204250000000003</v>
      </c>
      <c r="AQ87" s="5">
        <f t="shared" si="52"/>
        <v>0.69271000000000005</v>
      </c>
      <c r="AR87" s="6">
        <f>(AO87-AVERAGE(AO59:AO104))/_xlfn.STDEV.P(AO59:AO104)</f>
        <v>-0.87878776772905109</v>
      </c>
      <c r="AS87" s="6">
        <f t="shared" ref="AS87:AT87" si="80">(AP87-AVERAGE(AP59:AP104))/_xlfn.STDEV.P(AP59:AP104)</f>
        <v>-0.49162859497738393</v>
      </c>
      <c r="AT87" s="6">
        <f t="shared" si="80"/>
        <v>-1.1653885066001461</v>
      </c>
    </row>
    <row r="88" spans="1:46" ht="13.5" thickBot="1">
      <c r="A88" s="4" t="s">
        <v>103</v>
      </c>
      <c r="B88" s="4" t="s">
        <v>104</v>
      </c>
      <c r="C88" s="5">
        <v>0.69337000000000004</v>
      </c>
      <c r="D88" s="5">
        <v>0.65951000000000004</v>
      </c>
      <c r="E88" s="5">
        <v>0.67076000000000002</v>
      </c>
      <c r="F88" s="5">
        <v>0.66954999999999998</v>
      </c>
      <c r="G88" s="5">
        <v>0.68537000000000003</v>
      </c>
      <c r="H88" s="5">
        <v>0.70994999999999997</v>
      </c>
      <c r="I88" s="5">
        <v>0.71728999999999998</v>
      </c>
      <c r="J88" s="5">
        <v>0.71828999999999998</v>
      </c>
      <c r="K88" s="5">
        <v>0.72706999999999999</v>
      </c>
      <c r="L88" s="5">
        <v>0.72989000000000004</v>
      </c>
      <c r="M88" s="5">
        <v>0.73246</v>
      </c>
      <c r="N88" s="5">
        <v>0.74099999999999999</v>
      </c>
      <c r="O88" s="5">
        <v>0.74716000000000005</v>
      </c>
      <c r="P88" s="5">
        <v>0.75768000000000002</v>
      </c>
      <c r="Q88" s="5">
        <v>0.77666999999999997</v>
      </c>
      <c r="R88" s="5">
        <v>0.7742</v>
      </c>
      <c r="S88" s="5">
        <v>0.78081999999999996</v>
      </c>
      <c r="T88" s="5">
        <v>0.75885999999999998</v>
      </c>
      <c r="U88" s="5">
        <v>0.75687000000000004</v>
      </c>
      <c r="V88" s="5">
        <v>0.73894000000000004</v>
      </c>
      <c r="W88" s="5">
        <v>0.749</v>
      </c>
      <c r="X88" s="5">
        <v>0.73336999999999997</v>
      </c>
      <c r="Y88" s="5">
        <v>0.74172000000000005</v>
      </c>
      <c r="Z88" s="5">
        <v>0.74417</v>
      </c>
      <c r="AA88" s="5">
        <v>0.78449999999999998</v>
      </c>
      <c r="AB88" s="5">
        <v>0.80783000000000005</v>
      </c>
      <c r="AC88" s="5">
        <v>0.78156999999999999</v>
      </c>
      <c r="AD88" s="5">
        <v>0.74661</v>
      </c>
      <c r="AE88" s="5">
        <v>0.74646999999999997</v>
      </c>
      <c r="AF88" s="5">
        <v>0.74648000000000003</v>
      </c>
      <c r="AG88" s="5">
        <v>0.77161999999999997</v>
      </c>
      <c r="AH88" s="5">
        <v>0.79352</v>
      </c>
      <c r="AI88" s="5">
        <v>0.78685000000000005</v>
      </c>
      <c r="AJ88" s="5">
        <v>0.78913</v>
      </c>
      <c r="AK88" s="5">
        <v>0.71467999999999998</v>
      </c>
      <c r="AM88" s="4" t="s">
        <v>103</v>
      </c>
      <c r="AN88" s="4" t="s">
        <v>104</v>
      </c>
      <c r="AO88" s="5">
        <f t="shared" si="50"/>
        <v>0.70454250000000007</v>
      </c>
      <c r="AP88" s="5">
        <f t="shared" si="51"/>
        <v>0.75495500000000015</v>
      </c>
      <c r="AQ88" s="5">
        <f t="shared" si="52"/>
        <v>0.76993272727272732</v>
      </c>
      <c r="AR88" s="6">
        <f>(AO88-AVERAGE(AO59:AO104))/_xlfn.STDEV.P(AO59:AO104)</f>
        <v>-0.16429214806502052</v>
      </c>
      <c r="AS88" s="6">
        <f t="shared" ref="AS88:AT88" si="81">(AP88-AVERAGE(AP59:AP104))/_xlfn.STDEV.P(AP59:AP104)</f>
        <v>-0.11004600910210052</v>
      </c>
      <c r="AT88" s="6">
        <f t="shared" si="81"/>
        <v>-0.22544135082997882</v>
      </c>
    </row>
    <row r="89" spans="1:46" ht="13.5" thickBot="1">
      <c r="A89" s="4" t="s">
        <v>105</v>
      </c>
      <c r="B89" s="4" t="s">
        <v>106</v>
      </c>
      <c r="C89" s="5">
        <v>0.74607999999999997</v>
      </c>
      <c r="D89" s="5">
        <v>0.73119999999999996</v>
      </c>
      <c r="E89" s="5">
        <v>0.74182000000000003</v>
      </c>
      <c r="F89" s="5">
        <v>0.72411000000000003</v>
      </c>
      <c r="G89" s="5">
        <v>0.70328999999999997</v>
      </c>
      <c r="H89" s="5">
        <v>0.73182000000000003</v>
      </c>
      <c r="I89" s="5">
        <v>0.72172000000000003</v>
      </c>
      <c r="J89" s="5">
        <v>0.75505</v>
      </c>
      <c r="K89" s="5">
        <v>0.73763000000000001</v>
      </c>
      <c r="L89" s="5">
        <v>0.75722999999999996</v>
      </c>
      <c r="M89" s="5">
        <v>0.79559000000000002</v>
      </c>
      <c r="N89" s="5">
        <v>0.79125999999999996</v>
      </c>
      <c r="O89" s="5">
        <v>0.78898999999999997</v>
      </c>
      <c r="P89" s="5">
        <v>0.79691999999999996</v>
      </c>
      <c r="Q89" s="5">
        <v>0.78025999999999995</v>
      </c>
      <c r="R89" s="5">
        <v>0.79454000000000002</v>
      </c>
      <c r="S89" s="5">
        <v>0.81998000000000004</v>
      </c>
      <c r="T89" s="5">
        <v>0.81971000000000005</v>
      </c>
      <c r="U89" s="5">
        <v>0.81089999999999995</v>
      </c>
      <c r="V89" s="5">
        <v>0.78847</v>
      </c>
      <c r="W89" s="5">
        <v>0.79535</v>
      </c>
      <c r="X89" s="5">
        <v>0.79693999999999998</v>
      </c>
      <c r="Y89" s="5">
        <v>0.79130999999999996</v>
      </c>
      <c r="Z89" s="5">
        <v>0.78385000000000005</v>
      </c>
      <c r="AA89" s="5">
        <v>0.80700000000000005</v>
      </c>
      <c r="AB89" s="5">
        <v>0.78617000000000004</v>
      </c>
      <c r="AC89" s="5">
        <v>0.80839000000000005</v>
      </c>
      <c r="AD89" s="5">
        <v>0.80481999999999998</v>
      </c>
      <c r="AE89" s="5">
        <v>0.80764000000000002</v>
      </c>
      <c r="AF89" s="5">
        <v>0.80791000000000002</v>
      </c>
      <c r="AG89" s="5">
        <v>0.82015000000000005</v>
      </c>
      <c r="AH89" s="5">
        <v>0.83738000000000001</v>
      </c>
      <c r="AI89" s="5">
        <v>0.83465999999999996</v>
      </c>
      <c r="AJ89" s="5">
        <v>0.84123999999999999</v>
      </c>
      <c r="AK89" s="5">
        <v>0.78215000000000001</v>
      </c>
      <c r="AM89" s="4" t="s">
        <v>105</v>
      </c>
      <c r="AN89" s="4" t="s">
        <v>106</v>
      </c>
      <c r="AO89" s="5">
        <f t="shared" si="50"/>
        <v>0.74473333333333336</v>
      </c>
      <c r="AP89" s="5">
        <f t="shared" si="51"/>
        <v>0.79726833333333325</v>
      </c>
      <c r="AQ89" s="5">
        <f t="shared" si="52"/>
        <v>0.81250090909090888</v>
      </c>
      <c r="AR89" s="6">
        <f>(AO89-AVERAGE(AO59:AO104))/_xlfn.STDEV.P(AO59:AO104)</f>
        <v>0.28069563897738053</v>
      </c>
      <c r="AS89" s="6">
        <f t="shared" ref="AS89:AT89" si="82">(AP89-AVERAGE(AP59:AP104))/_xlfn.STDEV.P(AP59:AP104)</f>
        <v>0.38052842767225598</v>
      </c>
      <c r="AT89" s="6">
        <f t="shared" si="82"/>
        <v>0.29269421417017205</v>
      </c>
    </row>
    <row r="90" spans="1:46" ht="13.5" thickBot="1">
      <c r="A90" s="4" t="s">
        <v>107</v>
      </c>
      <c r="B90" s="4" t="s">
        <v>108</v>
      </c>
      <c r="C90" s="5">
        <v>0.64775000000000005</v>
      </c>
      <c r="D90" s="5">
        <v>0.61497000000000002</v>
      </c>
      <c r="E90" s="5">
        <v>0.61728000000000005</v>
      </c>
      <c r="F90" s="5">
        <v>0.61973999999999996</v>
      </c>
      <c r="G90" s="5">
        <v>0.66044999999999998</v>
      </c>
      <c r="H90" s="5">
        <v>0.68252000000000002</v>
      </c>
      <c r="I90" s="5">
        <v>0.70538999999999996</v>
      </c>
      <c r="J90" s="5">
        <v>0.73694999999999999</v>
      </c>
      <c r="K90" s="5">
        <v>0.78251000000000004</v>
      </c>
      <c r="L90" s="5">
        <v>0.81706000000000001</v>
      </c>
      <c r="M90" s="5">
        <v>0.82767000000000002</v>
      </c>
      <c r="N90" s="5">
        <v>0.83626</v>
      </c>
      <c r="O90" s="5">
        <v>0.86295999999999995</v>
      </c>
      <c r="P90" s="5">
        <v>0.89575000000000005</v>
      </c>
      <c r="Q90" s="5">
        <v>0.91998999999999997</v>
      </c>
      <c r="R90" s="5">
        <v>0.92540999999999995</v>
      </c>
      <c r="S90" s="5">
        <v>0.90852999999999995</v>
      </c>
      <c r="T90" s="5">
        <v>0.90759999999999996</v>
      </c>
      <c r="U90" s="5">
        <v>0.87814999999999999</v>
      </c>
      <c r="V90" s="5">
        <v>0.88593</v>
      </c>
      <c r="W90" s="5">
        <v>0.84616000000000002</v>
      </c>
      <c r="X90" s="5">
        <v>0.79801999999999995</v>
      </c>
      <c r="Y90" s="5">
        <v>0.78444000000000003</v>
      </c>
      <c r="Z90" s="5">
        <v>0.79215000000000002</v>
      </c>
      <c r="AA90" s="5">
        <v>0.77468000000000004</v>
      </c>
      <c r="AB90" s="5">
        <v>0.77468000000000004</v>
      </c>
      <c r="AC90" s="5">
        <v>0.76773000000000002</v>
      </c>
      <c r="AD90" s="5">
        <v>0.78590000000000004</v>
      </c>
      <c r="AE90" s="5">
        <v>0.80872999999999995</v>
      </c>
      <c r="AF90" s="5">
        <v>0.82006999999999997</v>
      </c>
      <c r="AG90" s="5">
        <v>0.82518000000000002</v>
      </c>
      <c r="AH90" s="5">
        <v>0.81823999999999997</v>
      </c>
      <c r="AI90" s="5">
        <v>0.84967999999999999</v>
      </c>
      <c r="AJ90" s="5">
        <v>0.91761999999999999</v>
      </c>
      <c r="AK90" s="5">
        <v>0.84992000000000001</v>
      </c>
      <c r="AM90" s="4" t="s">
        <v>107</v>
      </c>
      <c r="AN90" s="4" t="s">
        <v>108</v>
      </c>
      <c r="AO90" s="5">
        <f t="shared" si="50"/>
        <v>0.71237916666666667</v>
      </c>
      <c r="AP90" s="5">
        <f t="shared" si="51"/>
        <v>0.86709083333333314</v>
      </c>
      <c r="AQ90" s="5">
        <f t="shared" si="52"/>
        <v>0.81749363636363626</v>
      </c>
      <c r="AR90" s="6">
        <f>(AO90-AVERAGE(AO59:AO104))/_xlfn.STDEV.P(AO59:AO104)</f>
        <v>-7.7525572988889749E-2</v>
      </c>
      <c r="AS90" s="6">
        <f t="shared" ref="AS90:AT90" si="83">(AP90-AVERAGE(AP59:AP104))/_xlfn.STDEV.P(AP59:AP104)</f>
        <v>1.1900400145245715</v>
      </c>
      <c r="AT90" s="6">
        <f t="shared" si="83"/>
        <v>0.35346518102507651</v>
      </c>
    </row>
    <row r="91" spans="1:46" ht="13.5" thickBot="1">
      <c r="A91" s="4" t="s">
        <v>109</v>
      </c>
      <c r="B91" s="4" t="s">
        <v>110</v>
      </c>
      <c r="C91" s="5">
        <v>0.76017000000000001</v>
      </c>
      <c r="D91" s="5">
        <v>0.74766999999999995</v>
      </c>
      <c r="E91" s="5">
        <v>0.72226000000000001</v>
      </c>
      <c r="F91" s="5">
        <v>0.72524</v>
      </c>
      <c r="G91" s="5">
        <v>0.72353000000000001</v>
      </c>
      <c r="H91" s="5">
        <v>0.72860000000000003</v>
      </c>
      <c r="I91" s="5">
        <v>0.77368999999999999</v>
      </c>
      <c r="J91" s="5">
        <v>0.75824999999999998</v>
      </c>
      <c r="K91" s="5">
        <v>0.75436000000000003</v>
      </c>
      <c r="L91" s="5">
        <v>0.75668000000000002</v>
      </c>
      <c r="M91" s="5">
        <v>0.76290000000000002</v>
      </c>
      <c r="N91" s="5">
        <v>0.79869999999999997</v>
      </c>
      <c r="O91" s="5">
        <v>0.81489999999999996</v>
      </c>
      <c r="P91" s="5">
        <v>0.82740000000000002</v>
      </c>
      <c r="Q91" s="5">
        <v>0.85280999999999996</v>
      </c>
      <c r="R91" s="5">
        <v>0.83396000000000003</v>
      </c>
      <c r="S91" s="5">
        <v>0.80511999999999995</v>
      </c>
      <c r="T91" s="5">
        <v>0.81393000000000004</v>
      </c>
      <c r="U91" s="5">
        <v>0.8095</v>
      </c>
      <c r="V91" s="5">
        <v>0.80978000000000006</v>
      </c>
      <c r="W91" s="5">
        <v>0.81567000000000001</v>
      </c>
      <c r="X91" s="5">
        <v>0.78986000000000001</v>
      </c>
      <c r="Y91" s="5">
        <v>0.75251999999999997</v>
      </c>
      <c r="Z91" s="5">
        <v>0.75087999999999999</v>
      </c>
      <c r="AA91" s="5">
        <v>0.75087999999999999</v>
      </c>
      <c r="AB91" s="5">
        <v>0.74255000000000004</v>
      </c>
      <c r="AC91" s="5">
        <v>0.71404000000000001</v>
      </c>
      <c r="AD91" s="5">
        <v>0.68862999999999996</v>
      </c>
      <c r="AE91" s="5">
        <v>0.74138999999999999</v>
      </c>
      <c r="AF91" s="5">
        <v>0.75582000000000005</v>
      </c>
      <c r="AG91" s="5">
        <v>0.77112999999999998</v>
      </c>
      <c r="AH91" s="5">
        <v>0.79244999999999999</v>
      </c>
      <c r="AI91" s="5">
        <v>0.79874000000000001</v>
      </c>
      <c r="AJ91" s="5">
        <v>0.83472999999999997</v>
      </c>
      <c r="AK91" s="5">
        <v>0.84184999999999999</v>
      </c>
      <c r="AM91" s="4" t="s">
        <v>109</v>
      </c>
      <c r="AN91" s="4" t="s">
        <v>110</v>
      </c>
      <c r="AO91" s="5">
        <f t="shared" si="50"/>
        <v>0.75100416666666669</v>
      </c>
      <c r="AP91" s="5">
        <f t="shared" si="51"/>
        <v>0.8063608333333333</v>
      </c>
      <c r="AQ91" s="5">
        <f t="shared" si="52"/>
        <v>0.76656454545454555</v>
      </c>
      <c r="AR91" s="6">
        <f>(AO91-AVERAGE(AO59:AO104))/_xlfn.STDEV.P(AO59:AO104)</f>
        <v>0.35012550684721139</v>
      </c>
      <c r="AS91" s="6">
        <f t="shared" ref="AS91:AT91" si="84">(AP91-AVERAGE(AP59:AP104))/_xlfn.STDEV.P(AP59:AP104)</f>
        <v>0.48594550817574322</v>
      </c>
      <c r="AT91" s="6">
        <f t="shared" si="84"/>
        <v>-0.26643851619731557</v>
      </c>
    </row>
    <row r="92" spans="1:46" ht="13.5" thickBot="1">
      <c r="A92" s="4" t="s">
        <v>111</v>
      </c>
      <c r="B92" s="4" t="s">
        <v>112</v>
      </c>
      <c r="C92" s="5">
        <v>0.75390000000000001</v>
      </c>
      <c r="D92" s="5">
        <v>0.77915999999999996</v>
      </c>
      <c r="E92" s="5">
        <v>0.74353999999999998</v>
      </c>
      <c r="F92" s="5">
        <v>0.74431999999999998</v>
      </c>
      <c r="G92" s="5">
        <v>0.69359000000000004</v>
      </c>
      <c r="H92" s="5">
        <v>0.73863000000000001</v>
      </c>
      <c r="I92" s="5">
        <v>0.71779000000000004</v>
      </c>
      <c r="J92" s="5">
        <v>0.72996000000000005</v>
      </c>
      <c r="K92" s="5">
        <v>0.65964</v>
      </c>
      <c r="L92" s="5">
        <v>0.65785000000000005</v>
      </c>
      <c r="M92" s="5">
        <v>0.67742000000000002</v>
      </c>
      <c r="N92" s="5">
        <v>0.74822</v>
      </c>
      <c r="O92" s="5">
        <v>0.74148000000000003</v>
      </c>
      <c r="P92" s="5">
        <v>0.72758999999999996</v>
      </c>
      <c r="Q92" s="5">
        <v>0.74455000000000005</v>
      </c>
      <c r="R92" s="5">
        <v>0.72643999999999997</v>
      </c>
      <c r="S92" s="5">
        <v>0.76580000000000004</v>
      </c>
      <c r="T92" s="5">
        <v>0.78422999999999998</v>
      </c>
      <c r="U92" s="5">
        <v>0.78327999999999998</v>
      </c>
      <c r="V92" s="5">
        <v>0.78778999999999999</v>
      </c>
      <c r="W92" s="5">
        <v>0.85809999999999997</v>
      </c>
      <c r="X92" s="5">
        <v>0.85989000000000004</v>
      </c>
      <c r="Y92" s="5">
        <v>0.85411999999999999</v>
      </c>
      <c r="Z92" s="5">
        <v>0.82367000000000001</v>
      </c>
      <c r="AA92" s="5">
        <v>0.85492000000000001</v>
      </c>
      <c r="AB92" s="5">
        <v>0.84919999999999995</v>
      </c>
      <c r="AC92" s="5">
        <v>0.87397999999999998</v>
      </c>
      <c r="AD92" s="5">
        <v>0.87407000000000001</v>
      </c>
      <c r="AE92" s="5">
        <v>0.89161000000000001</v>
      </c>
      <c r="AF92" s="5">
        <v>0.89478999999999997</v>
      </c>
      <c r="AG92" s="5">
        <v>0.89856000000000003</v>
      </c>
      <c r="AH92" s="5">
        <v>0.89856000000000003</v>
      </c>
      <c r="AI92" s="5">
        <v>0.89651999999999998</v>
      </c>
      <c r="AJ92" s="5">
        <v>0.89651999999999998</v>
      </c>
      <c r="AK92" s="5">
        <v>0.85994999999999999</v>
      </c>
      <c r="AM92" s="4" t="s">
        <v>111</v>
      </c>
      <c r="AN92" s="4" t="s">
        <v>112</v>
      </c>
      <c r="AO92" s="5">
        <f t="shared" si="50"/>
        <v>0.72033499999999995</v>
      </c>
      <c r="AP92" s="5">
        <f t="shared" si="51"/>
        <v>0.78807833333333333</v>
      </c>
      <c r="AQ92" s="5">
        <f t="shared" si="52"/>
        <v>0.88078909090909085</v>
      </c>
      <c r="AR92" s="6">
        <f>(AO92-AVERAGE(AO59:AO104))/_xlfn.STDEV.P(AO59:AO104)</f>
        <v>1.0560400240780681E-2</v>
      </c>
      <c r="AS92" s="6">
        <f t="shared" ref="AS92:AT92" si="85">(AP92-AVERAGE(AP59:AP104))/_xlfn.STDEV.P(AP59:AP104)</f>
        <v>0.27398094680043489</v>
      </c>
      <c r="AT92" s="6">
        <f t="shared" si="85"/>
        <v>1.1238909944396147</v>
      </c>
    </row>
    <row r="93" spans="1:46" ht="13.5" thickBot="1">
      <c r="A93" s="4" t="s">
        <v>113</v>
      </c>
      <c r="B93" s="4" t="s">
        <v>114</v>
      </c>
      <c r="C93" s="5">
        <v>0.65332000000000001</v>
      </c>
      <c r="D93" s="5">
        <v>0.62275999999999998</v>
      </c>
      <c r="E93" s="5">
        <v>0.63324000000000003</v>
      </c>
      <c r="F93" s="5">
        <v>0.63461999999999996</v>
      </c>
      <c r="G93" s="5">
        <v>0.66759999999999997</v>
      </c>
      <c r="H93" s="5">
        <v>0.66412000000000004</v>
      </c>
      <c r="I93" s="5">
        <v>0.66147999999999996</v>
      </c>
      <c r="J93" s="5">
        <v>0.65047999999999995</v>
      </c>
      <c r="K93" s="5">
        <v>0.621</v>
      </c>
      <c r="L93" s="5">
        <v>0.62961999999999996</v>
      </c>
      <c r="M93" s="5">
        <v>0.60504999999999998</v>
      </c>
      <c r="N93" s="5">
        <v>0.59797</v>
      </c>
      <c r="O93" s="5">
        <v>0.60404000000000002</v>
      </c>
      <c r="P93" s="5">
        <v>0.60204000000000002</v>
      </c>
      <c r="Q93" s="5">
        <v>0.58848</v>
      </c>
      <c r="R93" s="5">
        <v>0.57420000000000004</v>
      </c>
      <c r="S93" s="5">
        <v>0.55747999999999998</v>
      </c>
      <c r="T93" s="5">
        <v>0.57625999999999999</v>
      </c>
      <c r="U93" s="5">
        <v>0.57213000000000003</v>
      </c>
      <c r="V93" s="5">
        <v>0.58133000000000001</v>
      </c>
      <c r="W93" s="5">
        <v>0.59902999999999995</v>
      </c>
      <c r="X93" s="5">
        <v>0.61645000000000005</v>
      </c>
      <c r="Y93" s="5">
        <v>0.64478000000000002</v>
      </c>
      <c r="Z93" s="5">
        <v>0.67186999999999997</v>
      </c>
      <c r="AA93" s="5">
        <v>0.68328</v>
      </c>
      <c r="AB93" s="5">
        <v>0.71584000000000003</v>
      </c>
      <c r="AC93" s="5">
        <v>0.73423000000000005</v>
      </c>
      <c r="AD93" s="5">
        <v>0.74551999999999996</v>
      </c>
      <c r="AE93" s="5">
        <v>0.74739</v>
      </c>
      <c r="AF93" s="5">
        <v>0.73931999999999998</v>
      </c>
      <c r="AG93" s="5">
        <v>0.74512999999999996</v>
      </c>
      <c r="AH93" s="5">
        <v>0.73372000000000004</v>
      </c>
      <c r="AI93" s="5">
        <v>0.76685000000000003</v>
      </c>
      <c r="AJ93" s="5">
        <v>0.77429000000000003</v>
      </c>
      <c r="AK93" s="5">
        <v>0.69110000000000005</v>
      </c>
      <c r="AM93" s="4" t="s">
        <v>113</v>
      </c>
      <c r="AN93" s="4" t="s">
        <v>114</v>
      </c>
      <c r="AO93" s="5">
        <f t="shared" si="50"/>
        <v>0.63677166666666662</v>
      </c>
      <c r="AP93" s="5">
        <f t="shared" si="51"/>
        <v>0.59900750000000003</v>
      </c>
      <c r="AQ93" s="5">
        <f t="shared" si="52"/>
        <v>0.73424272727272732</v>
      </c>
      <c r="AR93" s="6">
        <f>(AO93-AVERAGE(AO59:AO104))/_xlfn.STDEV.P(AO59:AO104)</f>
        <v>-0.91464218188747937</v>
      </c>
      <c r="AS93" s="6">
        <f t="shared" ref="AS93:AT93" si="86">(AP93-AVERAGE(AP59:AP104))/_xlfn.STDEV.P(AP59:AP104)</f>
        <v>-1.9180779213173862</v>
      </c>
      <c r="AT93" s="6">
        <f t="shared" si="86"/>
        <v>-0.6598563886589387</v>
      </c>
    </row>
    <row r="94" spans="1:46" ht="13.5" thickBot="1">
      <c r="A94" s="4" t="s">
        <v>115</v>
      </c>
      <c r="B94" s="4" t="s">
        <v>116</v>
      </c>
      <c r="C94" s="5">
        <v>0.68166000000000004</v>
      </c>
      <c r="D94" s="5">
        <v>0.67364999999999997</v>
      </c>
      <c r="E94" s="5">
        <v>0.66217999999999999</v>
      </c>
      <c r="F94" s="5">
        <v>0.64859999999999995</v>
      </c>
      <c r="G94" s="5">
        <v>0.67634000000000005</v>
      </c>
      <c r="H94" s="5">
        <v>0.67023999999999995</v>
      </c>
      <c r="I94" s="5">
        <v>0.69671000000000005</v>
      </c>
      <c r="J94" s="5">
        <v>0.70074000000000003</v>
      </c>
      <c r="K94" s="5">
        <v>0.69511000000000001</v>
      </c>
      <c r="L94" s="5">
        <v>0.69120999999999999</v>
      </c>
      <c r="M94" s="5">
        <v>0.71121000000000001</v>
      </c>
      <c r="N94" s="5">
        <v>0.70757000000000003</v>
      </c>
      <c r="O94" s="5">
        <v>0.73377999999999999</v>
      </c>
      <c r="P94" s="5">
        <v>0.73377999999999999</v>
      </c>
      <c r="Q94" s="5">
        <v>0.74021000000000003</v>
      </c>
      <c r="R94" s="5">
        <v>0.75172000000000005</v>
      </c>
      <c r="S94" s="5">
        <v>0.75295999999999996</v>
      </c>
      <c r="T94" s="5">
        <v>0.73960000000000004</v>
      </c>
      <c r="U94" s="5">
        <v>0.72960000000000003</v>
      </c>
      <c r="V94" s="5">
        <v>0.72260000000000002</v>
      </c>
      <c r="W94" s="5">
        <v>0.73563999999999996</v>
      </c>
      <c r="X94" s="5">
        <v>0.74412999999999996</v>
      </c>
      <c r="Y94" s="5">
        <v>0.72482000000000002</v>
      </c>
      <c r="Z94" s="5">
        <v>0.73389000000000004</v>
      </c>
      <c r="AA94" s="5">
        <v>0.73468999999999995</v>
      </c>
      <c r="AB94" s="5">
        <v>0.75339</v>
      </c>
      <c r="AC94" s="5">
        <v>0.76376999999999995</v>
      </c>
      <c r="AD94" s="5">
        <v>0.77037</v>
      </c>
      <c r="AE94" s="5">
        <v>0.78388000000000002</v>
      </c>
      <c r="AF94" s="5">
        <v>0.80349999999999999</v>
      </c>
      <c r="AG94" s="5">
        <v>0.79761000000000004</v>
      </c>
      <c r="AH94" s="5">
        <v>0.80537000000000003</v>
      </c>
      <c r="AI94" s="5">
        <v>0.80557000000000001</v>
      </c>
      <c r="AJ94" s="5">
        <v>0.82662000000000002</v>
      </c>
      <c r="AK94" s="5">
        <v>0.78591999999999995</v>
      </c>
      <c r="AM94" s="4" t="s">
        <v>115</v>
      </c>
      <c r="AN94" s="4" t="s">
        <v>116</v>
      </c>
      <c r="AO94" s="5">
        <f t="shared" si="50"/>
        <v>0.68460166666666666</v>
      </c>
      <c r="AP94" s="5">
        <f t="shared" si="51"/>
        <v>0.73689416666666663</v>
      </c>
      <c r="AQ94" s="5">
        <f t="shared" si="52"/>
        <v>0.78460818181818182</v>
      </c>
      <c r="AR94" s="6">
        <f>(AO94-AVERAGE(AO59:AO104))/_xlfn.STDEV.P(AO59:AO104)</f>
        <v>-0.38507451461082626</v>
      </c>
      <c r="AS94" s="6">
        <f t="shared" ref="AS94:AT94" si="87">(AP94-AVERAGE(AP59:AP104))/_xlfn.STDEV.P(AP59:AP104)</f>
        <v>-0.31944060040922989</v>
      </c>
      <c r="AT94" s="6">
        <f t="shared" si="87"/>
        <v>-4.6813215735532356E-2</v>
      </c>
    </row>
    <row r="95" spans="1:46" ht="13.5" thickBot="1">
      <c r="A95" s="4" t="s">
        <v>117</v>
      </c>
      <c r="B95" s="4" t="s">
        <v>118</v>
      </c>
      <c r="C95" s="5">
        <v>0.72562000000000004</v>
      </c>
      <c r="D95" s="5">
        <v>0.69377999999999995</v>
      </c>
      <c r="E95" s="5">
        <v>0.68781000000000003</v>
      </c>
      <c r="F95" s="5">
        <v>0.71991000000000005</v>
      </c>
      <c r="G95" s="5">
        <v>0.78224000000000005</v>
      </c>
      <c r="H95" s="5">
        <v>0.75743000000000005</v>
      </c>
      <c r="I95" s="5">
        <v>0.74663000000000002</v>
      </c>
      <c r="J95" s="5">
        <v>0.74599000000000004</v>
      </c>
      <c r="K95" s="5">
        <v>0.74497000000000002</v>
      </c>
      <c r="L95" s="5">
        <v>0.71553999999999995</v>
      </c>
      <c r="M95" s="5">
        <v>0.69232000000000005</v>
      </c>
      <c r="N95" s="5">
        <v>0.68564999999999998</v>
      </c>
      <c r="O95" s="5">
        <v>0.66518999999999995</v>
      </c>
      <c r="P95" s="5">
        <v>0.69679000000000002</v>
      </c>
      <c r="Q95" s="5">
        <v>0.68311999999999995</v>
      </c>
      <c r="R95" s="5">
        <v>0.70377999999999996</v>
      </c>
      <c r="S95" s="5">
        <v>0.69316</v>
      </c>
      <c r="T95" s="5">
        <v>0.70799000000000001</v>
      </c>
      <c r="U95" s="5">
        <v>0.69315000000000004</v>
      </c>
      <c r="V95" s="5">
        <v>0.70689000000000002</v>
      </c>
      <c r="W95" s="5">
        <v>0.72996000000000005</v>
      </c>
      <c r="X95" s="5">
        <v>0.75934000000000001</v>
      </c>
      <c r="Y95" s="5">
        <v>0.76744000000000001</v>
      </c>
      <c r="Z95" s="5">
        <v>0.76573000000000002</v>
      </c>
      <c r="AA95" s="5">
        <v>0.79845999999999995</v>
      </c>
      <c r="AB95" s="5">
        <v>0.79259000000000002</v>
      </c>
      <c r="AC95" s="5">
        <v>0.77829000000000004</v>
      </c>
      <c r="AD95" s="5">
        <v>0.77353000000000005</v>
      </c>
      <c r="AE95" s="5">
        <v>0.77349000000000001</v>
      </c>
      <c r="AF95" s="5">
        <v>0.75914000000000004</v>
      </c>
      <c r="AG95" s="5">
        <v>0.77510999999999997</v>
      </c>
      <c r="AH95" s="5">
        <v>0.77642999999999995</v>
      </c>
      <c r="AI95" s="5">
        <v>0.77825</v>
      </c>
      <c r="AJ95" s="5">
        <v>0.79347000000000001</v>
      </c>
      <c r="AK95" s="5">
        <v>0.73099999999999998</v>
      </c>
      <c r="AM95" s="4" t="s">
        <v>117</v>
      </c>
      <c r="AN95" s="4" t="s">
        <v>118</v>
      </c>
      <c r="AO95" s="5">
        <f t="shared" si="50"/>
        <v>0.72482416666666671</v>
      </c>
      <c r="AP95" s="5">
        <f t="shared" si="51"/>
        <v>0.71437833333333334</v>
      </c>
      <c r="AQ95" s="5">
        <f t="shared" si="52"/>
        <v>0.77543272727272738</v>
      </c>
      <c r="AR95" s="6">
        <f>(AO95-AVERAGE(AO59:AO104))/_xlfn.STDEV.P(AO59:AO104)</f>
        <v>6.0263881731117831E-2</v>
      </c>
      <c r="AS95" s="6">
        <f t="shared" ref="AS95:AT95" si="88">(AP95-AVERAGE(AP59:AP104))/_xlfn.STDEV.P(AP59:AP104)</f>
        <v>-0.58048579316183724</v>
      </c>
      <c r="AT95" s="6">
        <f t="shared" si="88"/>
        <v>-0.15849591210598593</v>
      </c>
    </row>
    <row r="96" spans="1:46" ht="13.5" thickBot="1">
      <c r="A96" s="4" t="s">
        <v>119</v>
      </c>
      <c r="B96" s="4" t="s">
        <v>120</v>
      </c>
      <c r="C96" s="5">
        <v>0.60197000000000001</v>
      </c>
      <c r="D96" s="5">
        <v>0.60555999999999999</v>
      </c>
      <c r="E96" s="5">
        <v>0.61141999999999996</v>
      </c>
      <c r="F96" s="5">
        <v>0.61848999999999998</v>
      </c>
      <c r="G96" s="5">
        <v>0.62868999999999997</v>
      </c>
      <c r="H96" s="5">
        <v>0.64454</v>
      </c>
      <c r="I96" s="5">
        <v>0.65615999999999997</v>
      </c>
      <c r="J96" s="5">
        <v>0.66493000000000002</v>
      </c>
      <c r="K96" s="5">
        <v>0.68552000000000002</v>
      </c>
      <c r="L96" s="5">
        <v>0.68767999999999996</v>
      </c>
      <c r="M96" s="5">
        <v>0.69745999999999997</v>
      </c>
      <c r="N96" s="5">
        <v>0.71716999999999997</v>
      </c>
      <c r="O96" s="5">
        <v>0.73962000000000006</v>
      </c>
      <c r="P96" s="5">
        <v>0.76553000000000004</v>
      </c>
      <c r="Q96" s="5">
        <v>0.78752</v>
      </c>
      <c r="R96" s="5">
        <v>0.78964999999999996</v>
      </c>
      <c r="S96" s="5">
        <v>0.78944999999999999</v>
      </c>
      <c r="T96" s="5">
        <v>0.77751000000000003</v>
      </c>
      <c r="U96" s="5">
        <v>0.76468999999999998</v>
      </c>
      <c r="V96" s="5">
        <v>0.76146999999999998</v>
      </c>
      <c r="W96" s="5">
        <v>0.76453000000000004</v>
      </c>
      <c r="X96" s="5">
        <v>0.78227999999999998</v>
      </c>
      <c r="Y96" s="5">
        <v>0.78749999999999998</v>
      </c>
      <c r="Z96" s="5">
        <v>0.79737999999999998</v>
      </c>
      <c r="AA96" s="5">
        <v>0.80854000000000004</v>
      </c>
      <c r="AB96" s="5">
        <v>0.81455</v>
      </c>
      <c r="AC96" s="5">
        <v>0.80674000000000001</v>
      </c>
      <c r="AD96" s="5">
        <v>0.82448999999999995</v>
      </c>
      <c r="AE96" s="5">
        <v>0.83750999999999998</v>
      </c>
      <c r="AF96" s="5">
        <v>0.84104999999999996</v>
      </c>
      <c r="AG96" s="5">
        <v>0.85279000000000005</v>
      </c>
      <c r="AH96" s="5">
        <v>0.87402999999999997</v>
      </c>
      <c r="AI96" s="5">
        <v>0.86472000000000004</v>
      </c>
      <c r="AJ96" s="5">
        <v>0.87168999999999996</v>
      </c>
      <c r="AK96" s="5">
        <v>0.81225000000000003</v>
      </c>
      <c r="AM96" s="4" t="s">
        <v>119</v>
      </c>
      <c r="AN96" s="4" t="s">
        <v>120</v>
      </c>
      <c r="AO96" s="5">
        <f t="shared" si="50"/>
        <v>0.65163250000000006</v>
      </c>
      <c r="AP96" s="5">
        <f t="shared" si="51"/>
        <v>0.7755941666666667</v>
      </c>
      <c r="AQ96" s="5">
        <f t="shared" si="52"/>
        <v>0.8371236363636364</v>
      </c>
      <c r="AR96" s="6">
        <f>(AO96-AVERAGE(AO59:AO104))/_xlfn.STDEV.P(AO59:AO104)</f>
        <v>-0.75010492823662189</v>
      </c>
      <c r="AS96" s="6">
        <f t="shared" ref="AS96:AT96" si="89">(AP96-AVERAGE(AP59:AP104))/_xlfn.STDEV.P(AP59:AP104)</f>
        <v>0.12924139194545112</v>
      </c>
      <c r="AT96" s="6">
        <f t="shared" si="89"/>
        <v>0.59239953777998111</v>
      </c>
    </row>
    <row r="97" spans="1:46" ht="13.5" thickBot="1">
      <c r="A97" s="4" t="s">
        <v>121</v>
      </c>
      <c r="B97" s="4" t="s">
        <v>122</v>
      </c>
      <c r="C97" s="5">
        <v>0.61629999999999996</v>
      </c>
      <c r="D97" s="5">
        <v>0.67186000000000001</v>
      </c>
      <c r="E97" s="5">
        <v>0.63568999999999998</v>
      </c>
      <c r="F97" s="5">
        <v>0.62839999999999996</v>
      </c>
      <c r="G97" s="5">
        <v>0.63580999999999999</v>
      </c>
      <c r="H97" s="5">
        <v>0.65076999999999996</v>
      </c>
      <c r="I97" s="5">
        <v>0.66481000000000001</v>
      </c>
      <c r="J97" s="5">
        <v>0.67081999999999997</v>
      </c>
      <c r="K97" s="5">
        <v>0.67081999999999997</v>
      </c>
      <c r="L97" s="5">
        <v>0.74073999999999995</v>
      </c>
      <c r="M97" s="5">
        <v>0.79010000000000002</v>
      </c>
      <c r="N97" s="5">
        <v>0.80120999999999998</v>
      </c>
      <c r="O97" s="5">
        <v>0.79703999999999997</v>
      </c>
      <c r="P97" s="5">
        <v>0.80237999999999998</v>
      </c>
      <c r="Q97" s="5">
        <v>0.80256000000000005</v>
      </c>
      <c r="R97" s="5">
        <v>0.82891000000000004</v>
      </c>
      <c r="S97" s="5">
        <v>0.84313000000000005</v>
      </c>
      <c r="T97" s="5">
        <v>0.84553999999999996</v>
      </c>
      <c r="U97" s="5">
        <v>0.82265999999999995</v>
      </c>
      <c r="V97" s="5">
        <v>0.82325000000000004</v>
      </c>
      <c r="W97" s="5">
        <v>0.81135000000000002</v>
      </c>
      <c r="X97" s="5">
        <v>0.75880999999999998</v>
      </c>
      <c r="Y97" s="5">
        <v>0.75673000000000001</v>
      </c>
      <c r="Z97" s="5">
        <v>0.76019999999999999</v>
      </c>
      <c r="AA97" s="5">
        <v>0.77178000000000002</v>
      </c>
      <c r="AB97" s="5">
        <v>0.79420999999999997</v>
      </c>
      <c r="AC97" s="5">
        <v>0.80569000000000002</v>
      </c>
      <c r="AD97" s="5">
        <v>0.80569000000000002</v>
      </c>
      <c r="AE97" s="5">
        <v>0.80376999999999998</v>
      </c>
      <c r="AF97" s="5">
        <v>0.81418999999999997</v>
      </c>
      <c r="AG97" s="5">
        <v>0.82411000000000001</v>
      </c>
      <c r="AH97" s="5">
        <v>0.82086000000000003</v>
      </c>
      <c r="AI97" s="5">
        <v>0.83277000000000001</v>
      </c>
      <c r="AJ97" s="5">
        <v>0.89919000000000004</v>
      </c>
      <c r="AK97" s="5">
        <v>0.81884000000000001</v>
      </c>
      <c r="AM97" s="4" t="s">
        <v>121</v>
      </c>
      <c r="AN97" s="4" t="s">
        <v>122</v>
      </c>
      <c r="AO97" s="5">
        <f t="shared" si="50"/>
        <v>0.68144416666666663</v>
      </c>
      <c r="AP97" s="5">
        <f t="shared" si="51"/>
        <v>0.80437999999999976</v>
      </c>
      <c r="AQ97" s="5">
        <f t="shared" si="52"/>
        <v>0.81737272727272725</v>
      </c>
      <c r="AR97" s="6">
        <f>(AO97-AVERAGE(AO59:AO104))/_xlfn.STDEV.P(AO59:AO104)</f>
        <v>-0.42003395239937008</v>
      </c>
      <c r="AS97" s="6">
        <f t="shared" ref="AS97:AT97" si="90">(AP97-AVERAGE(AP59:AP104))/_xlfn.STDEV.P(AP59:AP104)</f>
        <v>0.462980023769473</v>
      </c>
      <c r="AT97" s="6">
        <f t="shared" si="90"/>
        <v>0.351993487909327</v>
      </c>
    </row>
    <row r="98" spans="1:46" ht="13.5" thickBot="1">
      <c r="A98" s="4" t="s">
        <v>123</v>
      </c>
      <c r="B98" s="4" t="s">
        <v>124</v>
      </c>
      <c r="C98" s="5">
        <v>0.59038000000000002</v>
      </c>
      <c r="D98" s="5">
        <v>0.59233000000000002</v>
      </c>
      <c r="E98" s="5">
        <v>0.56154000000000004</v>
      </c>
      <c r="F98" s="5">
        <v>0.54069999999999996</v>
      </c>
      <c r="G98" s="5">
        <v>0.53690000000000004</v>
      </c>
      <c r="H98" s="5">
        <v>0.50856999999999997</v>
      </c>
      <c r="I98" s="5">
        <v>0.51637999999999995</v>
      </c>
      <c r="J98" s="5">
        <v>0.52385999999999999</v>
      </c>
      <c r="K98" s="5">
        <v>0.51751000000000003</v>
      </c>
      <c r="L98" s="5">
        <v>0.51807000000000003</v>
      </c>
      <c r="M98" s="5">
        <v>0.55169999999999997</v>
      </c>
      <c r="N98" s="5">
        <v>0.56477999999999995</v>
      </c>
      <c r="O98" s="5">
        <v>0.61783999999999994</v>
      </c>
      <c r="P98" s="5">
        <v>0.59948000000000001</v>
      </c>
      <c r="Q98" s="5">
        <v>0.62056999999999995</v>
      </c>
      <c r="R98" s="5">
        <v>0.65893000000000002</v>
      </c>
      <c r="S98" s="5">
        <v>0.65136000000000005</v>
      </c>
      <c r="T98" s="5">
        <v>0.70282</v>
      </c>
      <c r="U98" s="5">
        <v>0.71860000000000002</v>
      </c>
      <c r="V98" s="5">
        <v>0.66973000000000005</v>
      </c>
      <c r="W98" s="5">
        <v>0.69769000000000003</v>
      </c>
      <c r="X98" s="5">
        <v>0.62961</v>
      </c>
      <c r="Y98" s="5">
        <v>0.58811999999999998</v>
      </c>
      <c r="Z98" s="5">
        <v>0.58389000000000002</v>
      </c>
      <c r="AA98" s="5">
        <v>0.56101000000000001</v>
      </c>
      <c r="AB98" s="5">
        <v>0.60355999999999999</v>
      </c>
      <c r="AC98" s="5">
        <v>0.57572000000000001</v>
      </c>
      <c r="AD98" s="5">
        <v>0.55444000000000004</v>
      </c>
      <c r="AE98" s="5">
        <v>0.56894999999999996</v>
      </c>
      <c r="AF98" s="5">
        <v>0.56559999999999999</v>
      </c>
      <c r="AG98" s="5">
        <v>0.53639999999999999</v>
      </c>
      <c r="AH98" s="5">
        <v>0.58723999999999998</v>
      </c>
      <c r="AI98" s="5">
        <v>0.58355000000000001</v>
      </c>
      <c r="AJ98" s="5">
        <v>0.63678000000000001</v>
      </c>
      <c r="AK98" s="5">
        <v>0.64134999999999998</v>
      </c>
      <c r="AM98" s="4" t="s">
        <v>123</v>
      </c>
      <c r="AN98" s="4" t="s">
        <v>124</v>
      </c>
      <c r="AO98" s="5">
        <f t="shared" si="50"/>
        <v>0.54355999999999993</v>
      </c>
      <c r="AP98" s="5">
        <f t="shared" si="51"/>
        <v>0.64488666666666672</v>
      </c>
      <c r="AQ98" s="5">
        <f t="shared" si="52"/>
        <v>0.58314545454545452</v>
      </c>
      <c r="AR98" s="6">
        <f>(AO98-AVERAGE(AO59:AO104))/_xlfn.STDEV.P(AO59:AO104)</f>
        <v>-1.9466698816498795</v>
      </c>
      <c r="AS98" s="6">
        <f t="shared" ref="AS98:AT98" si="91">(AP98-AVERAGE(AP59:AP104))/_xlfn.STDEV.P(AP59:AP104)</f>
        <v>-1.3861617479951007</v>
      </c>
      <c r="AT98" s="6">
        <f t="shared" si="91"/>
        <v>-2.4989969727909331</v>
      </c>
    </row>
    <row r="99" spans="1:46" ht="13.5" thickBot="1">
      <c r="A99" s="4" t="s">
        <v>125</v>
      </c>
      <c r="B99" s="4" t="s">
        <v>126</v>
      </c>
      <c r="C99" s="5">
        <v>0.61645000000000005</v>
      </c>
      <c r="D99" s="5">
        <v>0.64037999999999995</v>
      </c>
      <c r="E99" s="5">
        <v>0.64024999999999999</v>
      </c>
      <c r="F99" s="5">
        <v>0.58992999999999995</v>
      </c>
      <c r="G99" s="5">
        <v>0.58631999999999995</v>
      </c>
      <c r="H99" s="5">
        <v>0.59145999999999999</v>
      </c>
      <c r="I99" s="5">
        <v>0.60697000000000001</v>
      </c>
      <c r="J99" s="5">
        <v>0.61316000000000004</v>
      </c>
      <c r="K99" s="5">
        <v>0.61953000000000003</v>
      </c>
      <c r="L99" s="5">
        <v>0.61353999999999997</v>
      </c>
      <c r="M99" s="5">
        <v>0.59174000000000004</v>
      </c>
      <c r="N99" s="5">
        <v>0.61775999999999998</v>
      </c>
      <c r="O99" s="5">
        <v>0.59955999999999998</v>
      </c>
      <c r="P99" s="5">
        <v>0.60021000000000002</v>
      </c>
      <c r="Q99" s="5">
        <v>0.58374000000000004</v>
      </c>
      <c r="R99" s="5">
        <v>0.61590999999999996</v>
      </c>
      <c r="S99" s="5">
        <v>0.60860000000000003</v>
      </c>
      <c r="T99" s="5">
        <v>0.62753999999999999</v>
      </c>
      <c r="U99" s="5">
        <v>0.62346000000000001</v>
      </c>
      <c r="V99" s="5">
        <v>0.62067000000000005</v>
      </c>
      <c r="W99" s="5">
        <v>0.62797999999999998</v>
      </c>
      <c r="X99" s="5">
        <v>0.59302999999999995</v>
      </c>
      <c r="Y99" s="5">
        <v>0.61958000000000002</v>
      </c>
      <c r="Z99" s="5">
        <v>0.63814000000000004</v>
      </c>
      <c r="AA99" s="5">
        <v>0.63690999999999998</v>
      </c>
      <c r="AB99" s="5">
        <v>0.59125000000000005</v>
      </c>
      <c r="AC99" s="5">
        <v>0.58072999999999997</v>
      </c>
      <c r="AD99" s="5">
        <v>0.52907000000000004</v>
      </c>
      <c r="AE99" s="5">
        <v>0.54090000000000005</v>
      </c>
      <c r="AF99" s="5">
        <v>0.52705999999999997</v>
      </c>
      <c r="AG99" s="5">
        <v>0.51571</v>
      </c>
      <c r="AH99" s="5">
        <v>0.50646000000000002</v>
      </c>
      <c r="AI99" s="5">
        <v>0.52668999999999999</v>
      </c>
      <c r="AJ99" s="5">
        <v>0.59282000000000001</v>
      </c>
      <c r="AK99" s="5">
        <v>0.53605999999999998</v>
      </c>
      <c r="AM99" s="4" t="s">
        <v>125</v>
      </c>
      <c r="AN99" s="4" t="s">
        <v>126</v>
      </c>
      <c r="AO99" s="5">
        <f t="shared" si="50"/>
        <v>0.61062416666666652</v>
      </c>
      <c r="AP99" s="5">
        <f t="shared" si="51"/>
        <v>0.61320166666666664</v>
      </c>
      <c r="AQ99" s="5">
        <f t="shared" si="52"/>
        <v>0.55306</v>
      </c>
      <c r="AR99" s="6">
        <f>(AO99-AVERAGE(AO59:AO104))/_xlfn.STDEV.P(AO59:AO104)</f>
        <v>-1.204143971143518</v>
      </c>
      <c r="AS99" s="6">
        <f t="shared" ref="AS99:AT99" si="92">(AP99-AVERAGE(AP59:AP104))/_xlfn.STDEV.P(AP59:AP104)</f>
        <v>-1.7535128830792888</v>
      </c>
      <c r="AT99" s="6">
        <f t="shared" si="92"/>
        <v>-2.8651940552920561</v>
      </c>
    </row>
    <row r="100" spans="1:46" ht="13.5" thickBot="1">
      <c r="A100" s="4" t="s">
        <v>127</v>
      </c>
      <c r="B100" s="4" t="s">
        <v>128</v>
      </c>
      <c r="C100" s="5">
        <v>0.68403000000000003</v>
      </c>
      <c r="D100" s="5">
        <v>0.66876999999999998</v>
      </c>
      <c r="E100" s="5">
        <v>0.68437999999999999</v>
      </c>
      <c r="F100" s="5">
        <v>0.68518000000000001</v>
      </c>
      <c r="G100" s="5">
        <v>0.67437999999999998</v>
      </c>
      <c r="H100" s="5">
        <v>0.72214</v>
      </c>
      <c r="I100" s="5">
        <v>0.72502999999999995</v>
      </c>
      <c r="J100" s="5">
        <v>0.76451999999999998</v>
      </c>
      <c r="K100" s="5">
        <v>0.70740000000000003</v>
      </c>
      <c r="L100" s="5">
        <v>0.68074000000000001</v>
      </c>
      <c r="M100" s="5">
        <v>0.69494</v>
      </c>
      <c r="N100" s="5">
        <v>0.72506999999999999</v>
      </c>
      <c r="O100" s="5">
        <v>0.72835000000000005</v>
      </c>
      <c r="P100" s="5">
        <v>0.74424000000000001</v>
      </c>
      <c r="Q100" s="5">
        <v>0.72750999999999999</v>
      </c>
      <c r="R100" s="5">
        <v>0.73663999999999996</v>
      </c>
      <c r="S100" s="5">
        <v>0.73848000000000003</v>
      </c>
      <c r="T100" s="5">
        <v>0.71960000000000002</v>
      </c>
      <c r="U100" s="5">
        <v>0.72468999999999995</v>
      </c>
      <c r="V100" s="5">
        <v>0.72948999999999997</v>
      </c>
      <c r="W100" s="5">
        <v>0.76807999999999998</v>
      </c>
      <c r="X100" s="5">
        <v>0.78166999999999998</v>
      </c>
      <c r="Y100" s="5">
        <v>0.76241999999999999</v>
      </c>
      <c r="Z100" s="5">
        <v>0.78071000000000002</v>
      </c>
      <c r="AA100" s="5">
        <v>0.78925999999999996</v>
      </c>
      <c r="AB100" s="5">
        <v>0.78925999999999996</v>
      </c>
      <c r="AC100" s="5">
        <v>0.82596999999999998</v>
      </c>
      <c r="AD100" s="5">
        <v>0.81708000000000003</v>
      </c>
      <c r="AE100" s="5">
        <v>0.83191000000000004</v>
      </c>
      <c r="AF100" s="5">
        <v>0.81403000000000003</v>
      </c>
      <c r="AG100" s="5">
        <v>0.79268000000000005</v>
      </c>
      <c r="AH100" s="5">
        <v>0.79847000000000001</v>
      </c>
      <c r="AI100" s="5">
        <v>0.79537999999999998</v>
      </c>
      <c r="AJ100" s="5">
        <v>0.80679000000000001</v>
      </c>
      <c r="AK100" s="5">
        <v>0.75451999999999997</v>
      </c>
      <c r="AM100" s="4" t="s">
        <v>127</v>
      </c>
      <c r="AN100" s="4" t="s">
        <v>128</v>
      </c>
      <c r="AO100" s="5">
        <f t="shared" si="50"/>
        <v>0.70138166666666679</v>
      </c>
      <c r="AP100" s="5">
        <f t="shared" si="51"/>
        <v>0.7451566666666668</v>
      </c>
      <c r="AQ100" s="5">
        <f t="shared" si="52"/>
        <v>0.80139545454545447</v>
      </c>
      <c r="AR100" s="6">
        <f>(AO100-AVERAGE(AO59:AO104))/_xlfn.STDEV.P(AO59:AO104)</f>
        <v>-0.19928849209562036</v>
      </c>
      <c r="AS100" s="6">
        <f t="shared" ref="AS100:AT100" si="93">(AP100-AVERAGE(AP59:AP104))/_xlfn.STDEV.P(AP59:AP104)</f>
        <v>-0.22364641534900709</v>
      </c>
      <c r="AT100" s="6">
        <f t="shared" si="93"/>
        <v>0.15751975475657229</v>
      </c>
    </row>
    <row r="101" spans="1:46" ht="13.5" thickBot="1">
      <c r="A101" s="4" t="s">
        <v>129</v>
      </c>
      <c r="B101" s="4" t="s">
        <v>130</v>
      </c>
      <c r="C101" s="5">
        <v>0.74329999999999996</v>
      </c>
      <c r="D101" s="5">
        <v>0.70653999999999995</v>
      </c>
      <c r="E101" s="5">
        <v>0.72282999999999997</v>
      </c>
      <c r="F101" s="5">
        <v>0.72421999999999997</v>
      </c>
      <c r="G101" s="5">
        <v>0.71875999999999995</v>
      </c>
      <c r="H101" s="5">
        <v>0.7177</v>
      </c>
      <c r="I101" s="5">
        <v>0.70518999999999998</v>
      </c>
      <c r="J101" s="5">
        <v>0.71262999999999999</v>
      </c>
      <c r="K101" s="5">
        <v>0.69596000000000002</v>
      </c>
      <c r="L101" s="5">
        <v>0.70787</v>
      </c>
      <c r="M101" s="5">
        <v>0.70825000000000005</v>
      </c>
      <c r="N101" s="5">
        <v>0.72111999999999998</v>
      </c>
      <c r="O101" s="5">
        <v>0.72089999999999999</v>
      </c>
      <c r="P101" s="5">
        <v>0.75766</v>
      </c>
      <c r="Q101" s="5">
        <v>0.77597000000000005</v>
      </c>
      <c r="R101" s="5">
        <v>0.78673000000000004</v>
      </c>
      <c r="S101" s="5">
        <v>0.81174000000000002</v>
      </c>
      <c r="T101" s="5">
        <v>0.80900000000000005</v>
      </c>
      <c r="U101" s="5">
        <v>0.82221</v>
      </c>
      <c r="V101" s="5">
        <v>0.84601999999999999</v>
      </c>
      <c r="W101" s="5">
        <v>0.84184999999999999</v>
      </c>
      <c r="X101" s="5">
        <v>0.83769000000000005</v>
      </c>
      <c r="Y101" s="5">
        <v>0.85453999999999997</v>
      </c>
      <c r="Z101" s="5">
        <v>0.79639000000000004</v>
      </c>
      <c r="AA101" s="5">
        <v>0.76802999999999999</v>
      </c>
      <c r="AB101" s="5">
        <v>0.73231999999999997</v>
      </c>
      <c r="AC101" s="5">
        <v>0.70077</v>
      </c>
      <c r="AD101" s="5">
        <v>0.67213000000000001</v>
      </c>
      <c r="AE101" s="5">
        <v>0.64485000000000003</v>
      </c>
      <c r="AF101" s="5">
        <v>0.65076000000000001</v>
      </c>
      <c r="AG101" s="5">
        <v>0.62883999999999995</v>
      </c>
      <c r="AH101" s="5">
        <v>0.60690999999999995</v>
      </c>
      <c r="AI101" s="5">
        <v>0.60096000000000005</v>
      </c>
      <c r="AJ101" s="5">
        <v>0.59321999999999997</v>
      </c>
      <c r="AK101" s="5">
        <v>0.58933999999999997</v>
      </c>
      <c r="AM101" s="4" t="s">
        <v>129</v>
      </c>
      <c r="AN101" s="4" t="s">
        <v>130</v>
      </c>
      <c r="AO101" s="5">
        <f t="shared" si="50"/>
        <v>0.71536416666666669</v>
      </c>
      <c r="AP101" s="5">
        <f t="shared" si="51"/>
        <v>0.80505833333333332</v>
      </c>
      <c r="AQ101" s="5">
        <f t="shared" si="52"/>
        <v>0.65346636363636368</v>
      </c>
      <c r="AR101" s="6">
        <f>(AO101-AVERAGE(AO59:AO104))/_xlfn.STDEV.P(AO59:AO104)</f>
        <v>-4.4476033226798675E-2</v>
      </c>
      <c r="AS101" s="6">
        <f t="shared" ref="AS101:AT101" si="94">(AP101-AVERAGE(AP59:AP104))/_xlfn.STDEV.P(AP59:AP104)</f>
        <v>0.47084451863977517</v>
      </c>
      <c r="AT101" s="6">
        <f t="shared" si="94"/>
        <v>-1.6430580435980457</v>
      </c>
    </row>
    <row r="102" spans="1:46" ht="13.5" thickBot="1">
      <c r="A102" s="4" t="s">
        <v>131</v>
      </c>
      <c r="B102" s="4" t="s">
        <v>132</v>
      </c>
      <c r="C102" s="5">
        <v>0.67376999999999998</v>
      </c>
      <c r="D102" s="5">
        <v>0.70223999999999998</v>
      </c>
      <c r="E102" s="5">
        <v>0.70023000000000002</v>
      </c>
      <c r="F102" s="5">
        <v>0.71292999999999995</v>
      </c>
      <c r="G102" s="5">
        <v>0.72777999999999998</v>
      </c>
      <c r="H102" s="5">
        <v>0.73870000000000002</v>
      </c>
      <c r="I102" s="5">
        <v>0.73899000000000004</v>
      </c>
      <c r="J102" s="5">
        <v>0.74429999999999996</v>
      </c>
      <c r="K102" s="5">
        <v>0.73470000000000002</v>
      </c>
      <c r="L102" s="5">
        <v>0.73855000000000004</v>
      </c>
      <c r="M102" s="5">
        <v>0.78307000000000004</v>
      </c>
      <c r="N102" s="5">
        <v>0.80152000000000001</v>
      </c>
      <c r="O102" s="5">
        <v>0.78917000000000004</v>
      </c>
      <c r="P102" s="5">
        <v>0.78971999999999998</v>
      </c>
      <c r="Q102" s="5">
        <v>0.79817000000000005</v>
      </c>
      <c r="R102" s="5">
        <v>0.79283999999999999</v>
      </c>
      <c r="S102" s="5">
        <v>0.77454000000000001</v>
      </c>
      <c r="T102" s="5">
        <v>0.76373999999999997</v>
      </c>
      <c r="U102" s="5">
        <v>0.75519000000000003</v>
      </c>
      <c r="V102" s="5">
        <v>0.73706000000000005</v>
      </c>
      <c r="W102" s="5">
        <v>0.74385999999999997</v>
      </c>
      <c r="X102" s="5">
        <v>0.74533000000000005</v>
      </c>
      <c r="Y102" s="5">
        <v>0.73460000000000003</v>
      </c>
      <c r="Z102" s="5">
        <v>0.72531000000000001</v>
      </c>
      <c r="AA102" s="5">
        <v>0.75234999999999996</v>
      </c>
      <c r="AB102" s="5">
        <v>0.76121000000000005</v>
      </c>
      <c r="AC102" s="5">
        <v>0.7702</v>
      </c>
      <c r="AD102" s="5">
        <v>0.77642999999999995</v>
      </c>
      <c r="AE102" s="5">
        <v>0.80051000000000005</v>
      </c>
      <c r="AF102" s="5">
        <v>0.80152000000000001</v>
      </c>
      <c r="AG102" s="5">
        <v>0.80835999999999997</v>
      </c>
      <c r="AH102" s="5">
        <v>0.83374000000000004</v>
      </c>
      <c r="AI102" s="5">
        <v>0.84292999999999996</v>
      </c>
      <c r="AJ102" s="5">
        <v>0.84745000000000004</v>
      </c>
      <c r="AK102" s="5">
        <v>0.80591000000000002</v>
      </c>
      <c r="AM102" s="4" t="s">
        <v>131</v>
      </c>
      <c r="AN102" s="4" t="s">
        <v>132</v>
      </c>
      <c r="AO102" s="5">
        <f t="shared" si="50"/>
        <v>0.73306500000000019</v>
      </c>
      <c r="AP102" s="5">
        <f t="shared" si="51"/>
        <v>0.76246083333333337</v>
      </c>
      <c r="AQ102" s="5">
        <f t="shared" si="52"/>
        <v>0.80005545454545457</v>
      </c>
      <c r="AR102" s="6">
        <f>(AO102-AVERAGE(AO59:AO104))/_xlfn.STDEV.P(AO59:AO104)</f>
        <v>0.15150533865666851</v>
      </c>
      <c r="AS102" s="6">
        <f t="shared" ref="AS102:AT102" si="95">(AP102-AVERAGE(AP59:AP104))/_xlfn.STDEV.P(AP59:AP104)</f>
        <v>-2.3024503823492866E-2</v>
      </c>
      <c r="AT102" s="6">
        <f t="shared" si="95"/>
        <v>0.1412094115038191</v>
      </c>
    </row>
    <row r="103" spans="1:46" ht="13.5" thickBot="1">
      <c r="A103" s="4" t="s">
        <v>133</v>
      </c>
      <c r="B103" s="4" t="s">
        <v>134</v>
      </c>
      <c r="C103" s="5">
        <v>0.80293999999999999</v>
      </c>
      <c r="D103" s="5">
        <v>0.78627000000000002</v>
      </c>
      <c r="E103" s="5">
        <v>0.78627000000000002</v>
      </c>
      <c r="F103" s="5">
        <v>0.78210999999999997</v>
      </c>
      <c r="G103" s="5">
        <v>0.74778999999999995</v>
      </c>
      <c r="H103" s="5">
        <v>0.73968999999999996</v>
      </c>
      <c r="I103" s="5">
        <v>0.72214999999999996</v>
      </c>
      <c r="J103" s="5">
        <v>0.73811000000000004</v>
      </c>
      <c r="K103" s="5">
        <v>0.72494999999999998</v>
      </c>
      <c r="L103" s="5">
        <v>0.74221000000000004</v>
      </c>
      <c r="M103" s="5">
        <v>0.77642999999999995</v>
      </c>
      <c r="N103" s="5">
        <v>0.77659</v>
      </c>
      <c r="O103" s="5">
        <v>0.78354000000000001</v>
      </c>
      <c r="P103" s="5">
        <v>0.78505000000000003</v>
      </c>
      <c r="Q103" s="5">
        <v>0.73602999999999996</v>
      </c>
      <c r="R103" s="5">
        <v>0.71936999999999995</v>
      </c>
      <c r="S103" s="5">
        <v>0.71201000000000003</v>
      </c>
      <c r="T103" s="5">
        <v>0.72104000000000001</v>
      </c>
      <c r="U103" s="5">
        <v>0.70684000000000002</v>
      </c>
      <c r="V103" s="5">
        <v>0.74007000000000001</v>
      </c>
      <c r="W103" s="5">
        <v>0.72382000000000002</v>
      </c>
      <c r="X103" s="5">
        <v>0.71455999999999997</v>
      </c>
      <c r="Y103" s="5">
        <v>0.70935000000000004</v>
      </c>
      <c r="Z103" s="5">
        <v>0.71097999999999995</v>
      </c>
      <c r="AA103" s="5">
        <v>0.73182000000000003</v>
      </c>
      <c r="AB103" s="5">
        <v>0.73863000000000001</v>
      </c>
      <c r="AC103" s="5">
        <v>0.76493</v>
      </c>
      <c r="AD103" s="5">
        <v>0.77061000000000002</v>
      </c>
      <c r="AE103" s="5">
        <v>0.81228</v>
      </c>
      <c r="AF103" s="5">
        <v>0.76505000000000001</v>
      </c>
      <c r="AG103" s="5">
        <v>0.76505000000000001</v>
      </c>
      <c r="AH103" s="5">
        <v>0.73726999999999998</v>
      </c>
      <c r="AI103" s="5">
        <v>0.75743000000000005</v>
      </c>
      <c r="AJ103" s="5">
        <v>0.74990000000000001</v>
      </c>
      <c r="AK103" s="5">
        <v>0.69955999999999996</v>
      </c>
      <c r="AM103" s="4" t="s">
        <v>133</v>
      </c>
      <c r="AN103" s="4" t="s">
        <v>134</v>
      </c>
      <c r="AO103" s="5">
        <f t="shared" si="50"/>
        <v>0.76045916666666669</v>
      </c>
      <c r="AP103" s="5">
        <f t="shared" si="51"/>
        <v>0.73022166666666655</v>
      </c>
      <c r="AQ103" s="5">
        <f t="shared" si="52"/>
        <v>0.75386636363636372</v>
      </c>
      <c r="AR103" s="6">
        <f>(AO103-AVERAGE(AO59:AO104))/_xlfn.STDEV.P(AO59:AO104)</f>
        <v>0.45481006244204197</v>
      </c>
      <c r="AS103" s="6">
        <f t="shared" ref="AS103:AT103" si="96">(AP103-AVERAGE(AP59:AP104))/_xlfn.STDEV.P(AP59:AP104)</f>
        <v>-0.39680056407813535</v>
      </c>
      <c r="AT103" s="6">
        <f t="shared" si="96"/>
        <v>-0.42099948943644333</v>
      </c>
    </row>
    <row r="104" spans="1:46" ht="13.5" thickBot="1">
      <c r="A104" s="4" t="s">
        <v>135</v>
      </c>
      <c r="B104" s="4" t="s">
        <v>136</v>
      </c>
      <c r="C104" s="5">
        <v>0.60802999999999996</v>
      </c>
      <c r="D104" s="5">
        <v>0.60960999999999999</v>
      </c>
      <c r="E104" s="5">
        <v>0.63190000000000002</v>
      </c>
      <c r="F104" s="5">
        <v>0.63995000000000002</v>
      </c>
      <c r="G104" s="5">
        <v>0.65476000000000001</v>
      </c>
      <c r="H104" s="5">
        <v>0.64983999999999997</v>
      </c>
      <c r="I104" s="5">
        <v>0.64888000000000001</v>
      </c>
      <c r="J104" s="5">
        <v>0.64471999999999996</v>
      </c>
      <c r="K104" s="5">
        <v>0.66774</v>
      </c>
      <c r="L104" s="5">
        <v>0.65386</v>
      </c>
      <c r="M104" s="5">
        <v>0.67408999999999997</v>
      </c>
      <c r="N104" s="5">
        <v>0.70996999999999999</v>
      </c>
      <c r="O104" s="5">
        <v>0.72928000000000004</v>
      </c>
      <c r="P104" s="5">
        <v>0.74411000000000005</v>
      </c>
      <c r="Q104" s="5">
        <v>0.76183999999999996</v>
      </c>
      <c r="R104" s="5">
        <v>0.79374999999999996</v>
      </c>
      <c r="S104" s="5">
        <v>0.79247000000000001</v>
      </c>
      <c r="T104" s="5">
        <v>0.80259999999999998</v>
      </c>
      <c r="U104" s="5">
        <v>0.79091999999999996</v>
      </c>
      <c r="V104" s="5">
        <v>0.81176000000000004</v>
      </c>
      <c r="W104" s="5">
        <v>0.82172000000000001</v>
      </c>
      <c r="X104" s="5">
        <v>0.84155999999999997</v>
      </c>
      <c r="Y104" s="5">
        <v>0.83313000000000004</v>
      </c>
      <c r="Z104" s="5">
        <v>0.82837000000000005</v>
      </c>
      <c r="AA104" s="5">
        <v>0.85407</v>
      </c>
      <c r="AB104" s="5">
        <v>0.85709999999999997</v>
      </c>
      <c r="AC104" s="5">
        <v>0.85238000000000003</v>
      </c>
      <c r="AD104" s="5">
        <v>0.82559000000000005</v>
      </c>
      <c r="AE104" s="5">
        <v>0.82687999999999995</v>
      </c>
      <c r="AF104" s="5">
        <v>0.86002000000000001</v>
      </c>
      <c r="AG104" s="5">
        <v>0.87831000000000004</v>
      </c>
      <c r="AH104" s="5">
        <v>0.89654</v>
      </c>
      <c r="AI104" s="5">
        <v>0.89458000000000004</v>
      </c>
      <c r="AJ104" s="5">
        <v>0.90251999999999999</v>
      </c>
      <c r="AK104" s="5">
        <v>0.82711999999999997</v>
      </c>
      <c r="AM104" s="4" t="s">
        <v>135</v>
      </c>
      <c r="AN104" s="4" t="s">
        <v>136</v>
      </c>
      <c r="AO104" s="5">
        <f t="shared" si="50"/>
        <v>0.64944583333333339</v>
      </c>
      <c r="AP104" s="5">
        <f t="shared" si="51"/>
        <v>0.79595916666666666</v>
      </c>
      <c r="AQ104" s="5">
        <f t="shared" si="52"/>
        <v>0.8613736363636364</v>
      </c>
      <c r="AR104" s="6">
        <f>(AO104-AVERAGE(AO59:AO104))/_xlfn.STDEV.P(AO59:AO104)</f>
        <v>-0.77431542302604872</v>
      </c>
      <c r="AS104" s="6">
        <f t="shared" ref="AS104:AT104" si="97">(AP104-AVERAGE(AP59:AP104))/_xlfn.STDEV.P(AP59:AP104)</f>
        <v>0.36535014580341102</v>
      </c>
      <c r="AT104" s="6">
        <f t="shared" si="97"/>
        <v>0.88756806306303726</v>
      </c>
    </row>
    <row r="105" spans="1:46" ht="13.5" thickBot="1">
      <c r="A105" s="268" t="s">
        <v>185</v>
      </c>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M105"/>
      <c r="AN105"/>
    </row>
    <row r="106" spans="1:46" ht="13.5" thickBot="1">
      <c r="A106" s="267"/>
      <c r="B106" s="267"/>
      <c r="C106" s="4" t="s">
        <v>10</v>
      </c>
      <c r="D106" s="4" t="s">
        <v>11</v>
      </c>
      <c r="E106" s="4" t="s">
        <v>12</v>
      </c>
      <c r="F106" s="4" t="s">
        <v>13</v>
      </c>
      <c r="G106" s="4" t="s">
        <v>14</v>
      </c>
      <c r="H106" s="4" t="s">
        <v>15</v>
      </c>
      <c r="I106" s="4" t="s">
        <v>16</v>
      </c>
      <c r="J106" s="4" t="s">
        <v>17</v>
      </c>
      <c r="K106" s="4" t="s">
        <v>18</v>
      </c>
      <c r="L106" s="4" t="s">
        <v>19</v>
      </c>
      <c r="M106" s="4" t="s">
        <v>20</v>
      </c>
      <c r="N106" s="4" t="s">
        <v>21</v>
      </c>
      <c r="O106" s="4" t="s">
        <v>22</v>
      </c>
      <c r="P106" s="4" t="s">
        <v>23</v>
      </c>
      <c r="Q106" s="4" t="s">
        <v>24</v>
      </c>
      <c r="R106" s="4" t="s">
        <v>25</v>
      </c>
      <c r="S106" s="4" t="s">
        <v>26</v>
      </c>
      <c r="T106" s="4" t="s">
        <v>27</v>
      </c>
      <c r="U106" s="4" t="s">
        <v>28</v>
      </c>
      <c r="V106" s="4" t="s">
        <v>29</v>
      </c>
      <c r="W106" s="4" t="s">
        <v>30</v>
      </c>
      <c r="X106" s="4" t="s">
        <v>31</v>
      </c>
      <c r="Y106" s="4" t="s">
        <v>32</v>
      </c>
      <c r="Z106" s="4" t="s">
        <v>33</v>
      </c>
      <c r="AA106" s="4" t="s">
        <v>34</v>
      </c>
      <c r="AB106" s="4" t="s">
        <v>35</v>
      </c>
      <c r="AC106" s="4" t="s">
        <v>36</v>
      </c>
      <c r="AD106" s="4" t="s">
        <v>37</v>
      </c>
      <c r="AE106" s="4" t="s">
        <v>38</v>
      </c>
      <c r="AF106" s="4" t="s">
        <v>39</v>
      </c>
      <c r="AG106" s="4" t="s">
        <v>40</v>
      </c>
      <c r="AH106" s="4" t="s">
        <v>41</v>
      </c>
      <c r="AI106" s="4" t="s">
        <v>42</v>
      </c>
      <c r="AJ106" s="4" t="s">
        <v>43</v>
      </c>
      <c r="AK106" s="4" t="s">
        <v>44</v>
      </c>
      <c r="AM106" s="267"/>
      <c r="AN106" s="267"/>
      <c r="AO106" s="4">
        <v>2016</v>
      </c>
      <c r="AP106" s="4">
        <v>2017</v>
      </c>
      <c r="AQ106" s="4">
        <v>2018</v>
      </c>
      <c r="AR106" s="4">
        <v>2016</v>
      </c>
      <c r="AS106" s="4">
        <v>2017</v>
      </c>
      <c r="AT106" s="4">
        <v>2018</v>
      </c>
    </row>
    <row r="107" spans="1:46" ht="13.5" thickBot="1">
      <c r="A107" s="4" t="s">
        <v>45</v>
      </c>
      <c r="B107" s="4" t="s">
        <v>46</v>
      </c>
      <c r="C107" s="5">
        <v>0.16339999999999999</v>
      </c>
      <c r="D107" s="5">
        <v>0.17422000000000001</v>
      </c>
      <c r="E107" s="5">
        <v>0.15106</v>
      </c>
      <c r="F107" s="5">
        <v>0.15473000000000001</v>
      </c>
      <c r="G107" s="5">
        <v>0.14748</v>
      </c>
      <c r="H107" s="5">
        <v>0.1244</v>
      </c>
      <c r="I107" s="5">
        <v>0.11355</v>
      </c>
      <c r="J107" s="5">
        <v>0.11992999999999999</v>
      </c>
      <c r="K107" s="5">
        <v>0.12601999999999999</v>
      </c>
      <c r="L107" s="5">
        <v>0.13261000000000001</v>
      </c>
      <c r="M107" s="5">
        <v>0.13797999999999999</v>
      </c>
      <c r="N107" s="5">
        <v>0.14649999999999999</v>
      </c>
      <c r="O107" s="5">
        <v>0.14237</v>
      </c>
      <c r="P107" s="5">
        <v>0.12897</v>
      </c>
      <c r="Q107" s="5">
        <v>0.13236000000000001</v>
      </c>
      <c r="R107" s="5">
        <v>0.13386000000000001</v>
      </c>
      <c r="S107" s="5">
        <v>0.15289</v>
      </c>
      <c r="T107" s="5">
        <v>0.16386000000000001</v>
      </c>
      <c r="U107" s="5">
        <v>0.16600999999999999</v>
      </c>
      <c r="V107" s="5">
        <v>0.16428000000000001</v>
      </c>
      <c r="W107" s="5">
        <v>0.16511999999999999</v>
      </c>
      <c r="X107" s="5">
        <v>0.1474</v>
      </c>
      <c r="Y107" s="5">
        <v>0.13782</v>
      </c>
      <c r="Z107" s="5">
        <v>0.13919999999999999</v>
      </c>
      <c r="AA107" s="5">
        <v>0.14201</v>
      </c>
      <c r="AB107" s="5">
        <v>0.2021</v>
      </c>
      <c r="AC107" s="5">
        <v>0.20915</v>
      </c>
      <c r="AD107" s="5">
        <v>0.21712000000000001</v>
      </c>
      <c r="AE107" s="5">
        <v>0.21848999999999999</v>
      </c>
      <c r="AF107" s="5">
        <v>0.22066</v>
      </c>
      <c r="AG107" s="5">
        <v>0.23361999999999999</v>
      </c>
      <c r="AH107" s="5">
        <v>0.24518999999999999</v>
      </c>
      <c r="AI107" s="5">
        <v>0.23386000000000001</v>
      </c>
      <c r="AJ107" s="5">
        <v>0.23876</v>
      </c>
      <c r="AK107" s="5">
        <v>0.23569999999999999</v>
      </c>
      <c r="AM107" s="4" t="s">
        <v>45</v>
      </c>
      <c r="AN107" s="4" t="s">
        <v>46</v>
      </c>
      <c r="AO107" s="5">
        <f>AVERAGE(C107:N107)</f>
        <v>0.14099</v>
      </c>
      <c r="AP107" s="5">
        <f>AVERAGE(O107:Z107)</f>
        <v>0.14784499999999998</v>
      </c>
      <c r="AQ107" s="5">
        <f>AVERAGE(AA107:AK107)</f>
        <v>0.2178781818181818</v>
      </c>
      <c r="AR107" s="6">
        <f>(AO107-AVERAGE(AO107:AO152))/_xlfn.STDEV.P(AO107:AO152)</f>
        <v>1.5343620734245356</v>
      </c>
      <c r="AS107" s="6">
        <f t="shared" ref="AS107:AT107" si="98">(AP107-AVERAGE(AP107:AP152))/_xlfn.STDEV.P(AP107:AP152)</f>
        <v>1.1017984214159018</v>
      </c>
      <c r="AT107" s="6">
        <f t="shared" si="98"/>
        <v>2.560608602698025</v>
      </c>
    </row>
    <row r="108" spans="1:46" ht="13.5" thickBot="1">
      <c r="A108" s="4" t="s">
        <v>47</v>
      </c>
      <c r="B108" s="4" t="s">
        <v>48</v>
      </c>
      <c r="C108" s="5">
        <v>2.1260000000000001E-2</v>
      </c>
      <c r="D108" s="5">
        <v>2.1260000000000001E-2</v>
      </c>
      <c r="E108" s="5">
        <v>2.1260000000000001E-2</v>
      </c>
      <c r="F108" s="5">
        <v>2.1260000000000001E-2</v>
      </c>
      <c r="G108" s="5">
        <v>2.1260000000000001E-2</v>
      </c>
      <c r="H108" s="5">
        <v>1.8370000000000001E-2</v>
      </c>
      <c r="I108" s="5">
        <v>3.4000000000000002E-2</v>
      </c>
      <c r="J108" s="5">
        <v>4.8120000000000003E-2</v>
      </c>
      <c r="K108" s="5">
        <v>4.8120000000000003E-2</v>
      </c>
      <c r="L108" s="5">
        <v>4.9399999999999999E-2</v>
      </c>
      <c r="M108" s="5">
        <v>4.9399999999999999E-2</v>
      </c>
      <c r="N108" s="5">
        <v>7.0550000000000002E-2</v>
      </c>
      <c r="O108" s="5">
        <v>8.4440000000000001E-2</v>
      </c>
      <c r="P108" s="5">
        <v>0.15389</v>
      </c>
      <c r="Q108" s="5">
        <v>0.22226000000000001</v>
      </c>
      <c r="R108" s="5">
        <v>0.27782000000000001</v>
      </c>
      <c r="S108" s="5">
        <v>0.31545000000000001</v>
      </c>
      <c r="T108" s="5">
        <v>0.31239</v>
      </c>
      <c r="U108" s="5">
        <v>0.29849999999999999</v>
      </c>
      <c r="V108" s="5">
        <v>0.31612000000000001</v>
      </c>
      <c r="W108" s="5">
        <v>0.32445000000000002</v>
      </c>
      <c r="X108" s="5">
        <v>0.33393</v>
      </c>
      <c r="Y108" s="5">
        <v>0.33393</v>
      </c>
      <c r="Z108" s="5">
        <v>0.30268</v>
      </c>
      <c r="AA108" s="5">
        <v>0.28878999999999999</v>
      </c>
      <c r="AB108" s="5">
        <v>0.22975999999999999</v>
      </c>
      <c r="AC108" s="5">
        <v>0.17329</v>
      </c>
      <c r="AD108" s="5">
        <v>0.13089000000000001</v>
      </c>
      <c r="AE108" s="5">
        <v>9.3259999999999996E-2</v>
      </c>
      <c r="AF108" s="5">
        <v>0.10050000000000001</v>
      </c>
      <c r="AG108" s="5">
        <v>0.11881</v>
      </c>
      <c r="AH108" s="5">
        <v>9.8430000000000004E-2</v>
      </c>
      <c r="AI108" s="5">
        <v>0.15259</v>
      </c>
      <c r="AJ108" s="5">
        <v>0.14183999999999999</v>
      </c>
      <c r="AK108" s="5">
        <v>0.14183999999999999</v>
      </c>
      <c r="AM108" s="4" t="s">
        <v>47</v>
      </c>
      <c r="AN108" s="4" t="s">
        <v>48</v>
      </c>
      <c r="AO108" s="5">
        <f t="shared" ref="AO108:AO152" si="99">AVERAGE(C108:N108)</f>
        <v>3.5355000000000004E-2</v>
      </c>
      <c r="AP108" s="5">
        <f t="shared" ref="AP108:AP152" si="100">AVERAGE(O108:Z108)</f>
        <v>0.27298833333333333</v>
      </c>
      <c r="AQ108" s="5">
        <f t="shared" ref="AQ108:AQ152" si="101">AVERAGE(AA108:AK108)</f>
        <v>0.15181818181818182</v>
      </c>
      <c r="AR108" s="6">
        <f>(AO108-AVERAGE(AO107:AO152))/_xlfn.STDEV.P(AO107:AO152)</f>
        <v>-1.4458032463135875</v>
      </c>
      <c r="AS108" s="6">
        <f t="shared" ref="AS108:AT108" si="102">(AP108-AVERAGE(AP107:AP152))/_xlfn.STDEV.P(AP107:AP152)</f>
        <v>4.0407012789426728</v>
      </c>
      <c r="AT108" s="6">
        <f t="shared" si="102"/>
        <v>0.89499358619438507</v>
      </c>
    </row>
    <row r="109" spans="1:46" ht="13.5" thickBot="1">
      <c r="A109" s="4" t="s">
        <v>49</v>
      </c>
      <c r="B109" s="4" t="s">
        <v>50</v>
      </c>
      <c r="C109" s="5">
        <v>7.8829999999999997E-2</v>
      </c>
      <c r="D109" s="5">
        <v>7.8829999999999997E-2</v>
      </c>
      <c r="E109" s="5">
        <v>6.9570000000000007E-2</v>
      </c>
      <c r="F109" s="5">
        <v>6.9110000000000005E-2</v>
      </c>
      <c r="G109" s="5">
        <v>7.4310000000000001E-2</v>
      </c>
      <c r="H109" s="5">
        <v>6.6680000000000003E-2</v>
      </c>
      <c r="I109" s="5">
        <v>8.362E-2</v>
      </c>
      <c r="J109" s="5">
        <v>7.6039999999999996E-2</v>
      </c>
      <c r="K109" s="5">
        <v>6.4060000000000006E-2</v>
      </c>
      <c r="L109" s="5">
        <v>6.268E-2</v>
      </c>
      <c r="M109" s="5">
        <v>7.3649999999999993E-2</v>
      </c>
      <c r="N109" s="5">
        <v>0.11316</v>
      </c>
      <c r="O109" s="5">
        <v>9.8790000000000003E-2</v>
      </c>
      <c r="P109" s="5">
        <v>0.10835</v>
      </c>
      <c r="Q109" s="5">
        <v>0.11419</v>
      </c>
      <c r="R109" s="5">
        <v>0.12798000000000001</v>
      </c>
      <c r="S109" s="5">
        <v>0.13944000000000001</v>
      </c>
      <c r="T109" s="5">
        <v>0.13746</v>
      </c>
      <c r="U109" s="5">
        <v>0.11991</v>
      </c>
      <c r="V109" s="5">
        <v>0.16991000000000001</v>
      </c>
      <c r="W109" s="5">
        <v>0.17100000000000001</v>
      </c>
      <c r="X109" s="5">
        <v>0.18939</v>
      </c>
      <c r="Y109" s="5">
        <v>0.186</v>
      </c>
      <c r="Z109" s="5">
        <v>0.14638000000000001</v>
      </c>
      <c r="AA109" s="5">
        <v>0.18015999999999999</v>
      </c>
      <c r="AB109" s="5">
        <v>0.1706</v>
      </c>
      <c r="AC109" s="5">
        <v>0.16864000000000001</v>
      </c>
      <c r="AD109" s="5">
        <v>0.15196999999999999</v>
      </c>
      <c r="AE109" s="5">
        <v>0.14266000000000001</v>
      </c>
      <c r="AF109" s="5">
        <v>0.14266000000000001</v>
      </c>
      <c r="AG109" s="5">
        <v>0.16349</v>
      </c>
      <c r="AH109" s="5">
        <v>0.12044000000000001</v>
      </c>
      <c r="AI109" s="5">
        <v>0.12401</v>
      </c>
      <c r="AJ109" s="5">
        <v>0.10763</v>
      </c>
      <c r="AK109" s="5">
        <v>0.13755000000000001</v>
      </c>
      <c r="AM109" s="4" t="s">
        <v>49</v>
      </c>
      <c r="AN109" s="4" t="s">
        <v>50</v>
      </c>
      <c r="AO109" s="5">
        <f t="shared" si="99"/>
        <v>7.5878333333333339E-2</v>
      </c>
      <c r="AP109" s="5">
        <f t="shared" si="100"/>
        <v>0.1424</v>
      </c>
      <c r="AQ109" s="5">
        <f t="shared" si="101"/>
        <v>0.14634636363636364</v>
      </c>
      <c r="AR109" s="6">
        <f>(AO109-AVERAGE(AO107:AO152))/_xlfn.STDEV.P(AO107:AO152)</f>
        <v>-0.30256253404788119</v>
      </c>
      <c r="AS109" s="6">
        <f t="shared" ref="AS109:AT109" si="103">(AP109-AVERAGE(AP107:AP152))/_xlfn.STDEV.P(AP107:AP152)</f>
        <v>0.97392643948132118</v>
      </c>
      <c r="AT109" s="6">
        <f t="shared" si="103"/>
        <v>0.75702897022081528</v>
      </c>
    </row>
    <row r="110" spans="1:46" ht="13.5" thickBot="1">
      <c r="A110" s="4" t="s">
        <v>51</v>
      </c>
      <c r="B110" s="4" t="s">
        <v>52</v>
      </c>
      <c r="C110" s="5">
        <v>9.2799999999999994E-2</v>
      </c>
      <c r="D110" s="5">
        <v>9.0969999999999995E-2</v>
      </c>
      <c r="E110" s="5">
        <v>8.9700000000000002E-2</v>
      </c>
      <c r="F110" s="5">
        <v>9.6490000000000006E-2</v>
      </c>
      <c r="G110" s="5">
        <v>9.4759999999999997E-2</v>
      </c>
      <c r="H110" s="5">
        <v>9.6829999999999999E-2</v>
      </c>
      <c r="I110" s="5">
        <v>9.3549999999999994E-2</v>
      </c>
      <c r="J110" s="5">
        <v>9.7269999999999995E-2</v>
      </c>
      <c r="K110" s="5">
        <v>7.7850000000000003E-2</v>
      </c>
      <c r="L110" s="5">
        <v>8.4400000000000003E-2</v>
      </c>
      <c r="M110" s="5">
        <v>0.10435</v>
      </c>
      <c r="N110" s="5">
        <v>0.10976</v>
      </c>
      <c r="O110" s="5">
        <v>0.12959999999999999</v>
      </c>
      <c r="P110" s="5">
        <v>0.13500000000000001</v>
      </c>
      <c r="Q110" s="5">
        <v>0.14494000000000001</v>
      </c>
      <c r="R110" s="5">
        <v>0.13317999999999999</v>
      </c>
      <c r="S110" s="5">
        <v>0.12597</v>
      </c>
      <c r="T110" s="5">
        <v>0.13278999999999999</v>
      </c>
      <c r="U110" s="5">
        <v>0.12828000000000001</v>
      </c>
      <c r="V110" s="5">
        <v>0.1196</v>
      </c>
      <c r="W110" s="5">
        <v>0.12744</v>
      </c>
      <c r="X110" s="5">
        <v>0.12037</v>
      </c>
      <c r="Y110" s="5">
        <v>9.8250000000000004E-2</v>
      </c>
      <c r="Z110" s="5">
        <v>9.2499999999999999E-2</v>
      </c>
      <c r="AA110" s="5">
        <v>7.2660000000000002E-2</v>
      </c>
      <c r="AB110" s="5">
        <v>8.8090000000000002E-2</v>
      </c>
      <c r="AC110" s="5">
        <v>8.2989999999999994E-2</v>
      </c>
      <c r="AD110" s="5">
        <v>9.962E-2</v>
      </c>
      <c r="AE110" s="5">
        <v>0.10004</v>
      </c>
      <c r="AF110" s="5">
        <v>0.11418</v>
      </c>
      <c r="AG110" s="5">
        <v>0.13411000000000001</v>
      </c>
      <c r="AH110" s="5">
        <v>0.12717000000000001</v>
      </c>
      <c r="AI110" s="5">
        <v>0.12432</v>
      </c>
      <c r="AJ110" s="5">
        <v>0.13825000000000001</v>
      </c>
      <c r="AK110" s="5">
        <v>0.13705999999999999</v>
      </c>
      <c r="AM110" s="4" t="s">
        <v>51</v>
      </c>
      <c r="AN110" s="4" t="s">
        <v>52</v>
      </c>
      <c r="AO110" s="5">
        <f t="shared" si="99"/>
        <v>9.406083333333333E-2</v>
      </c>
      <c r="AP110" s="5">
        <f t="shared" si="100"/>
        <v>0.12399333333333333</v>
      </c>
      <c r="AQ110" s="5">
        <f t="shared" si="101"/>
        <v>0.11077181818181817</v>
      </c>
      <c r="AR110" s="6">
        <f>(AO110-AVERAGE(AO107:AO152))/_xlfn.STDEV.P(AO107:AO152)</f>
        <v>0.21040055513788483</v>
      </c>
      <c r="AS110" s="6">
        <f t="shared" ref="AS110:AT110" si="104">(AP110-AVERAGE(AP107:AP152))/_xlfn.STDEV.P(AP107:AP152)</f>
        <v>0.54165886418731612</v>
      </c>
      <c r="AT110" s="6">
        <f t="shared" si="104"/>
        <v>-0.13993586650916143</v>
      </c>
    </row>
    <row r="111" spans="1:46" ht="13.5" thickBot="1">
      <c r="A111" s="4" t="s">
        <v>53</v>
      </c>
      <c r="B111" s="4" t="s">
        <v>54</v>
      </c>
      <c r="C111" s="5">
        <v>9.6299999999999997E-2</v>
      </c>
      <c r="D111" s="5">
        <v>9.869E-2</v>
      </c>
      <c r="E111" s="5">
        <v>9.851E-2</v>
      </c>
      <c r="F111" s="5">
        <v>6.5720000000000001E-2</v>
      </c>
      <c r="G111" s="5">
        <v>5.6469999999999999E-2</v>
      </c>
      <c r="H111" s="5">
        <v>5.0029999999999998E-2</v>
      </c>
      <c r="I111" s="5">
        <v>5.7970000000000001E-2</v>
      </c>
      <c r="J111" s="5">
        <v>5.9209999999999999E-2</v>
      </c>
      <c r="K111" s="5">
        <v>5.5370000000000003E-2</v>
      </c>
      <c r="L111" s="5">
        <v>5.9029999999999999E-2</v>
      </c>
      <c r="M111" s="5">
        <v>5.8209999999999998E-2</v>
      </c>
      <c r="N111" s="5">
        <v>0.10062</v>
      </c>
      <c r="O111" s="5">
        <v>0.10377</v>
      </c>
      <c r="P111" s="5">
        <v>0.11924999999999999</v>
      </c>
      <c r="Q111" s="5">
        <v>0.11214</v>
      </c>
      <c r="R111" s="5">
        <v>0.12062</v>
      </c>
      <c r="S111" s="5">
        <v>0.12870999999999999</v>
      </c>
      <c r="T111" s="5">
        <v>0.13059999999999999</v>
      </c>
      <c r="U111" s="5">
        <v>0.12267</v>
      </c>
      <c r="V111" s="5">
        <v>0.11032</v>
      </c>
      <c r="W111" s="5">
        <v>0.1593</v>
      </c>
      <c r="X111" s="5">
        <v>0.18404999999999999</v>
      </c>
      <c r="Y111" s="5">
        <v>0.18329000000000001</v>
      </c>
      <c r="Z111" s="5">
        <v>0.13988</v>
      </c>
      <c r="AA111" s="5">
        <v>0.13294</v>
      </c>
      <c r="AB111" s="5">
        <v>0.11508</v>
      </c>
      <c r="AC111" s="5">
        <v>0.11369</v>
      </c>
      <c r="AD111" s="5">
        <v>0.13661000000000001</v>
      </c>
      <c r="AE111" s="5">
        <v>0.12734999999999999</v>
      </c>
      <c r="AF111" s="5">
        <v>0.13281999999999999</v>
      </c>
      <c r="AG111" s="5">
        <v>0.14115</v>
      </c>
      <c r="AH111" s="5">
        <v>0.22449</v>
      </c>
      <c r="AI111" s="5">
        <v>0.22846</v>
      </c>
      <c r="AJ111" s="5">
        <v>0.23647000000000001</v>
      </c>
      <c r="AK111" s="5">
        <v>0.23082</v>
      </c>
      <c r="AM111" s="4" t="s">
        <v>53</v>
      </c>
      <c r="AN111" s="4" t="s">
        <v>54</v>
      </c>
      <c r="AO111" s="5">
        <f t="shared" si="99"/>
        <v>7.1344166666666667E-2</v>
      </c>
      <c r="AP111" s="5">
        <f t="shared" si="100"/>
        <v>0.13455</v>
      </c>
      <c r="AQ111" s="5">
        <f t="shared" si="101"/>
        <v>0.16544363636363638</v>
      </c>
      <c r="AR111" s="6">
        <f>(AO111-AVERAGE(AO107:AO152))/_xlfn.STDEV.P(AO107:AO152)</f>
        <v>-0.43048004485313157</v>
      </c>
      <c r="AS111" s="6">
        <f t="shared" ref="AS111:AT111" si="105">(AP111-AVERAGE(AP107:AP152))/_xlfn.STDEV.P(AP107:AP152)</f>
        <v>0.78957472998885803</v>
      </c>
      <c r="AT111" s="6">
        <f t="shared" si="105"/>
        <v>1.2385412958158941</v>
      </c>
    </row>
    <row r="112" spans="1:46" ht="13.5" thickBot="1">
      <c r="A112" s="4" t="s">
        <v>55</v>
      </c>
      <c r="B112" s="4" t="s">
        <v>56</v>
      </c>
      <c r="C112" s="5">
        <v>9.0819999999999998E-2</v>
      </c>
      <c r="D112" s="5">
        <v>9.758E-2</v>
      </c>
      <c r="E112" s="5">
        <v>9.5409999999999995E-2</v>
      </c>
      <c r="F112" s="5">
        <v>9.0810000000000002E-2</v>
      </c>
      <c r="G112" s="5">
        <v>8.5279999999999995E-2</v>
      </c>
      <c r="H112" s="5">
        <v>9.2579999999999996E-2</v>
      </c>
      <c r="I112" s="5">
        <v>0.10902000000000001</v>
      </c>
      <c r="J112" s="5">
        <v>0.10056</v>
      </c>
      <c r="K112" s="5">
        <v>0.10254000000000001</v>
      </c>
      <c r="L112" s="5">
        <v>8.1350000000000006E-2</v>
      </c>
      <c r="M112" s="5">
        <v>8.8330000000000006E-2</v>
      </c>
      <c r="N112" s="5">
        <v>8.9609999999999995E-2</v>
      </c>
      <c r="O112" s="5">
        <v>8.8249999999999995E-2</v>
      </c>
      <c r="P112" s="5">
        <v>8.5919999999999996E-2</v>
      </c>
      <c r="Q112" s="5">
        <v>9.1130000000000003E-2</v>
      </c>
      <c r="R112" s="5">
        <v>9.2799999999999994E-2</v>
      </c>
      <c r="S112" s="5">
        <v>9.3140000000000001E-2</v>
      </c>
      <c r="T112" s="5">
        <v>8.7230000000000002E-2</v>
      </c>
      <c r="U112" s="5">
        <v>8.0360000000000001E-2</v>
      </c>
      <c r="V112" s="5">
        <v>9.3659999999999993E-2</v>
      </c>
      <c r="W112" s="5">
        <v>8.906E-2</v>
      </c>
      <c r="X112" s="5">
        <v>0.10503999999999999</v>
      </c>
      <c r="Y112" s="5">
        <v>0.10832</v>
      </c>
      <c r="Z112" s="5">
        <v>0.11007</v>
      </c>
      <c r="AA112" s="5">
        <v>0.12037</v>
      </c>
      <c r="AB112" s="5">
        <v>0.11594</v>
      </c>
      <c r="AC112" s="5">
        <v>0.12336999999999999</v>
      </c>
      <c r="AD112" s="5">
        <v>0.11763999999999999</v>
      </c>
      <c r="AE112" s="5">
        <v>0.11396000000000001</v>
      </c>
      <c r="AF112" s="5">
        <v>0.11844</v>
      </c>
      <c r="AG112" s="5">
        <v>0.12078999999999999</v>
      </c>
      <c r="AH112" s="5">
        <v>0.10596</v>
      </c>
      <c r="AI112" s="5">
        <v>0.10781</v>
      </c>
      <c r="AJ112" s="5">
        <v>0.11197</v>
      </c>
      <c r="AK112" s="5">
        <v>0.10706</v>
      </c>
      <c r="AM112" s="4" t="s">
        <v>55</v>
      </c>
      <c r="AN112" s="4" t="s">
        <v>56</v>
      </c>
      <c r="AO112" s="5">
        <f t="shared" si="99"/>
        <v>9.3657499999999991E-2</v>
      </c>
      <c r="AP112" s="5">
        <f t="shared" si="100"/>
        <v>9.3748333333333322E-2</v>
      </c>
      <c r="AQ112" s="5">
        <f t="shared" si="101"/>
        <v>0.11484636363636361</v>
      </c>
      <c r="AR112" s="6">
        <f>(AO112-AVERAGE(AO107:AO152))/_xlfn.STDEV.P(AO107:AO152)</f>
        <v>0.19902175064794878</v>
      </c>
      <c r="AS112" s="6">
        <f t="shared" ref="AS112:AT112" si="106">(AP112-AVERAGE(AP107:AP152))/_xlfn.STDEV.P(AP107:AP152)</f>
        <v>-0.16862361397823158</v>
      </c>
      <c r="AT112" s="6">
        <f t="shared" si="106"/>
        <v>-3.7201623479831428E-2</v>
      </c>
    </row>
    <row r="113" spans="1:46" ht="13.5" thickBot="1">
      <c r="A113" s="4" t="s">
        <v>57</v>
      </c>
      <c r="B113" s="4" t="s">
        <v>58</v>
      </c>
      <c r="C113" s="5">
        <v>7.6679999999999998E-2</v>
      </c>
      <c r="D113" s="5">
        <v>3.8980000000000001E-2</v>
      </c>
      <c r="E113" s="5">
        <v>4.6330000000000003E-2</v>
      </c>
      <c r="F113" s="5">
        <v>5.432E-2</v>
      </c>
      <c r="G113" s="5">
        <v>5.3659999999999999E-2</v>
      </c>
      <c r="H113" s="5">
        <v>7.7859999999999999E-2</v>
      </c>
      <c r="I113" s="5">
        <v>7.5829999999999995E-2</v>
      </c>
      <c r="J113" s="5">
        <v>8.405E-2</v>
      </c>
      <c r="K113" s="5">
        <v>0.10162</v>
      </c>
      <c r="L113" s="5">
        <v>9.9839999999999998E-2</v>
      </c>
      <c r="M113" s="5">
        <v>0.10537000000000001</v>
      </c>
      <c r="N113" s="5">
        <v>0.12359000000000001</v>
      </c>
      <c r="O113" s="5">
        <v>0.12028999999999999</v>
      </c>
      <c r="P113" s="5">
        <v>0.12049</v>
      </c>
      <c r="Q113" s="5">
        <v>0.12314</v>
      </c>
      <c r="R113" s="5">
        <v>0.12534999999999999</v>
      </c>
      <c r="S113" s="5">
        <v>0.12748000000000001</v>
      </c>
      <c r="T113" s="5">
        <v>0.11557000000000001</v>
      </c>
      <c r="U113" s="5">
        <v>0.12311</v>
      </c>
      <c r="V113" s="5">
        <v>0.11489000000000001</v>
      </c>
      <c r="W113" s="5">
        <v>0.12648000000000001</v>
      </c>
      <c r="X113" s="5">
        <v>0.14312</v>
      </c>
      <c r="Y113" s="5">
        <v>0.13944000000000001</v>
      </c>
      <c r="Z113" s="5">
        <v>0.12062</v>
      </c>
      <c r="AA113" s="5">
        <v>0.12343</v>
      </c>
      <c r="AB113" s="5">
        <v>0.13593</v>
      </c>
      <c r="AC113" s="5">
        <v>0.14907999999999999</v>
      </c>
      <c r="AD113" s="5">
        <v>0.16264000000000001</v>
      </c>
      <c r="AE113" s="5">
        <v>0.17669000000000001</v>
      </c>
      <c r="AF113" s="5">
        <v>0.16300999999999999</v>
      </c>
      <c r="AG113" s="5">
        <v>0.15354000000000001</v>
      </c>
      <c r="AH113" s="5">
        <v>0.15354000000000001</v>
      </c>
      <c r="AI113" s="5">
        <v>0.13872000000000001</v>
      </c>
      <c r="AJ113" s="5">
        <v>0.13048000000000001</v>
      </c>
      <c r="AK113" s="5">
        <v>0.12305000000000001</v>
      </c>
      <c r="AM113" s="4" t="s">
        <v>57</v>
      </c>
      <c r="AN113" s="4" t="s">
        <v>58</v>
      </c>
      <c r="AO113" s="5">
        <f t="shared" si="99"/>
        <v>7.8177499999999997E-2</v>
      </c>
      <c r="AP113" s="5">
        <f t="shared" si="100"/>
        <v>0.12499833333333334</v>
      </c>
      <c r="AQ113" s="5">
        <f t="shared" si="101"/>
        <v>0.14637363636363634</v>
      </c>
      <c r="AR113" s="6">
        <f>(AO113-AVERAGE(AO107:AO152))/_xlfn.STDEV.P(AO107:AO152)</f>
        <v>-0.23769864646992056</v>
      </c>
      <c r="AS113" s="6">
        <f t="shared" ref="AS113:AT113" si="107">(AP113-AVERAGE(AP107:AP152))/_xlfn.STDEV.P(AP107:AP152)</f>
        <v>0.56526057986119216</v>
      </c>
      <c r="AT113" s="6">
        <f t="shared" si="107"/>
        <v>0.7577166157564863</v>
      </c>
    </row>
    <row r="114" spans="1:46" ht="13.5" thickBot="1">
      <c r="A114" s="4" t="s">
        <v>59</v>
      </c>
      <c r="B114" s="4" t="s">
        <v>60</v>
      </c>
      <c r="C114" s="5">
        <v>0.18221999999999999</v>
      </c>
      <c r="D114" s="5">
        <v>0.1852</v>
      </c>
      <c r="E114" s="5">
        <v>0.17621000000000001</v>
      </c>
      <c r="F114" s="5">
        <v>0.12569</v>
      </c>
      <c r="G114" s="5">
        <v>0.12313</v>
      </c>
      <c r="H114" s="5">
        <v>0.12939999999999999</v>
      </c>
      <c r="I114" s="5">
        <v>0.10294</v>
      </c>
      <c r="J114" s="5">
        <v>0.10329000000000001</v>
      </c>
      <c r="K114" s="5">
        <v>0.12238</v>
      </c>
      <c r="L114" s="5">
        <v>0.13023999999999999</v>
      </c>
      <c r="M114" s="5">
        <v>0.10389</v>
      </c>
      <c r="N114" s="5">
        <v>9.5909999999999995E-2</v>
      </c>
      <c r="O114" s="5">
        <v>9.5880000000000007E-2</v>
      </c>
      <c r="P114" s="5">
        <v>0.10387</v>
      </c>
      <c r="Q114" s="5">
        <v>0.10965</v>
      </c>
      <c r="R114" s="5">
        <v>0.11827</v>
      </c>
      <c r="S114" s="5">
        <v>0.12662000000000001</v>
      </c>
      <c r="T114" s="5">
        <v>0.11643000000000001</v>
      </c>
      <c r="U114" s="5">
        <v>0.10176</v>
      </c>
      <c r="V114" s="5">
        <v>0.10902000000000001</v>
      </c>
      <c r="W114" s="5">
        <v>9.9519999999999997E-2</v>
      </c>
      <c r="X114" s="5">
        <v>0.10664999999999999</v>
      </c>
      <c r="Y114" s="5">
        <v>0.12221</v>
      </c>
      <c r="Z114" s="5">
        <v>0.12584999999999999</v>
      </c>
      <c r="AA114" s="5">
        <v>0.14546000000000001</v>
      </c>
      <c r="AB114" s="5">
        <v>0.14712</v>
      </c>
      <c r="AC114" s="5">
        <v>0.13797999999999999</v>
      </c>
      <c r="AD114" s="5">
        <v>0.13128999999999999</v>
      </c>
      <c r="AE114" s="5">
        <v>0.12639</v>
      </c>
      <c r="AF114" s="5">
        <v>0.12515999999999999</v>
      </c>
      <c r="AG114" s="5">
        <v>0.16198000000000001</v>
      </c>
      <c r="AH114" s="5">
        <v>0.14968999999999999</v>
      </c>
      <c r="AI114" s="5">
        <v>0.1507</v>
      </c>
      <c r="AJ114" s="5">
        <v>0.13902999999999999</v>
      </c>
      <c r="AK114" s="5">
        <v>0.11533</v>
      </c>
      <c r="AM114" s="4" t="s">
        <v>59</v>
      </c>
      <c r="AN114" s="4" t="s">
        <v>60</v>
      </c>
      <c r="AO114" s="5">
        <f t="shared" si="99"/>
        <v>0.13170833333333332</v>
      </c>
      <c r="AP114" s="5">
        <f t="shared" si="100"/>
        <v>0.11131083333333332</v>
      </c>
      <c r="AQ114" s="5">
        <f t="shared" si="101"/>
        <v>0.13910272727272727</v>
      </c>
      <c r="AR114" s="6">
        <f>(AO114-AVERAGE(AO107:AO152))/_xlfn.STDEV.P(AO107:AO152)</f>
        <v>1.2725085105962173</v>
      </c>
      <c r="AS114" s="6">
        <f t="shared" ref="AS114:AT114" si="108">(AP114-AVERAGE(AP107:AP152))/_xlfn.STDEV.P(AP107:AP152)</f>
        <v>0.24381930295952425</v>
      </c>
      <c r="AT114" s="6">
        <f t="shared" si="108"/>
        <v>0.57439031594645007</v>
      </c>
    </row>
    <row r="115" spans="1:46" ht="13.5" thickBot="1">
      <c r="A115" s="4" t="s">
        <v>61</v>
      </c>
      <c r="B115" s="4" t="s">
        <v>62</v>
      </c>
      <c r="C115" s="5">
        <v>6.336E-2</v>
      </c>
      <c r="D115" s="5">
        <v>7.6380000000000003E-2</v>
      </c>
      <c r="E115" s="5">
        <v>7.2120000000000004E-2</v>
      </c>
      <c r="F115" s="5">
        <v>7.4300000000000005E-2</v>
      </c>
      <c r="G115" s="5">
        <v>7.4260000000000007E-2</v>
      </c>
      <c r="H115" s="5">
        <v>8.0360000000000001E-2</v>
      </c>
      <c r="I115" s="5">
        <v>4.0230000000000002E-2</v>
      </c>
      <c r="J115" s="5">
        <v>3.7949999999999998E-2</v>
      </c>
      <c r="K115" s="5">
        <v>4.9520000000000002E-2</v>
      </c>
      <c r="L115" s="5">
        <v>5.5259999999999997E-2</v>
      </c>
      <c r="M115" s="5">
        <v>6.3600000000000004E-2</v>
      </c>
      <c r="N115" s="5">
        <v>6.3339999999999994E-2</v>
      </c>
      <c r="O115" s="5">
        <v>5.9369999999999999E-2</v>
      </c>
      <c r="P115" s="5">
        <v>5.561E-2</v>
      </c>
      <c r="Q115" s="5">
        <v>6.0069999999999998E-2</v>
      </c>
      <c r="R115" s="5">
        <v>6.1550000000000001E-2</v>
      </c>
      <c r="S115" s="5">
        <v>5.978E-2</v>
      </c>
      <c r="T115" s="5">
        <v>5.4089999999999999E-2</v>
      </c>
      <c r="U115" s="5">
        <v>5.8930000000000003E-2</v>
      </c>
      <c r="V115" s="5">
        <v>5.6710000000000003E-2</v>
      </c>
      <c r="W115" s="5">
        <v>4.6399999999999997E-2</v>
      </c>
      <c r="X115" s="5">
        <v>4.8719999999999999E-2</v>
      </c>
      <c r="Y115" s="5">
        <v>4.0390000000000002E-2</v>
      </c>
      <c r="Z115" s="5">
        <v>3.8449999999999998E-2</v>
      </c>
      <c r="AA115" s="5">
        <v>4.5109999999999997E-2</v>
      </c>
      <c r="AB115" s="5">
        <v>4.5109999999999997E-2</v>
      </c>
      <c r="AC115" s="5">
        <v>3.9140000000000001E-2</v>
      </c>
      <c r="AD115" s="5">
        <v>4.3720000000000002E-2</v>
      </c>
      <c r="AE115" s="5">
        <v>6.1080000000000002E-2</v>
      </c>
      <c r="AF115" s="5">
        <v>7.8350000000000003E-2</v>
      </c>
      <c r="AG115" s="5">
        <v>0.13600999999999999</v>
      </c>
      <c r="AH115" s="5">
        <v>0.17766999999999999</v>
      </c>
      <c r="AI115" s="5">
        <v>0.17548</v>
      </c>
      <c r="AJ115" s="5">
        <v>0.17138</v>
      </c>
      <c r="AK115" s="5">
        <v>0.18373</v>
      </c>
      <c r="AM115" s="4" t="s">
        <v>61</v>
      </c>
      <c r="AN115" s="4" t="s">
        <v>62</v>
      </c>
      <c r="AO115" s="5">
        <f t="shared" si="99"/>
        <v>6.2556666666666663E-2</v>
      </c>
      <c r="AP115" s="5">
        <f t="shared" si="100"/>
        <v>5.333916666666666E-2</v>
      </c>
      <c r="AQ115" s="5">
        <f t="shared" si="101"/>
        <v>0.10516181818181818</v>
      </c>
      <c r="AR115" s="6">
        <f>(AO115-AVERAGE(AO107:AO152))/_xlfn.STDEV.P(AO107:AO152)</f>
        <v>-0.67839222118861475</v>
      </c>
      <c r="AS115" s="6">
        <f t="shared" ref="AS115:AT115" si="109">(AP115-AVERAGE(AP107:AP152))/_xlfn.STDEV.P(AP107:AP152)</f>
        <v>-1.1176043724706977</v>
      </c>
      <c r="AT115" s="6">
        <f t="shared" si="109"/>
        <v>-0.2813845531968</v>
      </c>
    </row>
    <row r="116" spans="1:46" ht="13.5" thickBot="1">
      <c r="A116" s="4" t="s">
        <v>63</v>
      </c>
      <c r="B116" s="4" t="s">
        <v>64</v>
      </c>
      <c r="C116" s="5">
        <v>0.11584999999999999</v>
      </c>
      <c r="D116" s="5">
        <v>0.11139</v>
      </c>
      <c r="E116" s="5">
        <v>0.11607000000000001</v>
      </c>
      <c r="F116" s="5">
        <v>0.11645999999999999</v>
      </c>
      <c r="G116" s="5">
        <v>0.11742</v>
      </c>
      <c r="H116" s="5">
        <v>0.11722</v>
      </c>
      <c r="I116" s="5">
        <v>0.11791</v>
      </c>
      <c r="J116" s="5">
        <v>0.11132</v>
      </c>
      <c r="K116" s="5">
        <v>9.5699999999999993E-2</v>
      </c>
      <c r="L116" s="5">
        <v>8.659E-2</v>
      </c>
      <c r="M116" s="5">
        <v>9.7949999999999995E-2</v>
      </c>
      <c r="N116" s="5">
        <v>0.10072</v>
      </c>
      <c r="O116" s="5">
        <v>5.9639999999999999E-2</v>
      </c>
      <c r="P116" s="5">
        <v>6.1069999999999999E-2</v>
      </c>
      <c r="Q116" s="5">
        <v>6.1940000000000002E-2</v>
      </c>
      <c r="R116" s="5">
        <v>6.8260000000000001E-2</v>
      </c>
      <c r="S116" s="5">
        <v>6.7460000000000006E-2</v>
      </c>
      <c r="T116" s="5">
        <v>6.9879999999999998E-2</v>
      </c>
      <c r="U116" s="5">
        <v>5.8009999999999999E-2</v>
      </c>
      <c r="V116" s="5">
        <v>5.534E-2</v>
      </c>
      <c r="W116" s="5">
        <v>8.4190000000000001E-2</v>
      </c>
      <c r="X116" s="5">
        <v>0.10403</v>
      </c>
      <c r="Y116" s="5">
        <v>9.5420000000000005E-2</v>
      </c>
      <c r="Z116" s="5">
        <v>8.9660000000000004E-2</v>
      </c>
      <c r="AA116" s="5">
        <v>9.0010000000000007E-2</v>
      </c>
      <c r="AB116" s="5">
        <v>8.5110000000000005E-2</v>
      </c>
      <c r="AC116" s="5">
        <v>8.072E-2</v>
      </c>
      <c r="AD116" s="5">
        <v>7.2980000000000003E-2</v>
      </c>
      <c r="AE116" s="5">
        <v>7.1879999999999999E-2</v>
      </c>
      <c r="AF116" s="5">
        <v>7.6380000000000003E-2</v>
      </c>
      <c r="AG116" s="5">
        <v>8.3500000000000005E-2</v>
      </c>
      <c r="AH116" s="5">
        <v>7.6560000000000003E-2</v>
      </c>
      <c r="AI116" s="5">
        <v>5.6050000000000003E-2</v>
      </c>
      <c r="AJ116" s="5">
        <v>6.762E-2</v>
      </c>
      <c r="AK116" s="5">
        <v>7.3099999999999998E-2</v>
      </c>
      <c r="AM116" s="4" t="s">
        <v>63</v>
      </c>
      <c r="AN116" s="4" t="s">
        <v>64</v>
      </c>
      <c r="AO116" s="5">
        <f t="shared" si="99"/>
        <v>0.10871666666666664</v>
      </c>
      <c r="AP116" s="5">
        <f t="shared" si="100"/>
        <v>7.2908333333333325E-2</v>
      </c>
      <c r="AQ116" s="5">
        <f t="shared" si="101"/>
        <v>7.5809999999999989E-2</v>
      </c>
      <c r="AR116" s="6">
        <f>(AO116-AVERAGE(AO107:AO152))/_xlfn.STDEV.P(AO107:AO152)</f>
        <v>0.62386963481660795</v>
      </c>
      <c r="AS116" s="6">
        <f t="shared" ref="AS116:AT116" si="110">(AP116-AVERAGE(AP107:AP152))/_xlfn.STDEV.P(AP107:AP152)</f>
        <v>-0.6580363051658662</v>
      </c>
      <c r="AT116" s="6">
        <f t="shared" si="110"/>
        <v>-1.0214516002043834</v>
      </c>
    </row>
    <row r="117" spans="1:46" ht="13.5" thickBot="1">
      <c r="A117" s="4" t="s">
        <v>65</v>
      </c>
      <c r="B117" s="4" t="s">
        <v>66</v>
      </c>
      <c r="C117" s="5">
        <v>9.7919999999999993E-2</v>
      </c>
      <c r="D117" s="5">
        <v>0.11354</v>
      </c>
      <c r="E117" s="5">
        <v>8.7239999999999998E-2</v>
      </c>
      <c r="F117" s="5">
        <v>9.214E-2</v>
      </c>
      <c r="G117" s="5">
        <v>8.7090000000000001E-2</v>
      </c>
      <c r="H117" s="5">
        <v>8.4260000000000002E-2</v>
      </c>
      <c r="I117" s="5">
        <v>9.1270000000000004E-2</v>
      </c>
      <c r="J117" s="5">
        <v>9.3789999999999998E-2</v>
      </c>
      <c r="K117" s="5">
        <v>8.8459999999999997E-2</v>
      </c>
      <c r="L117" s="5">
        <v>9.4890000000000002E-2</v>
      </c>
      <c r="M117" s="5">
        <v>0.10181999999999999</v>
      </c>
      <c r="N117" s="5">
        <v>9.5479999999999995E-2</v>
      </c>
      <c r="O117" s="5">
        <v>8.7169999999999997E-2</v>
      </c>
      <c r="P117" s="5">
        <v>7.7710000000000001E-2</v>
      </c>
      <c r="Q117" s="5">
        <v>8.2129999999999995E-2</v>
      </c>
      <c r="R117" s="5">
        <v>8.3809999999999996E-2</v>
      </c>
      <c r="S117" s="5">
        <v>8.9090000000000003E-2</v>
      </c>
      <c r="T117" s="5">
        <v>8.7480000000000002E-2</v>
      </c>
      <c r="U117" s="5">
        <v>8.0530000000000004E-2</v>
      </c>
      <c r="V117" s="5">
        <v>8.0439999999999998E-2</v>
      </c>
      <c r="W117" s="5">
        <v>8.4879999999999997E-2</v>
      </c>
      <c r="X117" s="5">
        <v>7.2770000000000001E-2</v>
      </c>
      <c r="Y117" s="5">
        <v>6.2509999999999996E-2</v>
      </c>
      <c r="Z117" s="5">
        <v>6.2E-2</v>
      </c>
      <c r="AA117" s="5">
        <v>6.0510000000000001E-2</v>
      </c>
      <c r="AB117" s="5">
        <v>7.8149999999999997E-2</v>
      </c>
      <c r="AC117" s="5">
        <v>7.1889999999999996E-2</v>
      </c>
      <c r="AD117" s="5">
        <v>7.5730000000000006E-2</v>
      </c>
      <c r="AE117" s="5">
        <v>6.7919999999999994E-2</v>
      </c>
      <c r="AF117" s="5">
        <v>8.1140000000000004E-2</v>
      </c>
      <c r="AG117" s="5">
        <v>8.2680000000000003E-2</v>
      </c>
      <c r="AH117" s="5">
        <v>7.5090000000000004E-2</v>
      </c>
      <c r="AI117" s="5">
        <v>7.6200000000000004E-2</v>
      </c>
      <c r="AJ117" s="5">
        <v>7.0760000000000003E-2</v>
      </c>
      <c r="AK117" s="5">
        <v>7.3639999999999997E-2</v>
      </c>
      <c r="AM117" s="4" t="s">
        <v>65</v>
      </c>
      <c r="AN117" s="4" t="s">
        <v>66</v>
      </c>
      <c r="AO117" s="5">
        <f t="shared" si="99"/>
        <v>9.3991666666666654E-2</v>
      </c>
      <c r="AP117" s="5">
        <f t="shared" si="100"/>
        <v>7.9209999999999989E-2</v>
      </c>
      <c r="AQ117" s="5">
        <f t="shared" si="101"/>
        <v>7.397363636363638E-2</v>
      </c>
      <c r="AR117" s="6">
        <f>(AO117-AVERAGE(AO107:AO152))/_xlfn.STDEV.P(AO107:AO152)</f>
        <v>0.20844923122742035</v>
      </c>
      <c r="AS117" s="6">
        <f t="shared" ref="AS117:AT117" si="111">(AP117-AVERAGE(AP107:AP152))/_xlfn.STDEV.P(AP107:AP152)</f>
        <v>-0.51004611119750043</v>
      </c>
      <c r="AT117" s="6">
        <f t="shared" si="111"/>
        <v>-1.067753066272934</v>
      </c>
    </row>
    <row r="118" spans="1:46" ht="13.5" thickBot="1">
      <c r="A118" s="4" t="s">
        <v>67</v>
      </c>
      <c r="B118" s="4" t="s">
        <v>68</v>
      </c>
      <c r="C118" s="5">
        <v>7.4399999999999994E-2</v>
      </c>
      <c r="D118" s="5">
        <v>7.7840000000000006E-2</v>
      </c>
      <c r="E118" s="5">
        <v>8.2390000000000005E-2</v>
      </c>
      <c r="F118" s="5">
        <v>8.1079999999999999E-2</v>
      </c>
      <c r="G118" s="5">
        <v>7.8539999999999999E-2</v>
      </c>
      <c r="H118" s="5">
        <v>7.1609999999999993E-2</v>
      </c>
      <c r="I118" s="5">
        <v>6.9769999999999999E-2</v>
      </c>
      <c r="J118" s="5">
        <v>7.127E-2</v>
      </c>
      <c r="K118" s="5">
        <v>7.0519999999999999E-2</v>
      </c>
      <c r="L118" s="5">
        <v>5.8360000000000002E-2</v>
      </c>
      <c r="M118" s="5">
        <v>5.5350000000000003E-2</v>
      </c>
      <c r="N118" s="5">
        <v>5.3920000000000003E-2</v>
      </c>
      <c r="O118" s="5">
        <v>5.7970000000000001E-2</v>
      </c>
      <c r="P118" s="5">
        <v>7.646E-2</v>
      </c>
      <c r="Q118" s="5">
        <v>6.9099999999999995E-2</v>
      </c>
      <c r="R118" s="5">
        <v>7.0790000000000006E-2</v>
      </c>
      <c r="S118" s="5">
        <v>7.6810000000000003E-2</v>
      </c>
      <c r="T118" s="5">
        <v>7.4440000000000006E-2</v>
      </c>
      <c r="U118" s="5">
        <v>7.5870000000000007E-2</v>
      </c>
      <c r="V118" s="5">
        <v>6.9739999999999996E-2</v>
      </c>
      <c r="W118" s="5">
        <v>7.3469999999999994E-2</v>
      </c>
      <c r="X118" s="5">
        <v>7.9329999999999998E-2</v>
      </c>
      <c r="Y118" s="5">
        <v>7.8520000000000006E-2</v>
      </c>
      <c r="Z118" s="5">
        <v>8.9209999999999998E-2</v>
      </c>
      <c r="AA118" s="5">
        <v>8.516E-2</v>
      </c>
      <c r="AB118" s="5">
        <v>6.7860000000000004E-2</v>
      </c>
      <c r="AC118" s="5">
        <v>6.8269999999999997E-2</v>
      </c>
      <c r="AD118" s="5">
        <v>6.2729999999999994E-2</v>
      </c>
      <c r="AE118" s="5">
        <v>7.5810000000000002E-2</v>
      </c>
      <c r="AF118" s="5">
        <v>0.12503</v>
      </c>
      <c r="AG118" s="5">
        <v>0.12313</v>
      </c>
      <c r="AH118" s="5">
        <v>0.13070000000000001</v>
      </c>
      <c r="AI118" s="5">
        <v>0.12598999999999999</v>
      </c>
      <c r="AJ118" s="5">
        <v>0.13074</v>
      </c>
      <c r="AK118" s="5">
        <v>0.12995999999999999</v>
      </c>
      <c r="AM118" s="4" t="s">
        <v>67</v>
      </c>
      <c r="AN118" s="4" t="s">
        <v>68</v>
      </c>
      <c r="AO118" s="5">
        <f t="shared" si="99"/>
        <v>7.0420833333333335E-2</v>
      </c>
      <c r="AP118" s="5">
        <f t="shared" si="100"/>
        <v>7.4309166666666676E-2</v>
      </c>
      <c r="AQ118" s="5">
        <f t="shared" si="101"/>
        <v>0.10230727272727271</v>
      </c>
      <c r="AR118" s="6">
        <f>(AO118-AVERAGE(AO107:AO152))/_xlfn.STDEV.P(AO107:AO152)</f>
        <v>-0.45652904356149715</v>
      </c>
      <c r="AS118" s="6">
        <f t="shared" ref="AS118:AT118" si="112">(AP118-AVERAGE(AP107:AP152))/_xlfn.STDEV.P(AP107:AP152)</f>
        <v>-0.6251387230366906</v>
      </c>
      <c r="AT118" s="6">
        <f t="shared" si="112"/>
        <v>-0.35335811926375649</v>
      </c>
    </row>
    <row r="119" spans="1:46" ht="13.5" thickBot="1">
      <c r="A119" s="4" t="s">
        <v>69</v>
      </c>
      <c r="B119" s="4" t="s">
        <v>70</v>
      </c>
      <c r="C119" s="5">
        <v>0.12382</v>
      </c>
      <c r="D119" s="5">
        <v>0.11903</v>
      </c>
      <c r="E119" s="5">
        <v>0.11348999999999999</v>
      </c>
      <c r="F119" s="5">
        <v>0.10561</v>
      </c>
      <c r="G119" s="5">
        <v>0.10412</v>
      </c>
      <c r="H119" s="5">
        <v>8.8230000000000003E-2</v>
      </c>
      <c r="I119" s="5">
        <v>9.3049999999999994E-2</v>
      </c>
      <c r="J119" s="5">
        <v>8.9039999999999994E-2</v>
      </c>
      <c r="K119" s="5">
        <v>8.5290000000000005E-2</v>
      </c>
      <c r="L119" s="5">
        <v>7.3359999999999995E-2</v>
      </c>
      <c r="M119" s="5">
        <v>7.9320000000000002E-2</v>
      </c>
      <c r="N119" s="5">
        <v>8.5349999999999995E-2</v>
      </c>
      <c r="O119" s="5">
        <v>7.979E-2</v>
      </c>
      <c r="P119" s="5">
        <v>8.1079999999999999E-2</v>
      </c>
      <c r="Q119" s="5">
        <v>8.4650000000000003E-2</v>
      </c>
      <c r="R119" s="5">
        <v>8.9800000000000005E-2</v>
      </c>
      <c r="S119" s="5">
        <v>9.4589999999999994E-2</v>
      </c>
      <c r="T119" s="5">
        <v>9.1600000000000001E-2</v>
      </c>
      <c r="U119" s="5">
        <v>8.4930000000000005E-2</v>
      </c>
      <c r="V119" s="5">
        <v>8.2150000000000001E-2</v>
      </c>
      <c r="W119" s="5">
        <v>9.2149999999999996E-2</v>
      </c>
      <c r="X119" s="5">
        <v>0.12356</v>
      </c>
      <c r="Y119" s="5">
        <v>0.12121999999999999</v>
      </c>
      <c r="Z119" s="5">
        <v>0.11262999999999999</v>
      </c>
      <c r="AA119" s="5">
        <v>0.11763</v>
      </c>
      <c r="AB119" s="5">
        <v>0.11497</v>
      </c>
      <c r="AC119" s="5">
        <v>0.11051</v>
      </c>
      <c r="AD119" s="5">
        <v>0.10786</v>
      </c>
      <c r="AE119" s="5">
        <v>0.10070999999999999</v>
      </c>
      <c r="AF119" s="5">
        <v>0.12014</v>
      </c>
      <c r="AG119" s="5">
        <v>0.1187</v>
      </c>
      <c r="AH119" s="5">
        <v>0.11734</v>
      </c>
      <c r="AI119" s="5">
        <v>0.10521</v>
      </c>
      <c r="AJ119" s="5">
        <v>8.1339999999999996E-2</v>
      </c>
      <c r="AK119" s="5">
        <v>9.3969999999999998E-2</v>
      </c>
      <c r="AM119" s="4" t="s">
        <v>69</v>
      </c>
      <c r="AN119" s="4" t="s">
        <v>70</v>
      </c>
      <c r="AO119" s="5">
        <f t="shared" si="99"/>
        <v>9.6642500000000006E-2</v>
      </c>
      <c r="AP119" s="5">
        <f t="shared" si="100"/>
        <v>9.4845833333333338E-2</v>
      </c>
      <c r="AQ119" s="5">
        <f t="shared" si="101"/>
        <v>0.10803454545454545</v>
      </c>
      <c r="AR119" s="6">
        <f>(AO119-AVERAGE(AO107:AO152))/_xlfn.STDEV.P(AO107:AO152)</f>
        <v>0.28323430784412756</v>
      </c>
      <c r="AS119" s="6">
        <f t="shared" ref="AS119:AT119" si="113">(AP119-AVERAGE(AP107:AP152))/_xlfn.STDEV.P(AP107:AP152)</f>
        <v>-0.14284960109059069</v>
      </c>
      <c r="AT119" s="6">
        <f t="shared" si="113"/>
        <v>-0.20895255677272945</v>
      </c>
    </row>
    <row r="120" spans="1:46" ht="13.5" thickBot="1">
      <c r="A120" s="4" t="s">
        <v>71</v>
      </c>
      <c r="B120" s="4" t="s">
        <v>72</v>
      </c>
      <c r="C120" s="5">
        <v>2.35E-2</v>
      </c>
      <c r="D120" s="5">
        <v>2.921E-2</v>
      </c>
      <c r="E120" s="5">
        <v>4.0120000000000003E-2</v>
      </c>
      <c r="F120" s="5">
        <v>4.2169999999999999E-2</v>
      </c>
      <c r="G120" s="5">
        <v>4.0129999999999999E-2</v>
      </c>
      <c r="H120" s="5">
        <v>3.984E-2</v>
      </c>
      <c r="I120" s="5">
        <v>3.8179999999999999E-2</v>
      </c>
      <c r="J120" s="5">
        <v>4.3270000000000003E-2</v>
      </c>
      <c r="K120" s="5">
        <v>4.5879999999999997E-2</v>
      </c>
      <c r="L120" s="5">
        <v>4.7890000000000002E-2</v>
      </c>
      <c r="M120" s="5">
        <v>4.9950000000000001E-2</v>
      </c>
      <c r="N120" s="5">
        <v>5.2639999999999999E-2</v>
      </c>
      <c r="O120" s="5">
        <v>6.0229999999999999E-2</v>
      </c>
      <c r="P120" s="5">
        <v>5.7090000000000002E-2</v>
      </c>
      <c r="Q120" s="5">
        <v>5.0560000000000001E-2</v>
      </c>
      <c r="R120" s="5">
        <v>4.8509999999999998E-2</v>
      </c>
      <c r="S120" s="5">
        <v>5.3719999999999997E-2</v>
      </c>
      <c r="T120" s="5">
        <v>5.5710000000000003E-2</v>
      </c>
      <c r="U120" s="5">
        <v>5.5989999999999998E-2</v>
      </c>
      <c r="V120" s="5">
        <v>5.5120000000000002E-2</v>
      </c>
      <c r="W120" s="5">
        <v>4.9910000000000003E-2</v>
      </c>
      <c r="X120" s="5">
        <v>5.0270000000000002E-2</v>
      </c>
      <c r="Y120" s="5">
        <v>6.6879999999999995E-2</v>
      </c>
      <c r="Z120" s="5">
        <v>6.855E-2</v>
      </c>
      <c r="AA120" s="5">
        <v>7.5990000000000002E-2</v>
      </c>
      <c r="AB120" s="5">
        <v>8.0369999999999997E-2</v>
      </c>
      <c r="AC120" s="5">
        <v>8.4750000000000006E-2</v>
      </c>
      <c r="AD120" s="5">
        <v>0.12642</v>
      </c>
      <c r="AE120" s="5">
        <v>0.125</v>
      </c>
      <c r="AF120" s="5">
        <v>0.12609000000000001</v>
      </c>
      <c r="AG120" s="5">
        <v>0.12948999999999999</v>
      </c>
      <c r="AH120" s="5">
        <v>0.12658</v>
      </c>
      <c r="AI120" s="5">
        <v>0.13849</v>
      </c>
      <c r="AJ120" s="5">
        <v>0.13184999999999999</v>
      </c>
      <c r="AK120" s="5">
        <v>0.11543</v>
      </c>
      <c r="AM120" s="4" t="s">
        <v>71</v>
      </c>
      <c r="AN120" s="4" t="s">
        <v>72</v>
      </c>
      <c r="AO120" s="5">
        <f t="shared" si="99"/>
        <v>4.1064999999999997E-2</v>
      </c>
      <c r="AP120" s="5">
        <f t="shared" si="100"/>
        <v>5.6045000000000005E-2</v>
      </c>
      <c r="AQ120" s="5">
        <f t="shared" si="101"/>
        <v>0.11458727272727275</v>
      </c>
      <c r="AR120" s="6">
        <f>(AO120-AVERAGE(AO107:AO152))/_xlfn.STDEV.P(AO107:AO152)</f>
        <v>-1.2847132290304459</v>
      </c>
      <c r="AS120" s="6">
        <f t="shared" ref="AS120:AT120" si="114">(AP120-AVERAGE(AP107:AP152))/_xlfn.STDEV.P(AP107:AP152)</f>
        <v>-1.0540597864067878</v>
      </c>
      <c r="AT120" s="6">
        <f t="shared" si="114"/>
        <v>-4.3734256068710002E-2</v>
      </c>
    </row>
    <row r="121" spans="1:46" ht="13.5" thickBot="1">
      <c r="A121" s="4" t="s">
        <v>73</v>
      </c>
      <c r="B121" s="4" t="s">
        <v>74</v>
      </c>
      <c r="C121" s="5">
        <v>7.7200000000000005E-2</v>
      </c>
      <c r="D121" s="5">
        <v>7.5359999999999996E-2</v>
      </c>
      <c r="E121" s="5">
        <v>7.6050000000000006E-2</v>
      </c>
      <c r="F121" s="5">
        <v>7.6429999999999998E-2</v>
      </c>
      <c r="G121" s="5">
        <v>7.5689999999999993E-2</v>
      </c>
      <c r="H121" s="5">
        <v>8.0909999999999996E-2</v>
      </c>
      <c r="I121" s="5">
        <v>8.4909999999999999E-2</v>
      </c>
      <c r="J121" s="5">
        <v>8.3360000000000004E-2</v>
      </c>
      <c r="K121" s="5">
        <v>8.6669999999999997E-2</v>
      </c>
      <c r="L121" s="5">
        <v>8.9200000000000002E-2</v>
      </c>
      <c r="M121" s="5">
        <v>9.0020000000000003E-2</v>
      </c>
      <c r="N121" s="5">
        <v>8.5260000000000002E-2</v>
      </c>
      <c r="O121" s="5">
        <v>8.3449999999999996E-2</v>
      </c>
      <c r="P121" s="5">
        <v>8.6440000000000003E-2</v>
      </c>
      <c r="Q121" s="5">
        <v>8.6910000000000001E-2</v>
      </c>
      <c r="R121" s="5">
        <v>9.0480000000000005E-2</v>
      </c>
      <c r="S121" s="5">
        <v>8.5999999999999993E-2</v>
      </c>
      <c r="T121" s="5">
        <v>7.6530000000000001E-2</v>
      </c>
      <c r="U121" s="5">
        <v>6.7989999999999995E-2</v>
      </c>
      <c r="V121" s="5">
        <v>6.8049999999999999E-2</v>
      </c>
      <c r="W121" s="5">
        <v>8.5970000000000005E-2</v>
      </c>
      <c r="X121" s="5">
        <v>9.1389999999999999E-2</v>
      </c>
      <c r="Y121" s="5">
        <v>9.6159999999999995E-2</v>
      </c>
      <c r="Z121" s="5">
        <v>9.5030000000000003E-2</v>
      </c>
      <c r="AA121" s="5">
        <v>0.10041</v>
      </c>
      <c r="AB121" s="5">
        <v>9.5710000000000003E-2</v>
      </c>
      <c r="AC121" s="5">
        <v>0.10914</v>
      </c>
      <c r="AD121" s="5">
        <v>0.10774</v>
      </c>
      <c r="AE121" s="5">
        <v>0.10575</v>
      </c>
      <c r="AF121" s="5">
        <v>0.10994</v>
      </c>
      <c r="AG121" s="5">
        <v>0.11411</v>
      </c>
      <c r="AH121" s="5">
        <v>0.12520999999999999</v>
      </c>
      <c r="AI121" s="5">
        <v>9.9970000000000003E-2</v>
      </c>
      <c r="AJ121" s="5">
        <v>0.11477999999999999</v>
      </c>
      <c r="AK121" s="5">
        <v>0.11249000000000001</v>
      </c>
      <c r="AM121" s="4" t="s">
        <v>73</v>
      </c>
      <c r="AN121" s="4" t="s">
        <v>74</v>
      </c>
      <c r="AO121" s="5">
        <f t="shared" si="99"/>
        <v>8.1754999999999994E-2</v>
      </c>
      <c r="AP121" s="5">
        <f t="shared" si="100"/>
        <v>8.4533333333333335E-2</v>
      </c>
      <c r="AQ121" s="5">
        <f t="shared" si="101"/>
        <v>0.10865909090909093</v>
      </c>
      <c r="AR121" s="6">
        <f>(AO121-AVERAGE(AO107:AO152))/_xlfn.STDEV.P(AO107:AO152)</f>
        <v>-0.13677053143831996</v>
      </c>
      <c r="AS121" s="6">
        <f t="shared" ref="AS121:AT121" si="115">(AP121-AVERAGE(AP107:AP152))/_xlfn.STDEV.P(AP107:AP152)</f>
        <v>-0.38503138505760048</v>
      </c>
      <c r="AT121" s="6">
        <f t="shared" si="115"/>
        <v>-0.19320547400585034</v>
      </c>
    </row>
    <row r="122" spans="1:46" ht="13.5" thickBot="1">
      <c r="A122" s="4" t="s">
        <v>75</v>
      </c>
      <c r="B122" s="4" t="s">
        <v>76</v>
      </c>
      <c r="C122" s="5">
        <v>9.8330000000000001E-2</v>
      </c>
      <c r="D122" s="5">
        <v>0.10206</v>
      </c>
      <c r="E122" s="5">
        <v>9.8030000000000006E-2</v>
      </c>
      <c r="F122" s="5">
        <v>8.899E-2</v>
      </c>
      <c r="G122" s="5">
        <v>9.2480000000000007E-2</v>
      </c>
      <c r="H122" s="5">
        <v>9.7369999999999998E-2</v>
      </c>
      <c r="I122" s="5">
        <v>9.2499999999999999E-2</v>
      </c>
      <c r="J122" s="5">
        <v>9.0410000000000004E-2</v>
      </c>
      <c r="K122" s="5">
        <v>0.12214999999999999</v>
      </c>
      <c r="L122" s="5">
        <v>0.12626000000000001</v>
      </c>
      <c r="M122" s="5">
        <v>0.12300999999999999</v>
      </c>
      <c r="N122" s="5">
        <v>0.11541</v>
      </c>
      <c r="O122" s="5">
        <v>0.13139000000000001</v>
      </c>
      <c r="P122" s="5">
        <v>0.13561999999999999</v>
      </c>
      <c r="Q122" s="5">
        <v>0.15423000000000001</v>
      </c>
      <c r="R122" s="5">
        <v>0.16381000000000001</v>
      </c>
      <c r="S122" s="5">
        <v>0.16803999999999999</v>
      </c>
      <c r="T122" s="5">
        <v>0.16378999999999999</v>
      </c>
      <c r="U122" s="5">
        <v>0.18295</v>
      </c>
      <c r="V122" s="5">
        <v>0.19927</v>
      </c>
      <c r="W122" s="5">
        <v>0.17938999999999999</v>
      </c>
      <c r="X122" s="5">
        <v>0.18046999999999999</v>
      </c>
      <c r="Y122" s="5">
        <v>0.17882999999999999</v>
      </c>
      <c r="Z122" s="5">
        <v>0.19802</v>
      </c>
      <c r="AA122" s="5">
        <v>0.18779000000000001</v>
      </c>
      <c r="AB122" s="5">
        <v>0.18054999999999999</v>
      </c>
      <c r="AC122" s="5">
        <v>0.17357</v>
      </c>
      <c r="AD122" s="5">
        <v>0.16547999999999999</v>
      </c>
      <c r="AE122" s="5">
        <v>0.17121</v>
      </c>
      <c r="AF122" s="5">
        <v>0.18987999999999999</v>
      </c>
      <c r="AG122" s="5">
        <v>0.19259000000000001</v>
      </c>
      <c r="AH122" s="5">
        <v>0.19245999999999999</v>
      </c>
      <c r="AI122" s="5">
        <v>0.18446000000000001</v>
      </c>
      <c r="AJ122" s="5">
        <v>0.18561</v>
      </c>
      <c r="AK122" s="5">
        <v>0.18412999999999999</v>
      </c>
      <c r="AM122" s="4" t="s">
        <v>75</v>
      </c>
      <c r="AN122" s="4" t="s">
        <v>76</v>
      </c>
      <c r="AO122" s="5">
        <f t="shared" si="99"/>
        <v>0.10391666666666667</v>
      </c>
      <c r="AP122" s="5">
        <f t="shared" si="100"/>
        <v>0.16965083333333331</v>
      </c>
      <c r="AQ122" s="5">
        <f t="shared" si="101"/>
        <v>0.18252090909090909</v>
      </c>
      <c r="AR122" s="6">
        <f>(AO122-AVERAGE(AO107:AO152))/_xlfn.STDEV.P(AO107:AO152)</f>
        <v>0.48845245741571897</v>
      </c>
      <c r="AS122" s="6">
        <f t="shared" ref="AS122:AT122" si="116">(AP122-AVERAGE(AP107:AP152))/_xlfn.STDEV.P(AP107:AP152)</f>
        <v>1.6138930267544669</v>
      </c>
      <c r="AT122" s="6">
        <f t="shared" si="116"/>
        <v>1.6691220087355658</v>
      </c>
    </row>
    <row r="123" spans="1:46" ht="13.5" thickBot="1">
      <c r="A123" s="4" t="s">
        <v>77</v>
      </c>
      <c r="B123" s="4" t="s">
        <v>78</v>
      </c>
      <c r="C123" s="5">
        <v>0.10342999999999999</v>
      </c>
      <c r="D123" s="5">
        <v>9.11E-2</v>
      </c>
      <c r="E123" s="5">
        <v>8.158E-2</v>
      </c>
      <c r="F123" s="5">
        <v>6.5540000000000001E-2</v>
      </c>
      <c r="G123" s="5">
        <v>5.7290000000000001E-2</v>
      </c>
      <c r="H123" s="5">
        <v>4.9660000000000003E-2</v>
      </c>
      <c r="I123" s="5">
        <v>5.6160000000000002E-2</v>
      </c>
      <c r="J123" s="5">
        <v>5.1839999999999997E-2</v>
      </c>
      <c r="K123" s="5">
        <v>5.5989999999999998E-2</v>
      </c>
      <c r="L123" s="5">
        <v>5.9979999999999999E-2</v>
      </c>
      <c r="M123" s="5">
        <v>5.9700000000000003E-2</v>
      </c>
      <c r="N123" s="5">
        <v>5.5789999999999999E-2</v>
      </c>
      <c r="O123" s="5">
        <v>6.225E-2</v>
      </c>
      <c r="P123" s="5">
        <v>6.3259999999999997E-2</v>
      </c>
      <c r="Q123" s="5">
        <v>6.9860000000000005E-2</v>
      </c>
      <c r="R123" s="5">
        <v>7.5969999999999996E-2</v>
      </c>
      <c r="S123" s="5">
        <v>7.9250000000000001E-2</v>
      </c>
      <c r="T123" s="5">
        <v>8.523E-2</v>
      </c>
      <c r="U123" s="5">
        <v>8.8440000000000005E-2</v>
      </c>
      <c r="V123" s="5">
        <v>8.8789999999999994E-2</v>
      </c>
      <c r="W123" s="5">
        <v>8.9950000000000002E-2</v>
      </c>
      <c r="X123" s="5">
        <v>8.8679999999999995E-2</v>
      </c>
      <c r="Y123" s="5">
        <v>9.9699999999999997E-2</v>
      </c>
      <c r="Z123" s="5">
        <v>0.10813</v>
      </c>
      <c r="AA123" s="5">
        <v>0.10359</v>
      </c>
      <c r="AB123" s="5">
        <v>0.10174999999999999</v>
      </c>
      <c r="AC123" s="5">
        <v>9.4659999999999994E-2</v>
      </c>
      <c r="AD123" s="5">
        <v>9.146E-2</v>
      </c>
      <c r="AE123" s="5">
        <v>8.7660000000000002E-2</v>
      </c>
      <c r="AF123" s="5">
        <v>9.8229999999999998E-2</v>
      </c>
      <c r="AG123" s="5">
        <v>9.7890000000000005E-2</v>
      </c>
      <c r="AH123" s="5">
        <v>0.10702</v>
      </c>
      <c r="AI123" s="5">
        <v>0.1105</v>
      </c>
      <c r="AJ123" s="5">
        <v>0.11386</v>
      </c>
      <c r="AK123" s="5">
        <v>0.10241</v>
      </c>
      <c r="AM123" s="4" t="s">
        <v>77</v>
      </c>
      <c r="AN123" s="4" t="s">
        <v>78</v>
      </c>
      <c r="AO123" s="5">
        <f t="shared" si="99"/>
        <v>6.567166666666667E-2</v>
      </c>
      <c r="AP123" s="5">
        <f t="shared" si="100"/>
        <v>8.3292499999999992E-2</v>
      </c>
      <c r="AQ123" s="5">
        <f t="shared" si="101"/>
        <v>0.10082090909090911</v>
      </c>
      <c r="AR123" s="6">
        <f>(AO123-AVERAGE(AO107:AO152))/_xlfn.STDEV.P(AO107:AO152)</f>
        <v>-0.59051211543782889</v>
      </c>
      <c r="AS123" s="6">
        <f t="shared" ref="AS123:AT123" si="117">(AP123-AVERAGE(AP107:AP152))/_xlfn.STDEV.P(AP107:AP152)</f>
        <v>-0.41417148011431809</v>
      </c>
      <c r="AT123" s="6">
        <f t="shared" si="117"/>
        <v>-0.39083480095785511</v>
      </c>
    </row>
    <row r="124" spans="1:46" ht="13.5" thickBot="1">
      <c r="A124" s="4" t="s">
        <v>79</v>
      </c>
      <c r="B124" s="4" t="s">
        <v>80</v>
      </c>
      <c r="C124" s="5">
        <v>3.3500000000000002E-2</v>
      </c>
      <c r="D124" s="5">
        <v>5.2019999999999997E-2</v>
      </c>
      <c r="E124" s="5">
        <v>6.2019999999999999E-2</v>
      </c>
      <c r="F124" s="5">
        <v>6.157E-2</v>
      </c>
      <c r="G124" s="5">
        <v>6.7080000000000001E-2</v>
      </c>
      <c r="H124" s="5">
        <v>7.5689999999999993E-2</v>
      </c>
      <c r="I124" s="5">
        <v>9.6519999999999995E-2</v>
      </c>
      <c r="J124" s="5">
        <v>0.10414</v>
      </c>
      <c r="K124" s="5">
        <v>0.10829999999999999</v>
      </c>
      <c r="L124" s="5">
        <v>9.1630000000000003E-2</v>
      </c>
      <c r="M124" s="5">
        <v>9.1630000000000003E-2</v>
      </c>
      <c r="N124" s="5">
        <v>0.10782</v>
      </c>
      <c r="O124" s="5">
        <v>0.10782</v>
      </c>
      <c r="P124" s="5">
        <v>0.10067</v>
      </c>
      <c r="Q124" s="5">
        <v>0.12770000000000001</v>
      </c>
      <c r="R124" s="5">
        <v>0.13164999999999999</v>
      </c>
      <c r="S124" s="5">
        <v>0.12809999999999999</v>
      </c>
      <c r="T124" s="5">
        <v>0.11769</v>
      </c>
      <c r="U124" s="5">
        <v>0.1041</v>
      </c>
      <c r="V124" s="5">
        <v>0.10342999999999999</v>
      </c>
      <c r="W124" s="5">
        <v>9.6180000000000002E-2</v>
      </c>
      <c r="X124" s="5">
        <v>9.9650000000000002E-2</v>
      </c>
      <c r="Y124" s="5">
        <v>0.11076</v>
      </c>
      <c r="Z124" s="5">
        <v>0.12187000000000001</v>
      </c>
      <c r="AA124" s="5">
        <v>0.12742999999999999</v>
      </c>
      <c r="AB124" s="5">
        <v>0.13988</v>
      </c>
      <c r="AC124" s="5">
        <v>0.13062000000000001</v>
      </c>
      <c r="AD124" s="5">
        <v>0.12665999999999999</v>
      </c>
      <c r="AE124" s="5">
        <v>0.12984999999999999</v>
      </c>
      <c r="AF124" s="5">
        <v>0.14061000000000001</v>
      </c>
      <c r="AG124" s="5">
        <v>0.14030000000000001</v>
      </c>
      <c r="AH124" s="5">
        <v>0.14507</v>
      </c>
      <c r="AI124" s="5">
        <v>0.14507</v>
      </c>
      <c r="AJ124" s="5">
        <v>0.14649999999999999</v>
      </c>
      <c r="AK124" s="5">
        <v>0.10761</v>
      </c>
      <c r="AM124" s="4" t="s">
        <v>79</v>
      </c>
      <c r="AN124" s="4" t="s">
        <v>80</v>
      </c>
      <c r="AO124" s="5">
        <f t="shared" si="99"/>
        <v>7.932666666666667E-2</v>
      </c>
      <c r="AP124" s="5">
        <f t="shared" si="100"/>
        <v>0.11246833333333332</v>
      </c>
      <c r="AQ124" s="5">
        <f t="shared" si="101"/>
        <v>0.13450909090909091</v>
      </c>
      <c r="AR124" s="6">
        <f>(AO124-AVERAGE(AO107:AO152))/_xlfn.STDEV.P(AO107:AO152)</f>
        <v>-0.20527845764425595</v>
      </c>
      <c r="AS124" s="6">
        <f t="shared" ref="AS124:AT124" si="118">(AP124-AVERAGE(AP107:AP152))/_xlfn.STDEV.P(AP107:AP152)</f>
        <v>0.27100237349933665</v>
      </c>
      <c r="AT124" s="6">
        <f t="shared" si="118"/>
        <v>0.45856788622150474</v>
      </c>
    </row>
    <row r="125" spans="1:46" ht="13.5" thickBot="1">
      <c r="A125" s="4" t="s">
        <v>81</v>
      </c>
      <c r="B125" s="4" t="s">
        <v>82</v>
      </c>
      <c r="C125" s="5">
        <v>1.6990000000000002E-2</v>
      </c>
      <c r="D125" s="5">
        <v>2.4920000000000001E-2</v>
      </c>
      <c r="E125" s="5">
        <v>3.8490000000000003E-2</v>
      </c>
      <c r="F125" s="5">
        <v>4.1009999999999998E-2</v>
      </c>
      <c r="G125" s="5">
        <v>5.6779999999999997E-2</v>
      </c>
      <c r="H125" s="5">
        <v>6.1830000000000003E-2</v>
      </c>
      <c r="I125" s="5">
        <v>6.2300000000000001E-2</v>
      </c>
      <c r="J125" s="5">
        <v>5.985E-2</v>
      </c>
      <c r="K125" s="5">
        <v>6.9110000000000005E-2</v>
      </c>
      <c r="L125" s="5">
        <v>8.7169999999999997E-2</v>
      </c>
      <c r="M125" s="5">
        <v>0.108</v>
      </c>
      <c r="N125" s="5">
        <v>0.13618</v>
      </c>
      <c r="O125" s="5">
        <v>0.13478999999999999</v>
      </c>
      <c r="P125" s="5">
        <v>0.14352000000000001</v>
      </c>
      <c r="Q125" s="5">
        <v>0.12995000000000001</v>
      </c>
      <c r="R125" s="5">
        <v>0.13233</v>
      </c>
      <c r="S125" s="5">
        <v>0.12084</v>
      </c>
      <c r="T125" s="5">
        <v>0.11579</v>
      </c>
      <c r="U125" s="5">
        <v>0.11403000000000001</v>
      </c>
      <c r="V125" s="5">
        <v>0.11403000000000001</v>
      </c>
      <c r="W125" s="5">
        <v>0.10968</v>
      </c>
      <c r="X125" s="5">
        <v>9.4399999999999998E-2</v>
      </c>
      <c r="Y125" s="5">
        <v>7.356E-2</v>
      </c>
      <c r="Z125" s="5">
        <v>6.0819999999999999E-2</v>
      </c>
      <c r="AA125" s="5">
        <v>6.4979999999999996E-2</v>
      </c>
      <c r="AB125" s="5">
        <v>7.213E-2</v>
      </c>
      <c r="AC125" s="5">
        <v>7.9699999999999993E-2</v>
      </c>
      <c r="AD125" s="5">
        <v>7.4800000000000005E-2</v>
      </c>
      <c r="AE125" s="5">
        <v>7.8100000000000003E-2</v>
      </c>
      <c r="AF125" s="5">
        <v>8.1309999999999993E-2</v>
      </c>
      <c r="AG125" s="5">
        <v>0.10305</v>
      </c>
      <c r="AH125" s="5">
        <v>0.16364999999999999</v>
      </c>
      <c r="AI125" s="5">
        <v>0.17066000000000001</v>
      </c>
      <c r="AJ125" s="5">
        <v>0.20835000000000001</v>
      </c>
      <c r="AK125" s="5">
        <v>0.19619</v>
      </c>
      <c r="AM125" s="4" t="s">
        <v>81</v>
      </c>
      <c r="AN125" s="4" t="s">
        <v>82</v>
      </c>
      <c r="AO125" s="5">
        <f t="shared" si="99"/>
        <v>6.3552499999999998E-2</v>
      </c>
      <c r="AP125" s="5">
        <f t="shared" si="100"/>
        <v>0.11197833333333335</v>
      </c>
      <c r="AQ125" s="5">
        <f t="shared" si="101"/>
        <v>0.11753818181818182</v>
      </c>
      <c r="AR125" s="6">
        <f>(AO125-AVERAGE(AO107:AO152))/_xlfn.STDEV.P(AO107:AO152)</f>
        <v>-0.65029785886325653</v>
      </c>
      <c r="AS125" s="6">
        <f t="shared" ref="AS125:AT125" si="119">(AP125-AVERAGE(AP107:AP152))/_xlfn.STDEV.P(AP107:AP152)</f>
        <v>0.25949506933993505</v>
      </c>
      <c r="AT125" s="6">
        <f t="shared" si="119"/>
        <v>3.0668990890951802E-2</v>
      </c>
    </row>
    <row r="126" spans="1:46" ht="13.5" thickBot="1">
      <c r="A126" s="4" t="s">
        <v>83</v>
      </c>
      <c r="B126" s="4" t="s">
        <v>84</v>
      </c>
      <c r="C126" s="5">
        <v>2.0029999999999999E-2</v>
      </c>
      <c r="D126" s="5">
        <v>2.0029999999999999E-2</v>
      </c>
      <c r="E126" s="5">
        <v>1.8919999999999999E-2</v>
      </c>
      <c r="F126" s="5">
        <v>2.155E-2</v>
      </c>
      <c r="G126" s="5">
        <v>2.409E-2</v>
      </c>
      <c r="H126" s="5">
        <v>2.409E-2</v>
      </c>
      <c r="I126" s="5">
        <v>2.8719999999999999E-2</v>
      </c>
      <c r="J126" s="5">
        <v>2.8719999999999999E-2</v>
      </c>
      <c r="K126" s="5">
        <v>3.1040000000000002E-2</v>
      </c>
      <c r="L126" s="5">
        <v>4.1590000000000002E-2</v>
      </c>
      <c r="M126" s="5">
        <v>3.739E-2</v>
      </c>
      <c r="N126" s="5">
        <v>5.3019999999999998E-2</v>
      </c>
      <c r="O126" s="5">
        <v>5.0040000000000001E-2</v>
      </c>
      <c r="P126" s="5">
        <v>5.4940000000000003E-2</v>
      </c>
      <c r="Q126" s="5">
        <v>6.3789999999999999E-2</v>
      </c>
      <c r="R126" s="5">
        <v>6.1710000000000001E-2</v>
      </c>
      <c r="S126" s="5">
        <v>5.8740000000000001E-2</v>
      </c>
      <c r="T126" s="5">
        <v>6.5890000000000004E-2</v>
      </c>
      <c r="U126" s="5">
        <v>6.8199999999999997E-2</v>
      </c>
      <c r="V126" s="5">
        <v>6.9690000000000002E-2</v>
      </c>
      <c r="W126" s="5">
        <v>0.12293</v>
      </c>
      <c r="X126" s="5">
        <v>0.12392</v>
      </c>
      <c r="Y126" s="5">
        <v>0.12238</v>
      </c>
      <c r="Z126" s="5">
        <v>0.11063000000000001</v>
      </c>
      <c r="AA126" s="5">
        <v>0.13336000000000001</v>
      </c>
      <c r="AB126" s="5">
        <v>0.12845999999999999</v>
      </c>
      <c r="AC126" s="5">
        <v>0.12091</v>
      </c>
      <c r="AD126" s="5">
        <v>0.15257999999999999</v>
      </c>
      <c r="AE126" s="5">
        <v>0.14979999999999999</v>
      </c>
      <c r="AF126" s="5">
        <v>0.17044000000000001</v>
      </c>
      <c r="AG126" s="5">
        <v>0.16811999999999999</v>
      </c>
      <c r="AH126" s="5">
        <v>0.16663</v>
      </c>
      <c r="AI126" s="5">
        <v>0.14441000000000001</v>
      </c>
      <c r="AJ126" s="5">
        <v>0.16741</v>
      </c>
      <c r="AK126" s="5">
        <v>0.20519999999999999</v>
      </c>
      <c r="AM126" s="4" t="s">
        <v>83</v>
      </c>
      <c r="AN126" s="4" t="s">
        <v>84</v>
      </c>
      <c r="AO126" s="5">
        <f t="shared" si="99"/>
        <v>2.9099166666666666E-2</v>
      </c>
      <c r="AP126" s="5">
        <f t="shared" si="100"/>
        <v>8.1071666666666667E-2</v>
      </c>
      <c r="AQ126" s="5">
        <f t="shared" si="101"/>
        <v>0.15521090909090909</v>
      </c>
      <c r="AR126" s="6">
        <f>(AO126-AVERAGE(AO107:AO152))/_xlfn.STDEV.P(AO107:AO152)</f>
        <v>-1.6222922655407543</v>
      </c>
      <c r="AS126" s="6">
        <f t="shared" ref="AS126:AT126" si="120">(AP126-AVERAGE(AP107:AP152))/_xlfn.STDEV.P(AP107:AP152)</f>
        <v>-0.46632618348983956</v>
      </c>
      <c r="AT126" s="6">
        <f t="shared" si="120"/>
        <v>0.98053669083192641</v>
      </c>
    </row>
    <row r="127" spans="1:46" ht="13.5" thickBot="1">
      <c r="A127" s="4" t="s">
        <v>85</v>
      </c>
      <c r="B127" s="4" t="s">
        <v>86</v>
      </c>
      <c r="C127" s="5">
        <v>6.7659999999999998E-2</v>
      </c>
      <c r="D127" s="5">
        <v>5.6079999999999998E-2</v>
      </c>
      <c r="E127" s="5">
        <v>5.3069999999999999E-2</v>
      </c>
      <c r="F127" s="5">
        <v>4.6249999999999999E-2</v>
      </c>
      <c r="G127" s="5">
        <v>4.5690000000000001E-2</v>
      </c>
      <c r="H127" s="5">
        <v>5.0319999999999997E-2</v>
      </c>
      <c r="I127" s="5">
        <v>5.2819999999999999E-2</v>
      </c>
      <c r="J127" s="5">
        <v>5.3589999999999999E-2</v>
      </c>
      <c r="K127" s="5">
        <v>5.6410000000000002E-2</v>
      </c>
      <c r="L127" s="5">
        <v>4.3630000000000002E-2</v>
      </c>
      <c r="M127" s="5">
        <v>5.0909999999999997E-2</v>
      </c>
      <c r="N127" s="5">
        <v>5.466E-2</v>
      </c>
      <c r="O127" s="5">
        <v>5.9889999999999999E-2</v>
      </c>
      <c r="P127" s="5">
        <v>6.2440000000000002E-2</v>
      </c>
      <c r="Q127" s="5">
        <v>5.7459999999999997E-2</v>
      </c>
      <c r="R127" s="5">
        <v>6.3659999999999994E-2</v>
      </c>
      <c r="S127" s="5">
        <v>6.4530000000000004E-2</v>
      </c>
      <c r="T127" s="5">
        <v>7.2150000000000006E-2</v>
      </c>
      <c r="U127" s="5">
        <v>7.0959999999999995E-2</v>
      </c>
      <c r="V127" s="5">
        <v>6.7549999999999999E-2</v>
      </c>
      <c r="W127" s="5">
        <v>6.2269999999999999E-2</v>
      </c>
      <c r="X127" s="5">
        <v>6.4579999999999999E-2</v>
      </c>
      <c r="Y127" s="5">
        <v>7.6569999999999999E-2</v>
      </c>
      <c r="Z127" s="5">
        <v>9.937E-2</v>
      </c>
      <c r="AA127" s="5">
        <v>0.10217</v>
      </c>
      <c r="AB127" s="5">
        <v>0.12250999999999999</v>
      </c>
      <c r="AC127" s="5">
        <v>0.16219</v>
      </c>
      <c r="AD127" s="5">
        <v>0.15962000000000001</v>
      </c>
      <c r="AE127" s="5">
        <v>0.1595</v>
      </c>
      <c r="AF127" s="5">
        <v>0.14985000000000001</v>
      </c>
      <c r="AG127" s="5">
        <v>0.15476000000000001</v>
      </c>
      <c r="AH127" s="5">
        <v>0.16258</v>
      </c>
      <c r="AI127" s="5">
        <v>0.16449</v>
      </c>
      <c r="AJ127" s="5">
        <v>0.19259000000000001</v>
      </c>
      <c r="AK127" s="5">
        <v>0.14369000000000001</v>
      </c>
      <c r="AM127" s="4" t="s">
        <v>85</v>
      </c>
      <c r="AN127" s="4" t="s">
        <v>86</v>
      </c>
      <c r="AO127" s="5">
        <f t="shared" si="99"/>
        <v>5.2590833333333337E-2</v>
      </c>
      <c r="AP127" s="5">
        <f t="shared" si="100"/>
        <v>6.8452499999999999E-2</v>
      </c>
      <c r="AQ127" s="5">
        <f t="shared" si="101"/>
        <v>0.15217727272727274</v>
      </c>
      <c r="AR127" s="6">
        <f>(AO127-AVERAGE(AO107:AO152))/_xlfn.STDEV.P(AO107:AO152)</f>
        <v>-0.95954743378188556</v>
      </c>
      <c r="AS127" s="6">
        <f t="shared" ref="AS127:AT127" si="121">(AP127-AVERAGE(AP107:AP152))/_xlfn.STDEV.P(AP107:AP152)</f>
        <v>-0.76267840608478332</v>
      </c>
      <c r="AT127" s="6">
        <f t="shared" si="121"/>
        <v>0.90404758574739419</v>
      </c>
    </row>
    <row r="128" spans="1:46" ht="13.5" thickBot="1">
      <c r="A128" s="4" t="s">
        <v>87</v>
      </c>
      <c r="B128" s="4" t="s">
        <v>88</v>
      </c>
      <c r="C128" s="5">
        <v>3.5520000000000003E-2</v>
      </c>
      <c r="D128" s="5">
        <v>3.5520000000000003E-2</v>
      </c>
      <c r="E128" s="5">
        <v>3.9980000000000002E-2</v>
      </c>
      <c r="F128" s="5">
        <v>4.1860000000000001E-2</v>
      </c>
      <c r="G128" s="5">
        <v>4.1730000000000003E-2</v>
      </c>
      <c r="H128" s="5">
        <v>4.2410000000000003E-2</v>
      </c>
      <c r="I128" s="5">
        <v>4.36E-2</v>
      </c>
      <c r="J128" s="5">
        <v>4.4839999999999998E-2</v>
      </c>
      <c r="K128" s="5">
        <v>4.2130000000000001E-2</v>
      </c>
      <c r="L128" s="5">
        <v>4.3970000000000002E-2</v>
      </c>
      <c r="M128" s="5">
        <v>4.2950000000000002E-2</v>
      </c>
      <c r="N128" s="5">
        <v>3.5340000000000003E-2</v>
      </c>
      <c r="O128" s="5">
        <v>4.2299999999999997E-2</v>
      </c>
      <c r="P128" s="5">
        <v>4.5510000000000002E-2</v>
      </c>
      <c r="Q128" s="5">
        <v>4.9020000000000001E-2</v>
      </c>
      <c r="R128" s="5">
        <v>4.9570000000000003E-2</v>
      </c>
      <c r="S128" s="5">
        <v>5.1159999999999997E-2</v>
      </c>
      <c r="T128" s="5">
        <v>5.8459999999999998E-2</v>
      </c>
      <c r="U128" s="5">
        <v>6.1339999999999999E-2</v>
      </c>
      <c r="V128" s="5">
        <v>6.9370000000000001E-2</v>
      </c>
      <c r="W128" s="5">
        <v>6.8610000000000004E-2</v>
      </c>
      <c r="X128" s="5">
        <v>6.3850000000000004E-2</v>
      </c>
      <c r="Y128" s="5">
        <v>7.0010000000000003E-2</v>
      </c>
      <c r="Z128" s="5">
        <v>7.2840000000000002E-2</v>
      </c>
      <c r="AA128" s="5">
        <v>7.5230000000000005E-2</v>
      </c>
      <c r="AB128" s="5">
        <v>7.6289999999999997E-2</v>
      </c>
      <c r="AC128" s="5">
        <v>7.0010000000000003E-2</v>
      </c>
      <c r="AD128" s="5">
        <v>6.6680000000000003E-2</v>
      </c>
      <c r="AE128" s="5">
        <v>7.7909999999999993E-2</v>
      </c>
      <c r="AF128" s="5">
        <v>7.3580000000000007E-2</v>
      </c>
      <c r="AG128" s="5">
        <v>7.8289999999999998E-2</v>
      </c>
      <c r="AH128" s="5">
        <v>7.0959999999999995E-2</v>
      </c>
      <c r="AI128" s="5">
        <v>7.0360000000000006E-2</v>
      </c>
      <c r="AJ128" s="5">
        <v>7.3139999999999997E-2</v>
      </c>
      <c r="AK128" s="5">
        <v>6.9349999999999995E-2</v>
      </c>
      <c r="AM128" s="4" t="s">
        <v>87</v>
      </c>
      <c r="AN128" s="4" t="s">
        <v>88</v>
      </c>
      <c r="AO128" s="5">
        <f t="shared" si="99"/>
        <v>4.0820833333333327E-2</v>
      </c>
      <c r="AP128" s="5">
        <f t="shared" si="100"/>
        <v>5.8503333333333331E-2</v>
      </c>
      <c r="AQ128" s="5">
        <f t="shared" si="101"/>
        <v>7.289090909090909E-2</v>
      </c>
      <c r="AR128" s="6">
        <f>(AO128-AVERAGE(AO107:AO152))/_xlfn.STDEV.P(AO107:AO152)</f>
        <v>-1.291601637533651</v>
      </c>
      <c r="AS128" s="6">
        <f t="shared" ref="AS128:AT128" si="122">(AP128-AVERAGE(AP107:AP152))/_xlfn.STDEV.P(AP107:AP152)</f>
        <v>-0.99632756315808668</v>
      </c>
      <c r="AT128" s="6">
        <f t="shared" si="122"/>
        <v>-1.0950525940390952</v>
      </c>
    </row>
    <row r="129" spans="1:46" ht="13.5" thickBot="1">
      <c r="A129" s="4" t="s">
        <v>89</v>
      </c>
      <c r="B129" s="4" t="s">
        <v>90</v>
      </c>
      <c r="C129" s="5">
        <v>9.3659999999999993E-2</v>
      </c>
      <c r="D129" s="5">
        <v>9.0730000000000005E-2</v>
      </c>
      <c r="E129" s="5">
        <v>8.3650000000000002E-2</v>
      </c>
      <c r="F129" s="5">
        <v>8.3460000000000006E-2</v>
      </c>
      <c r="G129" s="5">
        <v>8.3460000000000006E-2</v>
      </c>
      <c r="H129" s="5">
        <v>8.4909999999999999E-2</v>
      </c>
      <c r="I129" s="5">
        <v>9.3759999999999996E-2</v>
      </c>
      <c r="J129" s="5">
        <v>8.0490000000000006E-2</v>
      </c>
      <c r="K129" s="5">
        <v>8.7099999999999997E-2</v>
      </c>
      <c r="L129" s="5">
        <v>9.8419999999999994E-2</v>
      </c>
      <c r="M129" s="5">
        <v>0.11452</v>
      </c>
      <c r="N129" s="5">
        <v>0.12009</v>
      </c>
      <c r="O129" s="5">
        <v>0.12085</v>
      </c>
      <c r="P129" s="5">
        <v>0.12634000000000001</v>
      </c>
      <c r="Q129" s="5">
        <v>0.13209000000000001</v>
      </c>
      <c r="R129" s="5">
        <v>0.13316</v>
      </c>
      <c r="S129" s="5">
        <v>0.13025</v>
      </c>
      <c r="T129" s="5">
        <v>0.13142000000000001</v>
      </c>
      <c r="U129" s="5">
        <v>0.11801</v>
      </c>
      <c r="V129" s="5">
        <v>0.11966</v>
      </c>
      <c r="W129" s="5">
        <v>0.11809</v>
      </c>
      <c r="X129" s="5">
        <v>0.10285</v>
      </c>
      <c r="Y129" s="5">
        <v>9.5159999999999995E-2</v>
      </c>
      <c r="Z129" s="5">
        <v>9.9059999999999995E-2</v>
      </c>
      <c r="AA129" s="5">
        <v>9.8110000000000003E-2</v>
      </c>
      <c r="AB129" s="5">
        <v>8.949E-2</v>
      </c>
      <c r="AC129" s="5">
        <v>8.5569999999999993E-2</v>
      </c>
      <c r="AD129" s="5">
        <v>7.8710000000000002E-2</v>
      </c>
      <c r="AE129" s="5">
        <v>7.6039999999999996E-2</v>
      </c>
      <c r="AF129" s="5">
        <v>6.7710000000000006E-2</v>
      </c>
      <c r="AG129" s="5">
        <v>6.9279999999999994E-2</v>
      </c>
      <c r="AH129" s="5">
        <v>7.9659999999999995E-2</v>
      </c>
      <c r="AI129" s="5">
        <v>8.0820000000000003E-2</v>
      </c>
      <c r="AJ129" s="5">
        <v>0.13031999999999999</v>
      </c>
      <c r="AK129" s="5">
        <v>0.11901</v>
      </c>
      <c r="AM129" s="4" t="s">
        <v>89</v>
      </c>
      <c r="AN129" s="4" t="s">
        <v>90</v>
      </c>
      <c r="AO129" s="5">
        <f t="shared" si="99"/>
        <v>9.2854166666666668E-2</v>
      </c>
      <c r="AP129" s="5">
        <f t="shared" si="100"/>
        <v>0.11891166666666665</v>
      </c>
      <c r="AQ129" s="5">
        <f t="shared" si="101"/>
        <v>8.8610909090909074E-2</v>
      </c>
      <c r="AR129" s="6">
        <f>(AO129-AVERAGE(AO107:AO152))/_xlfn.STDEV.P(AO107:AO152)</f>
        <v>0.17635818137460574</v>
      </c>
      <c r="AS129" s="6">
        <f t="shared" ref="AS129:AT129" si="123">(AP129-AVERAGE(AP107:AP152))/_xlfn.STDEV.P(AP107:AP152)</f>
        <v>0.42231950914644112</v>
      </c>
      <c r="AT129" s="6">
        <f t="shared" si="123"/>
        <v>-0.69869370727801128</v>
      </c>
    </row>
    <row r="130" spans="1:46" ht="13.5" thickBot="1">
      <c r="A130" s="4" t="s">
        <v>91</v>
      </c>
      <c r="B130" s="4" t="s">
        <v>92</v>
      </c>
      <c r="C130" s="5">
        <v>9.3310000000000004E-2</v>
      </c>
      <c r="D130" s="5">
        <v>8.831E-2</v>
      </c>
      <c r="E130" s="5">
        <v>8.2250000000000004E-2</v>
      </c>
      <c r="F130" s="5">
        <v>8.3040000000000003E-2</v>
      </c>
      <c r="G130" s="5">
        <v>8.0329999999999999E-2</v>
      </c>
      <c r="H130" s="5">
        <v>8.3570000000000005E-2</v>
      </c>
      <c r="I130" s="5">
        <v>8.1439999999999999E-2</v>
      </c>
      <c r="J130" s="5">
        <v>8.2369999999999999E-2</v>
      </c>
      <c r="K130" s="5">
        <v>8.498E-2</v>
      </c>
      <c r="L130" s="5">
        <v>9.0749999999999997E-2</v>
      </c>
      <c r="M130" s="5">
        <v>9.0899999999999995E-2</v>
      </c>
      <c r="N130" s="5">
        <v>9.1579999999999995E-2</v>
      </c>
      <c r="O130" s="5">
        <v>8.8840000000000002E-2</v>
      </c>
      <c r="P130" s="5">
        <v>8.5510000000000003E-2</v>
      </c>
      <c r="Q130" s="5">
        <v>8.3970000000000003E-2</v>
      </c>
      <c r="R130" s="5">
        <v>8.6580000000000004E-2</v>
      </c>
      <c r="S130" s="5">
        <v>8.1820000000000004E-2</v>
      </c>
      <c r="T130" s="5">
        <v>8.0649999999999999E-2</v>
      </c>
      <c r="U130" s="5">
        <v>9.042E-2</v>
      </c>
      <c r="V130" s="5">
        <v>8.7239999999999998E-2</v>
      </c>
      <c r="W130" s="5">
        <v>8.1000000000000003E-2</v>
      </c>
      <c r="X130" s="5">
        <v>7.2220000000000006E-2</v>
      </c>
      <c r="Y130" s="5">
        <v>7.3139999999999997E-2</v>
      </c>
      <c r="Z130" s="5">
        <v>8.0649999999999999E-2</v>
      </c>
      <c r="AA130" s="5">
        <v>7.8990000000000005E-2</v>
      </c>
      <c r="AB130" s="5">
        <v>8.208E-2</v>
      </c>
      <c r="AC130" s="5">
        <v>7.8719999999999998E-2</v>
      </c>
      <c r="AD130" s="5">
        <v>7.5840000000000005E-2</v>
      </c>
      <c r="AE130" s="5">
        <v>8.5650000000000004E-2</v>
      </c>
      <c r="AF130" s="5">
        <v>8.813E-2</v>
      </c>
      <c r="AG130" s="5">
        <v>8.022E-2</v>
      </c>
      <c r="AH130" s="5">
        <v>8.0879999999999994E-2</v>
      </c>
      <c r="AI130" s="5">
        <v>8.2290000000000002E-2</v>
      </c>
      <c r="AJ130" s="5">
        <v>7.7030000000000001E-2</v>
      </c>
      <c r="AK130" s="5">
        <v>5.9700000000000003E-2</v>
      </c>
      <c r="AM130" s="4" t="s">
        <v>91</v>
      </c>
      <c r="AN130" s="4" t="s">
        <v>92</v>
      </c>
      <c r="AO130" s="5">
        <f t="shared" si="99"/>
        <v>8.6069166666666683E-2</v>
      </c>
      <c r="AP130" s="5">
        <f t="shared" si="100"/>
        <v>8.2669999999999993E-2</v>
      </c>
      <c r="AQ130" s="5">
        <f t="shared" si="101"/>
        <v>7.9048181818181809E-2</v>
      </c>
      <c r="AR130" s="6">
        <f>(AO130-AVERAGE(AO107:AO152))/_xlfn.STDEV.P(AO107:AO152)</f>
        <v>-1.5059641263943255E-2</v>
      </c>
      <c r="AS130" s="6">
        <f t="shared" ref="AS130:AT130" si="124">(AP130-AVERAGE(AP107:AP152))/_xlfn.STDEV.P(AP107:AP152)</f>
        <v>-0.42879045325559934</v>
      </c>
      <c r="AT130" s="6">
        <f t="shared" si="124"/>
        <v>-0.93980515360231398</v>
      </c>
    </row>
    <row r="131" spans="1:46" ht="13.5" thickBot="1">
      <c r="A131" s="4" t="s">
        <v>93</v>
      </c>
      <c r="B131" s="4" t="s">
        <v>94</v>
      </c>
      <c r="C131" s="5">
        <v>0.1091</v>
      </c>
      <c r="D131" s="5">
        <v>9.2530000000000001E-2</v>
      </c>
      <c r="E131" s="5">
        <v>9.5610000000000001E-2</v>
      </c>
      <c r="F131" s="5">
        <v>9.4829999999999998E-2</v>
      </c>
      <c r="G131" s="5">
        <v>9.9089999999999998E-2</v>
      </c>
      <c r="H131" s="5">
        <v>8.9679999999999996E-2</v>
      </c>
      <c r="I131" s="5">
        <v>9.0300000000000005E-2</v>
      </c>
      <c r="J131" s="5">
        <v>9.5430000000000001E-2</v>
      </c>
      <c r="K131" s="5">
        <v>9.7640000000000005E-2</v>
      </c>
      <c r="L131" s="5">
        <v>9.7409999999999997E-2</v>
      </c>
      <c r="M131" s="5">
        <v>0.10398</v>
      </c>
      <c r="N131" s="5">
        <v>9.8290000000000002E-2</v>
      </c>
      <c r="O131" s="5">
        <v>0.11439000000000001</v>
      </c>
      <c r="P131" s="5">
        <v>0.11938</v>
      </c>
      <c r="Q131" s="5">
        <v>0.11208</v>
      </c>
      <c r="R131" s="5">
        <v>0.11568000000000001</v>
      </c>
      <c r="S131" s="5">
        <v>0.11169999999999999</v>
      </c>
      <c r="T131" s="5">
        <v>0.11927</v>
      </c>
      <c r="U131" s="5">
        <v>0.12119000000000001</v>
      </c>
      <c r="V131" s="5">
        <v>0.11316</v>
      </c>
      <c r="W131" s="5">
        <v>0.11036</v>
      </c>
      <c r="X131" s="5">
        <v>0.11339</v>
      </c>
      <c r="Y131" s="5">
        <v>0.11529</v>
      </c>
      <c r="Z131" s="5">
        <v>0.11453000000000001</v>
      </c>
      <c r="AA131" s="5">
        <v>9.3390000000000001E-2</v>
      </c>
      <c r="AB131" s="5">
        <v>8.8749999999999996E-2</v>
      </c>
      <c r="AC131" s="5">
        <v>7.6560000000000003E-2</v>
      </c>
      <c r="AD131" s="5">
        <v>7.8719999999999998E-2</v>
      </c>
      <c r="AE131" s="5">
        <v>7.7210000000000001E-2</v>
      </c>
      <c r="AF131" s="5">
        <v>7.689E-2</v>
      </c>
      <c r="AG131" s="5">
        <v>0.10723000000000001</v>
      </c>
      <c r="AH131" s="5">
        <v>0.11408</v>
      </c>
      <c r="AI131" s="5">
        <v>0.14000000000000001</v>
      </c>
      <c r="AJ131" s="5">
        <v>0.15129000000000001</v>
      </c>
      <c r="AK131" s="5">
        <v>0.14685000000000001</v>
      </c>
      <c r="AM131" s="4" t="s">
        <v>93</v>
      </c>
      <c r="AN131" s="4" t="s">
        <v>94</v>
      </c>
      <c r="AO131" s="5">
        <f t="shared" si="99"/>
        <v>9.6990833333333346E-2</v>
      </c>
      <c r="AP131" s="5">
        <f t="shared" si="100"/>
        <v>0.11503500000000001</v>
      </c>
      <c r="AQ131" s="5">
        <f t="shared" si="101"/>
        <v>0.10463363636363635</v>
      </c>
      <c r="AR131" s="6">
        <f>(AO131-AVERAGE(AO107:AO152))/_xlfn.STDEV.P(AO107:AO152)</f>
        <v>0.29306145717634507</v>
      </c>
      <c r="AS131" s="6">
        <f t="shared" ref="AS131:AT131" si="125">(AP131-AVERAGE(AP107:AP152))/_xlfn.STDEV.P(AP107:AP152)</f>
        <v>0.33127872862001512</v>
      </c>
      <c r="AT131" s="6">
        <f t="shared" si="125"/>
        <v>-0.2947019550709728</v>
      </c>
    </row>
    <row r="132" spans="1:46" ht="13.5" thickBot="1">
      <c r="A132" s="4" t="s">
        <v>95</v>
      </c>
      <c r="B132" s="4" t="s">
        <v>96</v>
      </c>
      <c r="C132" s="5">
        <v>0.16442000000000001</v>
      </c>
      <c r="D132" s="5">
        <v>0.16255</v>
      </c>
      <c r="E132" s="5">
        <v>0.16316</v>
      </c>
      <c r="F132" s="5">
        <v>0.1628</v>
      </c>
      <c r="G132" s="5">
        <v>0.1656</v>
      </c>
      <c r="H132" s="5">
        <v>0.1673</v>
      </c>
      <c r="I132" s="5">
        <v>0.12005</v>
      </c>
      <c r="J132" s="5">
        <v>0.11695999999999999</v>
      </c>
      <c r="K132" s="5">
        <v>7.7619999999999995E-2</v>
      </c>
      <c r="L132" s="5">
        <v>3.5999999999999997E-2</v>
      </c>
      <c r="M132" s="5">
        <v>3.7650000000000003E-2</v>
      </c>
      <c r="N132" s="5">
        <v>3.73E-2</v>
      </c>
      <c r="O132" s="5">
        <v>3.8980000000000001E-2</v>
      </c>
      <c r="P132" s="5">
        <v>3.9359999999999999E-2</v>
      </c>
      <c r="Q132" s="5">
        <v>4.5569999999999999E-2</v>
      </c>
      <c r="R132" s="5">
        <v>4.9739999999999999E-2</v>
      </c>
      <c r="S132" s="5">
        <v>5.0160000000000003E-2</v>
      </c>
      <c r="T132" s="5">
        <v>6.5500000000000003E-2</v>
      </c>
      <c r="U132" s="5">
        <v>6.744E-2</v>
      </c>
      <c r="V132" s="5">
        <v>6.787E-2</v>
      </c>
      <c r="W132" s="5">
        <v>6.6409999999999997E-2</v>
      </c>
      <c r="X132" s="5">
        <v>7.4529999999999999E-2</v>
      </c>
      <c r="Y132" s="5">
        <v>9.6140000000000003E-2</v>
      </c>
      <c r="Z132" s="5">
        <v>0.11255</v>
      </c>
      <c r="AA132" s="5">
        <v>0.13055</v>
      </c>
      <c r="AB132" s="5">
        <v>0.14348</v>
      </c>
      <c r="AC132" s="5">
        <v>0.15340000000000001</v>
      </c>
      <c r="AD132" s="5">
        <v>0.15595999999999999</v>
      </c>
      <c r="AE132" s="5">
        <v>0.16291</v>
      </c>
      <c r="AF132" s="5">
        <v>0.16450999999999999</v>
      </c>
      <c r="AG132" s="5">
        <v>0.17163</v>
      </c>
      <c r="AH132" s="5">
        <v>0.18464</v>
      </c>
      <c r="AI132" s="5">
        <v>0.18717</v>
      </c>
      <c r="AJ132" s="5">
        <v>0.20948</v>
      </c>
      <c r="AK132" s="5">
        <v>0.18085999999999999</v>
      </c>
      <c r="AM132" s="4" t="s">
        <v>95</v>
      </c>
      <c r="AN132" s="4" t="s">
        <v>96</v>
      </c>
      <c r="AO132" s="5">
        <f t="shared" si="99"/>
        <v>0.1176175</v>
      </c>
      <c r="AP132" s="5">
        <f t="shared" si="100"/>
        <v>6.4520833333333333E-2</v>
      </c>
      <c r="AQ132" s="5">
        <f t="shared" si="101"/>
        <v>0.16768999999999998</v>
      </c>
      <c r="AR132" s="6">
        <f>(AO132-AVERAGE(AO107:AO152))/_xlfn.STDEV.P(AO107:AO152)</f>
        <v>0.87497916117405716</v>
      </c>
      <c r="AS132" s="6">
        <f t="shared" ref="AS132:AT132" si="126">(AP132-AVERAGE(AP107:AP152))/_xlfn.STDEV.P(AP107:AP152)</f>
        <v>-0.85501082279236729</v>
      </c>
      <c r="AT132" s="6">
        <f t="shared" si="126"/>
        <v>1.2951803664373736</v>
      </c>
    </row>
    <row r="133" spans="1:46" ht="13.5" thickBot="1">
      <c r="A133" s="4" t="s">
        <v>97</v>
      </c>
      <c r="B133" s="4" t="s">
        <v>98</v>
      </c>
      <c r="C133" s="5">
        <v>7.8549999999999995E-2</v>
      </c>
      <c r="D133" s="5">
        <v>8.0869999999999997E-2</v>
      </c>
      <c r="E133" s="5">
        <v>7.1260000000000004E-2</v>
      </c>
      <c r="F133" s="5">
        <v>7.0389999999999994E-2</v>
      </c>
      <c r="G133" s="5">
        <v>7.1040000000000006E-2</v>
      </c>
      <c r="H133" s="5">
        <v>7.0239999999999997E-2</v>
      </c>
      <c r="I133" s="5">
        <v>6.9470000000000004E-2</v>
      </c>
      <c r="J133" s="5">
        <v>7.4429999999999996E-2</v>
      </c>
      <c r="K133" s="5">
        <v>7.3539999999999994E-2</v>
      </c>
      <c r="L133" s="5">
        <v>5.79E-2</v>
      </c>
      <c r="M133" s="5">
        <v>5.8020000000000002E-2</v>
      </c>
      <c r="N133" s="5">
        <v>5.7779999999999998E-2</v>
      </c>
      <c r="O133" s="5">
        <v>5.6570000000000002E-2</v>
      </c>
      <c r="P133" s="5">
        <v>6.9690000000000002E-2</v>
      </c>
      <c r="Q133" s="5">
        <v>7.3090000000000002E-2</v>
      </c>
      <c r="R133" s="5">
        <v>7.9049999999999995E-2</v>
      </c>
      <c r="S133" s="5">
        <v>7.9829999999999998E-2</v>
      </c>
      <c r="T133" s="5">
        <v>8.1470000000000001E-2</v>
      </c>
      <c r="U133" s="5">
        <v>8.2540000000000002E-2</v>
      </c>
      <c r="V133" s="5">
        <v>7.9509999999999997E-2</v>
      </c>
      <c r="W133" s="5">
        <v>7.8119999999999995E-2</v>
      </c>
      <c r="X133" s="5">
        <v>7.9289999999999999E-2</v>
      </c>
      <c r="Y133" s="5">
        <v>8.2199999999999995E-2</v>
      </c>
      <c r="Z133" s="5">
        <v>8.7999999999999995E-2</v>
      </c>
      <c r="AA133" s="5">
        <v>8.9840000000000003E-2</v>
      </c>
      <c r="AB133" s="5">
        <v>8.6309999999999998E-2</v>
      </c>
      <c r="AC133" s="5">
        <v>8.3210000000000006E-2</v>
      </c>
      <c r="AD133" s="5">
        <v>7.3950000000000002E-2</v>
      </c>
      <c r="AE133" s="5">
        <v>7.1510000000000004E-2</v>
      </c>
      <c r="AF133" s="5">
        <v>6.7269999999999996E-2</v>
      </c>
      <c r="AG133" s="5">
        <v>6.3700000000000007E-2</v>
      </c>
      <c r="AH133" s="5">
        <v>6.4899999999999999E-2</v>
      </c>
      <c r="AI133" s="5">
        <v>8.3849999999999994E-2</v>
      </c>
      <c r="AJ133" s="5">
        <v>9.7339999999999996E-2</v>
      </c>
      <c r="AK133" s="5">
        <v>9.7629999999999995E-2</v>
      </c>
      <c r="AM133" s="4" t="s">
        <v>97</v>
      </c>
      <c r="AN133" s="4" t="s">
        <v>98</v>
      </c>
      <c r="AO133" s="5">
        <f t="shared" si="99"/>
        <v>6.9457500000000005E-2</v>
      </c>
      <c r="AP133" s="5">
        <f t="shared" si="100"/>
        <v>7.744666666666665E-2</v>
      </c>
      <c r="AQ133" s="5">
        <f t="shared" si="101"/>
        <v>7.9955454545454552E-2</v>
      </c>
      <c r="AR133" s="6">
        <f>(AO133-AVERAGE(AO107:AO152))/_xlfn.STDEV.P(AO107:AO152)</f>
        <v>-0.48370651874820342</v>
      </c>
      <c r="AS133" s="6">
        <f t="shared" ref="AS133:AT133" si="127">(AP133-AVERAGE(AP107:AP152))/_xlfn.STDEV.P(AP107:AP152)</f>
        <v>-0.5514567499752131</v>
      </c>
      <c r="AT133" s="6">
        <f t="shared" si="127"/>
        <v>-0.91692947878230646</v>
      </c>
    </row>
    <row r="134" spans="1:46" ht="13.5" thickBot="1">
      <c r="A134" s="4" t="s">
        <v>99</v>
      </c>
      <c r="B134" s="4" t="s">
        <v>100</v>
      </c>
      <c r="C134" s="5">
        <v>8.9940000000000006E-2</v>
      </c>
      <c r="D134" s="5">
        <v>7.9689999999999997E-2</v>
      </c>
      <c r="E134" s="5">
        <v>7.0989999999999998E-2</v>
      </c>
      <c r="F134" s="5">
        <v>6.4320000000000002E-2</v>
      </c>
      <c r="G134" s="5">
        <v>7.3099999999999998E-2</v>
      </c>
      <c r="H134" s="5">
        <v>8.6260000000000003E-2</v>
      </c>
      <c r="I134" s="5">
        <v>7.1800000000000003E-2</v>
      </c>
      <c r="J134" s="5">
        <v>7.4950000000000003E-2</v>
      </c>
      <c r="K134" s="5">
        <v>8.0159999999999995E-2</v>
      </c>
      <c r="L134" s="5">
        <v>6.7890000000000006E-2</v>
      </c>
      <c r="M134" s="5">
        <v>8.0519999999999994E-2</v>
      </c>
      <c r="N134" s="5">
        <v>8.9010000000000006E-2</v>
      </c>
      <c r="O134" s="5">
        <v>9.8680000000000004E-2</v>
      </c>
      <c r="P134" s="5">
        <v>9.2270000000000005E-2</v>
      </c>
      <c r="Q134" s="5">
        <v>9.3039999999999998E-2</v>
      </c>
      <c r="R134" s="5">
        <v>9.3039999999999998E-2</v>
      </c>
      <c r="S134" s="5">
        <v>7.7929999999999999E-2</v>
      </c>
      <c r="T134" s="5">
        <v>7.0199999999999999E-2</v>
      </c>
      <c r="U134" s="5">
        <v>7.0349999999999996E-2</v>
      </c>
      <c r="V134" s="5">
        <v>6.8890000000000007E-2</v>
      </c>
      <c r="W134" s="5">
        <v>8.2619999999999999E-2</v>
      </c>
      <c r="X134" s="5">
        <v>7.868E-2</v>
      </c>
      <c r="Y134" s="5">
        <v>6.9389999999999993E-2</v>
      </c>
      <c r="Z134" s="5">
        <v>6.105E-2</v>
      </c>
      <c r="AA134" s="5">
        <v>5.4039999999999998E-2</v>
      </c>
      <c r="AB134" s="5">
        <v>7.1900000000000006E-2</v>
      </c>
      <c r="AC134" s="5">
        <v>7.4099999999999999E-2</v>
      </c>
      <c r="AD134" s="5">
        <v>7.6700000000000004E-2</v>
      </c>
      <c r="AE134" s="5">
        <v>8.1170000000000006E-2</v>
      </c>
      <c r="AF134" s="5">
        <v>7.5730000000000006E-2</v>
      </c>
      <c r="AG134" s="5">
        <v>7.2179999999999994E-2</v>
      </c>
      <c r="AH134" s="5">
        <v>6.4939999999999998E-2</v>
      </c>
      <c r="AI134" s="5">
        <v>4.5999999999999999E-2</v>
      </c>
      <c r="AJ134" s="5">
        <v>4.7649999999999998E-2</v>
      </c>
      <c r="AK134" s="5">
        <v>4.1790000000000001E-2</v>
      </c>
      <c r="AM134" s="4" t="s">
        <v>99</v>
      </c>
      <c r="AN134" s="4" t="s">
        <v>100</v>
      </c>
      <c r="AO134" s="5">
        <f t="shared" si="99"/>
        <v>7.7385833333333334E-2</v>
      </c>
      <c r="AP134" s="5">
        <f t="shared" si="100"/>
        <v>7.9678333333333337E-2</v>
      </c>
      <c r="AQ134" s="5">
        <f t="shared" si="101"/>
        <v>6.4200000000000007E-2</v>
      </c>
      <c r="AR134" s="6">
        <f>(AO134-AVERAGE(AO107:AO152))/_xlfn.STDEV.P(AO107:AO152)</f>
        <v>-0.26003307677041443</v>
      </c>
      <c r="AS134" s="6">
        <f t="shared" ref="AS134:AT134" si="128">(AP134-AVERAGE(AP107:AP152))/_xlfn.STDEV.P(AP107:AP152)</f>
        <v>-0.49904763341249325</v>
      </c>
      <c r="AT134" s="6">
        <f t="shared" si="128"/>
        <v>-1.3141823047397638</v>
      </c>
    </row>
    <row r="135" spans="1:46" ht="13.5" thickBot="1">
      <c r="A135" s="4" t="s">
        <v>101</v>
      </c>
      <c r="B135" s="4" t="s">
        <v>102</v>
      </c>
      <c r="C135" s="5">
        <v>5.9799999999999999E-2</v>
      </c>
      <c r="D135" s="5">
        <v>6.114E-2</v>
      </c>
      <c r="E135" s="5">
        <v>7.3929999999999996E-2</v>
      </c>
      <c r="F135" s="5">
        <v>8.0180000000000001E-2</v>
      </c>
      <c r="G135" s="5">
        <v>8.1930000000000003E-2</v>
      </c>
      <c r="H135" s="5">
        <v>7.7469999999999997E-2</v>
      </c>
      <c r="I135" s="5">
        <v>7.331E-2</v>
      </c>
      <c r="J135" s="5">
        <v>7.7539999999999998E-2</v>
      </c>
      <c r="K135" s="5">
        <v>8.448E-2</v>
      </c>
      <c r="L135" s="5">
        <v>8.1119999999999998E-2</v>
      </c>
      <c r="M135" s="5">
        <v>8.2040000000000002E-2</v>
      </c>
      <c r="N135" s="5">
        <v>7.3359999999999995E-2</v>
      </c>
      <c r="O135" s="5">
        <v>7.8899999999999998E-2</v>
      </c>
      <c r="P135" s="5">
        <v>8.3500000000000005E-2</v>
      </c>
      <c r="Q135" s="5">
        <v>7.213E-2</v>
      </c>
      <c r="R135" s="5">
        <v>7.2550000000000003E-2</v>
      </c>
      <c r="S135" s="5">
        <v>7.1940000000000004E-2</v>
      </c>
      <c r="T135" s="5">
        <v>7.1550000000000002E-2</v>
      </c>
      <c r="U135" s="5">
        <v>7.1349999999999997E-2</v>
      </c>
      <c r="V135" s="5">
        <v>6.4549999999999996E-2</v>
      </c>
      <c r="W135" s="5">
        <v>6.2239999999999997E-2</v>
      </c>
      <c r="X135" s="5">
        <v>5.5140000000000002E-2</v>
      </c>
      <c r="Y135" s="5">
        <v>5.5509999999999997E-2</v>
      </c>
      <c r="Z135" s="5">
        <v>6.0560000000000003E-2</v>
      </c>
      <c r="AA135" s="5">
        <v>6.0560000000000003E-2</v>
      </c>
      <c r="AB135" s="5">
        <v>5.6890000000000003E-2</v>
      </c>
      <c r="AC135" s="5">
        <v>5.9330000000000001E-2</v>
      </c>
      <c r="AD135" s="5">
        <v>5.8220000000000001E-2</v>
      </c>
      <c r="AE135" s="5">
        <v>5.8389999999999997E-2</v>
      </c>
      <c r="AF135" s="5">
        <v>5.8520000000000003E-2</v>
      </c>
      <c r="AG135" s="5">
        <v>6.6850000000000007E-2</v>
      </c>
      <c r="AH135" s="5">
        <v>7.6399999999999996E-2</v>
      </c>
      <c r="AI135" s="5">
        <v>8.8440000000000005E-2</v>
      </c>
      <c r="AJ135" s="5">
        <v>7.9670000000000005E-2</v>
      </c>
      <c r="AK135" s="5">
        <v>7.077E-2</v>
      </c>
      <c r="AM135" s="4" t="s">
        <v>101</v>
      </c>
      <c r="AN135" s="4" t="s">
        <v>102</v>
      </c>
      <c r="AO135" s="5">
        <f t="shared" si="99"/>
        <v>7.5524999999999995E-2</v>
      </c>
      <c r="AP135" s="5">
        <f t="shared" si="100"/>
        <v>6.8326666666666661E-2</v>
      </c>
      <c r="AQ135" s="5">
        <f t="shared" si="101"/>
        <v>6.6730909090909091E-2</v>
      </c>
      <c r="AR135" s="6">
        <f>(AO135-AVERAGE(AO107:AO152))/_xlfn.STDEV.P(AO107:AO152)</f>
        <v>-0.31253074293989147</v>
      </c>
      <c r="AS135" s="6">
        <f t="shared" ref="AS135:AT135" si="129">(AP135-AVERAGE(AP107:AP152))/_xlfn.STDEV.P(AP107:AP152)</f>
        <v>-0.76563351310531014</v>
      </c>
      <c r="AT135" s="6">
        <f t="shared" si="129"/>
        <v>-1.2503687990294436</v>
      </c>
    </row>
    <row r="136" spans="1:46" ht="13.5" thickBot="1">
      <c r="A136" s="4" t="s">
        <v>103</v>
      </c>
      <c r="B136" s="4" t="s">
        <v>104</v>
      </c>
      <c r="C136" s="5">
        <v>0.11722</v>
      </c>
      <c r="D136" s="5">
        <v>0.11375</v>
      </c>
      <c r="E136" s="5">
        <v>0.12434000000000001</v>
      </c>
      <c r="F136" s="5">
        <v>0.14321</v>
      </c>
      <c r="G136" s="5">
        <v>0.14235</v>
      </c>
      <c r="H136" s="5">
        <v>0.14857000000000001</v>
      </c>
      <c r="I136" s="5">
        <v>0.13431999999999999</v>
      </c>
      <c r="J136" s="5">
        <v>0.13431999999999999</v>
      </c>
      <c r="K136" s="5">
        <v>0.13561999999999999</v>
      </c>
      <c r="L136" s="5">
        <v>0.12772</v>
      </c>
      <c r="M136" s="5">
        <v>0.11643000000000001</v>
      </c>
      <c r="N136" s="5">
        <v>0.12592999999999999</v>
      </c>
      <c r="O136" s="5">
        <v>0.12523000000000001</v>
      </c>
      <c r="P136" s="5">
        <v>0.12481</v>
      </c>
      <c r="Q136" s="5">
        <v>0.11133</v>
      </c>
      <c r="R136" s="5">
        <v>0.10172</v>
      </c>
      <c r="S136" s="5">
        <v>0.10279000000000001</v>
      </c>
      <c r="T136" s="5">
        <v>9.5869999999999997E-2</v>
      </c>
      <c r="U136" s="5">
        <v>8.9760000000000006E-2</v>
      </c>
      <c r="V136" s="5">
        <v>8.8080000000000006E-2</v>
      </c>
      <c r="W136" s="5">
        <v>9.0359999999999996E-2</v>
      </c>
      <c r="X136" s="5">
        <v>7.7729999999999994E-2</v>
      </c>
      <c r="Y136" s="5">
        <v>8.1119999999999998E-2</v>
      </c>
      <c r="Z136" s="5">
        <v>9.0719999999999995E-2</v>
      </c>
      <c r="AA136" s="5">
        <v>0.10728</v>
      </c>
      <c r="AB136" s="5">
        <v>9.7280000000000005E-2</v>
      </c>
      <c r="AC136" s="5">
        <v>9.9510000000000001E-2</v>
      </c>
      <c r="AD136" s="5">
        <v>9.2810000000000004E-2</v>
      </c>
      <c r="AE136" s="5">
        <v>8.9020000000000002E-2</v>
      </c>
      <c r="AF136" s="5">
        <v>9.1579999999999995E-2</v>
      </c>
      <c r="AG136" s="5">
        <v>0.10348</v>
      </c>
      <c r="AH136" s="5">
        <v>9.9210000000000007E-2</v>
      </c>
      <c r="AI136" s="5">
        <v>0.11421000000000001</v>
      </c>
      <c r="AJ136" s="5">
        <v>0.11296</v>
      </c>
      <c r="AK136" s="5">
        <v>8.5220000000000004E-2</v>
      </c>
      <c r="AM136" s="4" t="s">
        <v>103</v>
      </c>
      <c r="AN136" s="4" t="s">
        <v>104</v>
      </c>
      <c r="AO136" s="5">
        <f t="shared" si="99"/>
        <v>0.13031499999999999</v>
      </c>
      <c r="AP136" s="5">
        <f t="shared" si="100"/>
        <v>9.8293333333333344E-2</v>
      </c>
      <c r="AQ136" s="5">
        <f t="shared" si="101"/>
        <v>9.9323636363636378E-2</v>
      </c>
      <c r="AR136" s="6">
        <f>(AO136-AVERAGE(AO107:AO152))/_xlfn.STDEV.P(AO107:AO152)</f>
        <v>1.2331999132673479</v>
      </c>
      <c r="AS136" s="6">
        <f t="shared" ref="AS136:AT136" si="130">(AP136-AVERAGE(AP107:AP152))/_xlfn.STDEV.P(AP107:AP152)</f>
        <v>-6.1887496826225352E-2</v>
      </c>
      <c r="AT136" s="6">
        <f t="shared" si="130"/>
        <v>-0.42858654086622372</v>
      </c>
    </row>
    <row r="137" spans="1:46" ht="13.5" thickBot="1">
      <c r="A137" s="4" t="s">
        <v>105</v>
      </c>
      <c r="B137" s="4" t="s">
        <v>106</v>
      </c>
      <c r="C137" s="5">
        <v>6.6009999999999999E-2</v>
      </c>
      <c r="D137" s="5">
        <v>5.1130000000000002E-2</v>
      </c>
      <c r="E137" s="5">
        <v>4.3639999999999998E-2</v>
      </c>
      <c r="F137" s="5">
        <v>3.993E-2</v>
      </c>
      <c r="G137" s="5">
        <v>4.2560000000000001E-2</v>
      </c>
      <c r="H137" s="5">
        <v>4.3529999999999999E-2</v>
      </c>
      <c r="I137" s="5">
        <v>4.3529999999999999E-2</v>
      </c>
      <c r="J137" s="5">
        <v>4.3529999999999999E-2</v>
      </c>
      <c r="K137" s="5">
        <v>5.1860000000000003E-2</v>
      </c>
      <c r="L137" s="5">
        <v>2.409E-2</v>
      </c>
      <c r="M137" s="5">
        <v>2.8049999999999999E-2</v>
      </c>
      <c r="N137" s="5">
        <v>2.6769999999999999E-2</v>
      </c>
      <c r="O137" s="5">
        <v>3.056E-2</v>
      </c>
      <c r="P137" s="5">
        <v>3.1550000000000002E-2</v>
      </c>
      <c r="Q137" s="5">
        <v>2.9239999999999999E-2</v>
      </c>
      <c r="R137" s="5">
        <v>2.8049999999999999E-2</v>
      </c>
      <c r="S137" s="5">
        <v>2.5409999999999999E-2</v>
      </c>
      <c r="T137" s="5">
        <v>2.3029999999999998E-2</v>
      </c>
      <c r="U137" s="5">
        <v>2.5829999999999999E-2</v>
      </c>
      <c r="V137" s="5">
        <v>2.7439999999999999E-2</v>
      </c>
      <c r="W137" s="5">
        <v>2.273E-2</v>
      </c>
      <c r="X137" s="5">
        <v>2.9309999999999999E-2</v>
      </c>
      <c r="Y137" s="5">
        <v>2.5340000000000001E-2</v>
      </c>
      <c r="Z137" s="5">
        <v>2.5340000000000001E-2</v>
      </c>
      <c r="AA137" s="5">
        <v>2.155E-2</v>
      </c>
      <c r="AB137" s="5">
        <v>1.461E-2</v>
      </c>
      <c r="AC137" s="5">
        <v>1.461E-2</v>
      </c>
      <c r="AD137" s="5">
        <v>1.461E-2</v>
      </c>
      <c r="AE137" s="5">
        <v>2.0559999999999998E-2</v>
      </c>
      <c r="AF137" s="5">
        <v>2.6110000000000001E-2</v>
      </c>
      <c r="AG137" s="5">
        <v>2.3310000000000001E-2</v>
      </c>
      <c r="AH137" s="5">
        <v>2.171E-2</v>
      </c>
      <c r="AI137" s="5">
        <v>2.503E-2</v>
      </c>
      <c r="AJ137" s="5">
        <v>2.6790000000000001E-2</v>
      </c>
      <c r="AK137" s="5">
        <v>3.1009999999999999E-2</v>
      </c>
      <c r="AM137" s="4" t="s">
        <v>105</v>
      </c>
      <c r="AN137" s="4" t="s">
        <v>106</v>
      </c>
      <c r="AO137" s="5">
        <f t="shared" si="99"/>
        <v>4.20525E-2</v>
      </c>
      <c r="AP137" s="5">
        <f t="shared" si="100"/>
        <v>2.698583333333333E-2</v>
      </c>
      <c r="AQ137" s="5">
        <f t="shared" si="101"/>
        <v>2.180909090909091E-2</v>
      </c>
      <c r="AR137" s="6">
        <f>(AO137-AVERAGE(AO107:AO152))/_xlfn.STDEV.P(AO107:AO152)</f>
        <v>-1.2568539659714086</v>
      </c>
      <c r="AS137" s="6">
        <f t="shared" ref="AS137:AT137" si="131">(AP137-AVERAGE(AP107:AP152))/_xlfn.STDEV.P(AP107:AP152)</f>
        <v>-1.7364938056967756</v>
      </c>
      <c r="AT137" s="6">
        <f t="shared" si="131"/>
        <v>-2.3830126823519175</v>
      </c>
    </row>
    <row r="138" spans="1:46" ht="13.5" thickBot="1">
      <c r="A138" s="4" t="s">
        <v>107</v>
      </c>
      <c r="B138" s="4" t="s">
        <v>108</v>
      </c>
      <c r="C138" s="5">
        <v>1.078E-2</v>
      </c>
      <c r="D138" s="5">
        <v>1.078E-2</v>
      </c>
      <c r="E138" s="5">
        <v>1.289E-2</v>
      </c>
      <c r="F138" s="5">
        <v>1.4460000000000001E-2</v>
      </c>
      <c r="G138" s="5">
        <v>1.8429999999999998E-2</v>
      </c>
      <c r="H138" s="5">
        <v>1.754E-2</v>
      </c>
      <c r="I138" s="5">
        <v>1.754E-2</v>
      </c>
      <c r="J138" s="5">
        <v>2.1319999999999999E-2</v>
      </c>
      <c r="K138" s="5">
        <v>2.0209999999999999E-2</v>
      </c>
      <c r="L138" s="5">
        <v>2.137E-2</v>
      </c>
      <c r="M138" s="5">
        <v>1.84E-2</v>
      </c>
      <c r="N138" s="5">
        <v>1.813E-2</v>
      </c>
      <c r="O138" s="5">
        <v>1.7049999999999999E-2</v>
      </c>
      <c r="P138" s="5">
        <v>2.895E-2</v>
      </c>
      <c r="Q138" s="5">
        <v>2.9260000000000001E-2</v>
      </c>
      <c r="R138" s="5">
        <v>2.9819999999999999E-2</v>
      </c>
      <c r="S138" s="5">
        <v>2.699E-2</v>
      </c>
      <c r="T138" s="5">
        <v>2.699E-2</v>
      </c>
      <c r="U138" s="5">
        <v>2.699E-2</v>
      </c>
      <c r="V138" s="5">
        <v>2.3210000000000001E-2</v>
      </c>
      <c r="W138" s="5">
        <v>2.3210000000000001E-2</v>
      </c>
      <c r="X138" s="5">
        <v>2.0060000000000001E-2</v>
      </c>
      <c r="Y138" s="5">
        <v>2.0060000000000001E-2</v>
      </c>
      <c r="Z138" s="5">
        <v>1.8519999999999998E-2</v>
      </c>
      <c r="AA138" s="5">
        <v>2.1850000000000001E-2</v>
      </c>
      <c r="AB138" s="5">
        <v>2.8459999999999999E-2</v>
      </c>
      <c r="AC138" s="5">
        <v>2.86E-2</v>
      </c>
      <c r="AD138" s="5">
        <v>8.5989999999999997E-2</v>
      </c>
      <c r="AE138" s="5">
        <v>8.4849999999999995E-2</v>
      </c>
      <c r="AF138" s="5">
        <v>9.4109999999999999E-2</v>
      </c>
      <c r="AG138" s="5">
        <v>9.4109999999999999E-2</v>
      </c>
      <c r="AH138" s="5">
        <v>0.10337</v>
      </c>
      <c r="AI138" s="5">
        <v>0.11169999999999999</v>
      </c>
      <c r="AJ138" s="5">
        <v>0.12837000000000001</v>
      </c>
      <c r="AK138" s="5">
        <v>0.14399000000000001</v>
      </c>
      <c r="AM138" s="4" t="s">
        <v>107</v>
      </c>
      <c r="AN138" s="4" t="s">
        <v>108</v>
      </c>
      <c r="AO138" s="5">
        <f t="shared" si="99"/>
        <v>1.6820833333333333E-2</v>
      </c>
      <c r="AP138" s="5">
        <f t="shared" si="100"/>
        <v>2.4259166666666668E-2</v>
      </c>
      <c r="AQ138" s="5">
        <f t="shared" si="101"/>
        <v>8.4127272727272731E-2</v>
      </c>
      <c r="AR138" s="6">
        <f>(AO138-AVERAGE(AO107:AO152))/_xlfn.STDEV.P(AO107:AO152)</f>
        <v>-1.9686875245380995</v>
      </c>
      <c r="AS138" s="6">
        <f t="shared" ref="AS138:AT138" si="132">(AP138-AVERAGE(AP107:AP152))/_xlfn.STDEV.P(AP107:AP152)</f>
        <v>-1.8005276478899115</v>
      </c>
      <c r="AT138" s="6">
        <f t="shared" si="132"/>
        <v>-0.81174263334241437</v>
      </c>
    </row>
    <row r="139" spans="1:46" ht="13.5" thickBot="1">
      <c r="A139" s="4" t="s">
        <v>109</v>
      </c>
      <c r="B139" s="4" t="s">
        <v>110</v>
      </c>
      <c r="C139" s="5">
        <v>5.7250000000000002E-2</v>
      </c>
      <c r="D139" s="5">
        <v>5.5169999999999997E-2</v>
      </c>
      <c r="E139" s="5">
        <v>6.5509999999999999E-2</v>
      </c>
      <c r="F139" s="5">
        <v>7.2459999999999997E-2</v>
      </c>
      <c r="G139" s="5">
        <v>9.1319999999999998E-2</v>
      </c>
      <c r="H139" s="5">
        <v>8.7999999999999995E-2</v>
      </c>
      <c r="I139" s="5">
        <v>8.924E-2</v>
      </c>
      <c r="J139" s="5">
        <v>9.5519999999999994E-2</v>
      </c>
      <c r="K139" s="5">
        <v>0.10464</v>
      </c>
      <c r="L139" s="5">
        <v>0.11158</v>
      </c>
      <c r="M139" s="5">
        <v>0.11007</v>
      </c>
      <c r="N139" s="5">
        <v>0.11702</v>
      </c>
      <c r="O139" s="5">
        <v>0.13663</v>
      </c>
      <c r="P139" s="5">
        <v>0.13455</v>
      </c>
      <c r="Q139" s="5">
        <v>0.14013999999999999</v>
      </c>
      <c r="R139" s="5">
        <v>0.13716</v>
      </c>
      <c r="S139" s="5">
        <v>0.12356</v>
      </c>
      <c r="T139" s="5">
        <v>0.11647</v>
      </c>
      <c r="U139" s="5">
        <v>0.11369</v>
      </c>
      <c r="V139" s="5">
        <v>0.10822</v>
      </c>
      <c r="W139" s="5">
        <v>9.6860000000000002E-2</v>
      </c>
      <c r="X139" s="5">
        <v>0.10055</v>
      </c>
      <c r="Y139" s="5">
        <v>9.6750000000000003E-2</v>
      </c>
      <c r="Z139" s="5">
        <v>0.10451000000000001</v>
      </c>
      <c r="AA139" s="5">
        <v>9.647E-2</v>
      </c>
      <c r="AB139" s="5">
        <v>8.813E-2</v>
      </c>
      <c r="AC139" s="5">
        <v>7.3880000000000001E-2</v>
      </c>
      <c r="AD139" s="5">
        <v>6.991E-2</v>
      </c>
      <c r="AE139" s="5">
        <v>6.7400000000000002E-2</v>
      </c>
      <c r="AF139" s="5">
        <v>7.979E-2</v>
      </c>
      <c r="AG139" s="5">
        <v>8.1549999999999997E-2</v>
      </c>
      <c r="AH139" s="5">
        <v>8.702E-2</v>
      </c>
      <c r="AI139" s="5">
        <v>9.1480000000000006E-2</v>
      </c>
      <c r="AJ139" s="5">
        <v>8.0850000000000005E-2</v>
      </c>
      <c r="AK139" s="5">
        <v>7.893E-2</v>
      </c>
      <c r="AM139" s="4" t="s">
        <v>109</v>
      </c>
      <c r="AN139" s="4" t="s">
        <v>110</v>
      </c>
      <c r="AO139" s="5">
        <f t="shared" si="99"/>
        <v>8.8148333333333329E-2</v>
      </c>
      <c r="AP139" s="5">
        <f t="shared" si="100"/>
        <v>0.11742416666666665</v>
      </c>
      <c r="AQ139" s="5">
        <f t="shared" si="101"/>
        <v>8.1400909090909093E-2</v>
      </c>
      <c r="AR139" s="6">
        <f>(AO139-AVERAGE(AO107:AO152))/_xlfn.STDEV.P(AO107:AO152)</f>
        <v>4.359762568314296E-2</v>
      </c>
      <c r="AS139" s="6">
        <f t="shared" ref="AS139:AT139" si="133">(AP139-AVERAGE(AP107:AP152))/_xlfn.STDEV.P(AP107:AP152)</f>
        <v>0.3873866215196845</v>
      </c>
      <c r="AT139" s="6">
        <f t="shared" si="133"/>
        <v>-0.8804842653917142</v>
      </c>
    </row>
    <row r="140" spans="1:46" ht="13.5" thickBot="1">
      <c r="A140" s="4" t="s">
        <v>111</v>
      </c>
      <c r="B140" s="4" t="s">
        <v>112</v>
      </c>
      <c r="C140" s="5">
        <v>0.14638000000000001</v>
      </c>
      <c r="D140" s="5">
        <v>0.14512</v>
      </c>
      <c r="E140" s="5">
        <v>0.1404</v>
      </c>
      <c r="F140" s="5">
        <v>0.14510000000000001</v>
      </c>
      <c r="G140" s="5">
        <v>0.13775999999999999</v>
      </c>
      <c r="H140" s="5">
        <v>0.13414000000000001</v>
      </c>
      <c r="I140" s="5">
        <v>0.12488</v>
      </c>
      <c r="J140" s="5">
        <v>9.3799999999999994E-2</v>
      </c>
      <c r="K140" s="5">
        <v>8.8690000000000005E-2</v>
      </c>
      <c r="L140" s="5">
        <v>5.3969999999999997E-2</v>
      </c>
      <c r="M140" s="5">
        <v>0.10603</v>
      </c>
      <c r="N140" s="5">
        <v>0.13417000000000001</v>
      </c>
      <c r="O140" s="5">
        <v>0.155</v>
      </c>
      <c r="P140" s="5">
        <v>0.155</v>
      </c>
      <c r="Q140" s="5">
        <v>0.155</v>
      </c>
      <c r="R140" s="5">
        <v>0.14718999999999999</v>
      </c>
      <c r="S140" s="5">
        <v>0.1532</v>
      </c>
      <c r="T140" s="5">
        <v>0.16395000000000001</v>
      </c>
      <c r="U140" s="5">
        <v>0.16963</v>
      </c>
      <c r="V140" s="5">
        <v>0.16952</v>
      </c>
      <c r="W140" s="5">
        <v>0.17199999999999999</v>
      </c>
      <c r="X140" s="5">
        <v>0.15117</v>
      </c>
      <c r="Y140" s="5">
        <v>0.11237</v>
      </c>
      <c r="Z140" s="5">
        <v>9.103E-2</v>
      </c>
      <c r="AA140" s="5">
        <v>7.6149999999999995E-2</v>
      </c>
      <c r="AB140" s="5">
        <v>9.085E-2</v>
      </c>
      <c r="AC140" s="5">
        <v>0.10127</v>
      </c>
      <c r="AD140" s="5">
        <v>0.10352</v>
      </c>
      <c r="AE140" s="5">
        <v>9.0270000000000003E-2</v>
      </c>
      <c r="AF140" s="5">
        <v>8.5000000000000006E-2</v>
      </c>
      <c r="AG140" s="5">
        <v>0.10184</v>
      </c>
      <c r="AH140" s="5">
        <v>0.11557000000000001</v>
      </c>
      <c r="AI140" s="5">
        <v>0.12601000000000001</v>
      </c>
      <c r="AJ140" s="5">
        <v>0.15032000000000001</v>
      </c>
      <c r="AK140" s="5">
        <v>0.12525</v>
      </c>
      <c r="AM140" s="4" t="s">
        <v>111</v>
      </c>
      <c r="AN140" s="4" t="s">
        <v>112</v>
      </c>
      <c r="AO140" s="5">
        <f t="shared" si="99"/>
        <v>0.12086999999999999</v>
      </c>
      <c r="AP140" s="5">
        <f t="shared" si="100"/>
        <v>0.14958833333333332</v>
      </c>
      <c r="AQ140" s="5">
        <f t="shared" si="101"/>
        <v>0.10600454545454546</v>
      </c>
      <c r="AR140" s="6">
        <f>(AO140-AVERAGE(AO107:AO152))/_xlfn.STDEV.P(AO107:AO152)</f>
        <v>0.96673840481913897</v>
      </c>
      <c r="AS140" s="6">
        <f t="shared" ref="AS140:AT140" si="134">(AP140-AVERAGE(AP107:AP152))/_xlfn.STDEV.P(AP107:AP152)</f>
        <v>1.1427393743095573</v>
      </c>
      <c r="AT140" s="6">
        <f t="shared" si="134"/>
        <v>-0.26013630614454863</v>
      </c>
    </row>
    <row r="141" spans="1:46" ht="13.5" thickBot="1">
      <c r="A141" s="4" t="s">
        <v>113</v>
      </c>
      <c r="B141" s="4" t="s">
        <v>114</v>
      </c>
      <c r="C141" s="5">
        <v>0.15245</v>
      </c>
      <c r="D141" s="5">
        <v>0.13857</v>
      </c>
      <c r="E141" s="5">
        <v>0.14235</v>
      </c>
      <c r="F141" s="5">
        <v>0.14038999999999999</v>
      </c>
      <c r="G141" s="5">
        <v>0.14384</v>
      </c>
      <c r="H141" s="5">
        <v>0.14505999999999999</v>
      </c>
      <c r="I141" s="5">
        <v>0.14266000000000001</v>
      </c>
      <c r="J141" s="5">
        <v>0.14721000000000001</v>
      </c>
      <c r="K141" s="5">
        <v>0.12559999999999999</v>
      </c>
      <c r="L141" s="5">
        <v>0.1195</v>
      </c>
      <c r="M141" s="5">
        <v>7.4389999999999998E-2</v>
      </c>
      <c r="N141" s="5">
        <v>7.5980000000000006E-2</v>
      </c>
      <c r="O141" s="5">
        <v>7.9640000000000002E-2</v>
      </c>
      <c r="P141" s="5">
        <v>0.11201999999999999</v>
      </c>
      <c r="Q141" s="5">
        <v>9.7439999999999999E-2</v>
      </c>
      <c r="R141" s="5">
        <v>0.1041</v>
      </c>
      <c r="S141" s="5">
        <v>0.10127</v>
      </c>
      <c r="T141" s="5">
        <v>0.10312</v>
      </c>
      <c r="U141" s="5">
        <v>0.11194999999999999</v>
      </c>
      <c r="V141" s="5">
        <v>0.10957</v>
      </c>
      <c r="W141" s="5">
        <v>0.11347</v>
      </c>
      <c r="X141" s="5">
        <v>0.12295</v>
      </c>
      <c r="Y141" s="5">
        <v>0.12678</v>
      </c>
      <c r="Z141" s="5">
        <v>0.12515000000000001</v>
      </c>
      <c r="AA141" s="5">
        <v>0.15068999999999999</v>
      </c>
      <c r="AB141" s="5">
        <v>0.17942</v>
      </c>
      <c r="AC141" s="5">
        <v>0.19692000000000001</v>
      </c>
      <c r="AD141" s="5">
        <v>0.18823999999999999</v>
      </c>
      <c r="AE141" s="5">
        <v>0.18668999999999999</v>
      </c>
      <c r="AF141" s="5">
        <v>0.19112000000000001</v>
      </c>
      <c r="AG141" s="5">
        <v>0.18396000000000001</v>
      </c>
      <c r="AH141" s="5">
        <v>0.18917999999999999</v>
      </c>
      <c r="AI141" s="5">
        <v>0.19528000000000001</v>
      </c>
      <c r="AJ141" s="5">
        <v>0.20680999999999999</v>
      </c>
      <c r="AK141" s="5">
        <v>0.1991</v>
      </c>
      <c r="AM141" s="4" t="s">
        <v>113</v>
      </c>
      <c r="AN141" s="4" t="s">
        <v>114</v>
      </c>
      <c r="AO141" s="5">
        <f t="shared" si="99"/>
        <v>0.12899999999999998</v>
      </c>
      <c r="AP141" s="5">
        <f t="shared" si="100"/>
        <v>0.10895500000000002</v>
      </c>
      <c r="AQ141" s="5">
        <f t="shared" si="101"/>
        <v>0.18794636363636361</v>
      </c>
      <c r="AR141" s="6">
        <f>(AO141-AVERAGE(AO107:AO152))/_xlfn.STDEV.P(AO107:AO152)</f>
        <v>1.1961012490418956</v>
      </c>
      <c r="AS141" s="6">
        <f t="shared" ref="AS141:AT141" si="135">(AP141-AVERAGE(AP107:AP152))/_xlfn.STDEV.P(AP107:AP152)</f>
        <v>0.18849421986661719</v>
      </c>
      <c r="AT141" s="6">
        <f t="shared" si="135"/>
        <v>1.8059176272984929</v>
      </c>
    </row>
    <row r="142" spans="1:46" ht="13.5" thickBot="1">
      <c r="A142" s="4" t="s">
        <v>115</v>
      </c>
      <c r="B142" s="4" t="s">
        <v>116</v>
      </c>
      <c r="C142" s="5">
        <v>0.11471000000000001</v>
      </c>
      <c r="D142" s="5">
        <v>0.10936999999999999</v>
      </c>
      <c r="E142" s="5">
        <v>9.6449999999999994E-2</v>
      </c>
      <c r="F142" s="5">
        <v>9.8430000000000004E-2</v>
      </c>
      <c r="G142" s="5">
        <v>0.10332</v>
      </c>
      <c r="H142" s="5">
        <v>0.11763</v>
      </c>
      <c r="I142" s="5">
        <v>0.11701</v>
      </c>
      <c r="J142" s="5">
        <v>0.11425</v>
      </c>
      <c r="K142" s="5">
        <v>0.1116</v>
      </c>
      <c r="L142" s="5">
        <v>0.10878</v>
      </c>
      <c r="M142" s="5">
        <v>0.11158</v>
      </c>
      <c r="N142" s="5">
        <v>0.10919</v>
      </c>
      <c r="O142" s="5">
        <v>0.12345</v>
      </c>
      <c r="P142" s="5">
        <v>0.11086</v>
      </c>
      <c r="Q142" s="5">
        <v>0.11895</v>
      </c>
      <c r="R142" s="5">
        <v>0.13083</v>
      </c>
      <c r="S142" s="5">
        <v>0.13513</v>
      </c>
      <c r="T142" s="5">
        <v>0.11681999999999999</v>
      </c>
      <c r="U142" s="5">
        <v>0.11934</v>
      </c>
      <c r="V142" s="5">
        <v>0.12060999999999999</v>
      </c>
      <c r="W142" s="5">
        <v>0.11108999999999999</v>
      </c>
      <c r="X142" s="5">
        <v>0.12314</v>
      </c>
      <c r="Y142" s="5">
        <v>0.12389</v>
      </c>
      <c r="Z142" s="5">
        <v>0.13333999999999999</v>
      </c>
      <c r="AA142" s="5">
        <v>0.11754000000000001</v>
      </c>
      <c r="AB142" s="5">
        <v>0.12051000000000001</v>
      </c>
      <c r="AC142" s="5">
        <v>0.11148</v>
      </c>
      <c r="AD142" s="5">
        <v>9.0950000000000003E-2</v>
      </c>
      <c r="AE142" s="5">
        <v>8.7569999999999995E-2</v>
      </c>
      <c r="AF142" s="5">
        <v>9.2630000000000004E-2</v>
      </c>
      <c r="AG142" s="5">
        <v>8.6150000000000004E-2</v>
      </c>
      <c r="AH142" s="5">
        <v>8.4510000000000002E-2</v>
      </c>
      <c r="AI142" s="5">
        <v>8.6120000000000002E-2</v>
      </c>
      <c r="AJ142" s="5">
        <v>8.1159999999999996E-2</v>
      </c>
      <c r="AK142" s="5">
        <v>7.0290000000000005E-2</v>
      </c>
      <c r="AM142" s="4" t="s">
        <v>115</v>
      </c>
      <c r="AN142" s="4" t="s">
        <v>116</v>
      </c>
      <c r="AO142" s="5">
        <f t="shared" si="99"/>
        <v>0.10936</v>
      </c>
      <c r="AP142" s="5">
        <f t="shared" si="100"/>
        <v>0.12228750000000001</v>
      </c>
      <c r="AQ142" s="5">
        <f t="shared" si="101"/>
        <v>9.3537272727272733E-2</v>
      </c>
      <c r="AR142" s="6">
        <f>(AO142-AVERAGE(AO107:AO152))/_xlfn.STDEV.P(AO107:AO152)</f>
        <v>0.64201929817658898</v>
      </c>
      <c r="AS142" s="6">
        <f t="shared" ref="AS142:AT142" si="136">(AP142-AVERAGE(AP107:AP152))/_xlfn.STDEV.P(AP107:AP152)</f>
        <v>0.50159857232626837</v>
      </c>
      <c r="AT142" s="6">
        <f t="shared" si="136"/>
        <v>-0.57448200201787214</v>
      </c>
    </row>
    <row r="143" spans="1:46" ht="13.5" thickBot="1">
      <c r="A143" s="4" t="s">
        <v>117</v>
      </c>
      <c r="B143" s="4" t="s">
        <v>118</v>
      </c>
      <c r="C143" s="5">
        <v>0.13170000000000001</v>
      </c>
      <c r="D143" s="5">
        <v>0.11996</v>
      </c>
      <c r="E143" s="5">
        <v>0.10285</v>
      </c>
      <c r="F143" s="5">
        <v>0.10674</v>
      </c>
      <c r="G143" s="5">
        <v>0.1268</v>
      </c>
      <c r="H143" s="5">
        <v>0.13025999999999999</v>
      </c>
      <c r="I143" s="5">
        <v>0.13197999999999999</v>
      </c>
      <c r="J143" s="5">
        <v>0.14216000000000001</v>
      </c>
      <c r="K143" s="5">
        <v>0.14024</v>
      </c>
      <c r="L143" s="5">
        <v>0.14237</v>
      </c>
      <c r="M143" s="5">
        <v>0.14005999999999999</v>
      </c>
      <c r="N143" s="5">
        <v>0.15895000000000001</v>
      </c>
      <c r="O143" s="5">
        <v>0.152</v>
      </c>
      <c r="P143" s="5">
        <v>0.17323</v>
      </c>
      <c r="Q143" s="5">
        <v>0.13877</v>
      </c>
      <c r="R143" s="5">
        <v>0.13583000000000001</v>
      </c>
      <c r="S143" s="5">
        <v>0.12031</v>
      </c>
      <c r="T143" s="5">
        <v>0.12625</v>
      </c>
      <c r="U143" s="5">
        <v>0.12787999999999999</v>
      </c>
      <c r="V143" s="5">
        <v>0.13446</v>
      </c>
      <c r="W143" s="5">
        <v>0.15914</v>
      </c>
      <c r="X143" s="5">
        <v>0.16736999999999999</v>
      </c>
      <c r="Y143" s="5">
        <v>0.16338</v>
      </c>
      <c r="Z143" s="5">
        <v>0.15518000000000001</v>
      </c>
      <c r="AA143" s="5">
        <v>0.17172000000000001</v>
      </c>
      <c r="AB143" s="5">
        <v>0.15956999999999999</v>
      </c>
      <c r="AC143" s="5">
        <v>0.15307000000000001</v>
      </c>
      <c r="AD143" s="5">
        <v>0.16313</v>
      </c>
      <c r="AE143" s="5">
        <v>0.16350000000000001</v>
      </c>
      <c r="AF143" s="5">
        <v>0.15715999999999999</v>
      </c>
      <c r="AG143" s="5">
        <v>0.15792</v>
      </c>
      <c r="AH143" s="5">
        <v>0.14927000000000001</v>
      </c>
      <c r="AI143" s="5">
        <v>0.13586999999999999</v>
      </c>
      <c r="AJ143" s="5">
        <v>0.16253999999999999</v>
      </c>
      <c r="AK143" s="5">
        <v>0.15392</v>
      </c>
      <c r="AM143" s="4" t="s">
        <v>117</v>
      </c>
      <c r="AN143" s="4" t="s">
        <v>118</v>
      </c>
      <c r="AO143" s="5">
        <f t="shared" si="99"/>
        <v>0.1311725</v>
      </c>
      <c r="AP143" s="5">
        <f t="shared" si="100"/>
        <v>0.14615000000000003</v>
      </c>
      <c r="AQ143" s="5">
        <f t="shared" si="101"/>
        <v>0.15706090909090908</v>
      </c>
      <c r="AR143" s="6">
        <f>(AO143-AVERAGE(AO107:AO152))/_xlfn.STDEV.P(AO107:AO152)</f>
        <v>1.257391627771778</v>
      </c>
      <c r="AS143" s="6">
        <f t="shared" ref="AS143:AT143" si="137">(AP143-AVERAGE(AP107:AP152))/_xlfn.STDEV.P(AP107:AP152)</f>
        <v>1.0619925427420527</v>
      </c>
      <c r="AT143" s="6">
        <f t="shared" si="137"/>
        <v>1.0271819796683133</v>
      </c>
    </row>
    <row r="144" spans="1:46" ht="13.5" thickBot="1">
      <c r="A144" s="4" t="s">
        <v>119</v>
      </c>
      <c r="B144" s="4" t="s">
        <v>120</v>
      </c>
      <c r="C144" s="5">
        <v>7.0849999999999996E-2</v>
      </c>
      <c r="D144" s="5">
        <v>6.7750000000000005E-2</v>
      </c>
      <c r="E144" s="5">
        <v>6.6360000000000002E-2</v>
      </c>
      <c r="F144" s="5">
        <v>6.515E-2</v>
      </c>
      <c r="G144" s="5">
        <v>6.8379999999999996E-2</v>
      </c>
      <c r="H144" s="5">
        <v>6.3049999999999995E-2</v>
      </c>
      <c r="I144" s="5">
        <v>5.5969999999999999E-2</v>
      </c>
      <c r="J144" s="5">
        <v>6.5250000000000002E-2</v>
      </c>
      <c r="K144" s="5">
        <v>7.5259999999999994E-2</v>
      </c>
      <c r="L144" s="5">
        <v>9.2770000000000005E-2</v>
      </c>
      <c r="M144" s="5">
        <v>9.3100000000000002E-2</v>
      </c>
      <c r="N144" s="5">
        <v>0.10727</v>
      </c>
      <c r="O144" s="5">
        <v>0.1147</v>
      </c>
      <c r="P144" s="5">
        <v>0.10994</v>
      </c>
      <c r="Q144" s="5">
        <v>0.10913</v>
      </c>
      <c r="R144" s="5">
        <v>0.11548</v>
      </c>
      <c r="S144" s="5">
        <v>0.11168</v>
      </c>
      <c r="T144" s="5">
        <v>0.11592</v>
      </c>
      <c r="U144" s="5">
        <v>0.11466</v>
      </c>
      <c r="V144" s="5">
        <v>0.10829999999999999</v>
      </c>
      <c r="W144" s="5">
        <v>0.10667</v>
      </c>
      <c r="X144" s="5">
        <v>0.11428000000000001</v>
      </c>
      <c r="Y144" s="5">
        <v>0.10688</v>
      </c>
      <c r="Z144" s="5">
        <v>9.3920000000000003E-2</v>
      </c>
      <c r="AA144" s="5">
        <v>9.3049999999999994E-2</v>
      </c>
      <c r="AB144" s="5">
        <v>9.3049999999999994E-2</v>
      </c>
      <c r="AC144" s="5">
        <v>0.10434</v>
      </c>
      <c r="AD144" s="5">
        <v>0.11241</v>
      </c>
      <c r="AE144" s="5">
        <v>0.11298999999999999</v>
      </c>
      <c r="AF144" s="5">
        <v>0.11101999999999999</v>
      </c>
      <c r="AG144" s="5">
        <v>0.11255</v>
      </c>
      <c r="AH144" s="5">
        <v>0.11523</v>
      </c>
      <c r="AI144" s="5">
        <v>0.11964</v>
      </c>
      <c r="AJ144" s="5">
        <v>8.8400000000000006E-2</v>
      </c>
      <c r="AK144" s="5">
        <v>8.7349999999999997E-2</v>
      </c>
      <c r="AM144" s="4" t="s">
        <v>119</v>
      </c>
      <c r="AN144" s="4" t="s">
        <v>120</v>
      </c>
      <c r="AO144" s="5">
        <f t="shared" si="99"/>
        <v>7.4263333333333334E-2</v>
      </c>
      <c r="AP144" s="5">
        <f t="shared" si="100"/>
        <v>0.11013000000000001</v>
      </c>
      <c r="AQ144" s="5">
        <f t="shared" si="101"/>
        <v>0.10454818181818183</v>
      </c>
      <c r="AR144" s="6">
        <f>(AO144-AVERAGE(AO107:AO152))/_xlfn.STDEV.P(AO107:AO152)</f>
        <v>-0.34812477186088908</v>
      </c>
      <c r="AS144" s="6">
        <f t="shared" ref="AS144:AT144" si="138">(AP144-AVERAGE(AP107:AP152))/_xlfn.STDEV.P(AP107:AP152)</f>
        <v>0.21608826555497909</v>
      </c>
      <c r="AT144" s="6">
        <f t="shared" si="138"/>
        <v>-0.29685657774940949</v>
      </c>
    </row>
    <row r="145" spans="1:46" ht="13.5" thickBot="1">
      <c r="A145" s="4" t="s">
        <v>121</v>
      </c>
      <c r="B145" s="4" t="s">
        <v>122</v>
      </c>
      <c r="C145" s="5">
        <v>4.9250000000000002E-2</v>
      </c>
      <c r="D145" s="5">
        <v>4.9250000000000002E-2</v>
      </c>
      <c r="E145" s="5">
        <v>5.0819999999999997E-2</v>
      </c>
      <c r="F145" s="5">
        <v>3.8920000000000003E-2</v>
      </c>
      <c r="G145" s="5">
        <v>3.8030000000000001E-2</v>
      </c>
      <c r="H145" s="5">
        <v>5.7259999999999998E-2</v>
      </c>
      <c r="I145" s="5">
        <v>5.0799999999999998E-2</v>
      </c>
      <c r="J145" s="5">
        <v>5.4969999999999998E-2</v>
      </c>
      <c r="K145" s="5">
        <v>4.7390000000000002E-2</v>
      </c>
      <c r="L145" s="5">
        <v>5.4339999999999999E-2</v>
      </c>
      <c r="M145" s="5">
        <v>5.6259999999999998E-2</v>
      </c>
      <c r="N145" s="5">
        <v>6.182E-2</v>
      </c>
      <c r="O145" s="5">
        <v>7.1540000000000006E-2</v>
      </c>
      <c r="P145" s="5">
        <v>7.4740000000000001E-2</v>
      </c>
      <c r="Q145" s="5">
        <v>7.3169999999999999E-2</v>
      </c>
      <c r="R145" s="5">
        <v>7.3169999999999999E-2</v>
      </c>
      <c r="S145" s="5">
        <v>7.6569999999999999E-2</v>
      </c>
      <c r="T145" s="5">
        <v>6.2549999999999994E-2</v>
      </c>
      <c r="U145" s="5">
        <v>5.765E-2</v>
      </c>
      <c r="V145" s="5">
        <v>5.348E-2</v>
      </c>
      <c r="W145" s="5">
        <v>5.348E-2</v>
      </c>
      <c r="X145" s="5">
        <v>5.3780000000000001E-2</v>
      </c>
      <c r="Y145" s="5">
        <v>5.5870000000000003E-2</v>
      </c>
      <c r="Z145" s="5">
        <v>6.0729999999999999E-2</v>
      </c>
      <c r="AA145" s="5">
        <v>3.9899999999999998E-2</v>
      </c>
      <c r="AB145" s="5">
        <v>3.669E-2</v>
      </c>
      <c r="AC145" s="5">
        <v>3.669E-2</v>
      </c>
      <c r="AD145" s="5">
        <v>3.669E-2</v>
      </c>
      <c r="AE145" s="5">
        <v>3.329E-2</v>
      </c>
      <c r="AF145" s="5">
        <v>5.586E-2</v>
      </c>
      <c r="AG145" s="5">
        <v>6.1809999999999997E-2</v>
      </c>
      <c r="AH145" s="5">
        <v>6.9389999999999993E-2</v>
      </c>
      <c r="AI145" s="5">
        <v>0.10272000000000001</v>
      </c>
      <c r="AJ145" s="5">
        <v>0.10936</v>
      </c>
      <c r="AK145" s="5">
        <v>9.4479999999999995E-2</v>
      </c>
      <c r="AM145" s="4" t="s">
        <v>121</v>
      </c>
      <c r="AN145" s="4" t="s">
        <v>122</v>
      </c>
      <c r="AO145" s="5">
        <f t="shared" si="99"/>
        <v>5.0759166666666668E-2</v>
      </c>
      <c r="AP145" s="5">
        <f t="shared" si="100"/>
        <v>6.3894166666666655E-2</v>
      </c>
      <c r="AQ145" s="5">
        <f t="shared" si="101"/>
        <v>6.153454545454546E-2</v>
      </c>
      <c r="AR145" s="6">
        <f>(AO145-AVERAGE(AO107:AO152))/_xlfn.STDEV.P(AO107:AO152)</f>
        <v>-1.0112222525192391</v>
      </c>
      <c r="AS145" s="6">
        <f t="shared" ref="AS145:AT145" si="139">(AP145-AVERAGE(AP107:AP152))/_xlfn.STDEV.P(AP107:AP152)</f>
        <v>-0.86972764715949413</v>
      </c>
      <c r="AT145" s="6">
        <f t="shared" si="139"/>
        <v>-1.3813881950927305</v>
      </c>
    </row>
    <row r="146" spans="1:46" ht="13.5" thickBot="1">
      <c r="A146" s="4" t="s">
        <v>123</v>
      </c>
      <c r="B146" s="4" t="s">
        <v>124</v>
      </c>
      <c r="C146" s="5">
        <v>2.7320000000000001E-2</v>
      </c>
      <c r="D146" s="5">
        <v>2.7320000000000001E-2</v>
      </c>
      <c r="E146" s="5">
        <v>3.0519999999999999E-2</v>
      </c>
      <c r="F146" s="5">
        <v>4.1779999999999998E-2</v>
      </c>
      <c r="G146" s="5">
        <v>4.299E-2</v>
      </c>
      <c r="H146" s="5">
        <v>4.079E-2</v>
      </c>
      <c r="I146" s="5">
        <v>4.3130000000000002E-2</v>
      </c>
      <c r="J146" s="5">
        <v>4.6420000000000003E-2</v>
      </c>
      <c r="K146" s="5">
        <v>4.761E-2</v>
      </c>
      <c r="L146" s="5">
        <v>7.3719999999999994E-2</v>
      </c>
      <c r="M146" s="5">
        <v>7.9219999999999999E-2</v>
      </c>
      <c r="N146" s="5">
        <v>9.1939999999999994E-2</v>
      </c>
      <c r="O146" s="5">
        <v>8.5970000000000005E-2</v>
      </c>
      <c r="P146" s="5">
        <v>0.10281999999999999</v>
      </c>
      <c r="Q146" s="5">
        <v>0.10203</v>
      </c>
      <c r="R146" s="5">
        <v>0.10824</v>
      </c>
      <c r="S146" s="5">
        <v>0.10639999999999999</v>
      </c>
      <c r="T146" s="5">
        <v>0.12436999999999999</v>
      </c>
      <c r="U146" s="5">
        <v>0.12967000000000001</v>
      </c>
      <c r="V146" s="5">
        <v>0.12936</v>
      </c>
      <c r="W146" s="5">
        <v>0.19766</v>
      </c>
      <c r="X146" s="5">
        <v>0.16727</v>
      </c>
      <c r="Y146" s="5">
        <v>0.16753000000000001</v>
      </c>
      <c r="Z146" s="5">
        <v>0.15282000000000001</v>
      </c>
      <c r="AA146" s="5">
        <v>0.14792</v>
      </c>
      <c r="AB146" s="5">
        <v>0.13106999999999999</v>
      </c>
      <c r="AC146" s="5">
        <v>0.12866</v>
      </c>
      <c r="AD146" s="5">
        <v>0.11118</v>
      </c>
      <c r="AE146" s="5">
        <v>0.11025</v>
      </c>
      <c r="AF146" s="5">
        <v>0.13772999999999999</v>
      </c>
      <c r="AG146" s="5">
        <v>0.12884999999999999</v>
      </c>
      <c r="AH146" s="5">
        <v>0.19436999999999999</v>
      </c>
      <c r="AI146" s="5">
        <v>0.19542999999999999</v>
      </c>
      <c r="AJ146" s="5">
        <v>0.21002000000000001</v>
      </c>
      <c r="AK146" s="5">
        <v>0.23205000000000001</v>
      </c>
      <c r="AM146" s="4" t="s">
        <v>123</v>
      </c>
      <c r="AN146" s="4" t="s">
        <v>124</v>
      </c>
      <c r="AO146" s="5">
        <f t="shared" si="99"/>
        <v>4.9396666666666672E-2</v>
      </c>
      <c r="AP146" s="5">
        <f t="shared" si="100"/>
        <v>0.13117833333333334</v>
      </c>
      <c r="AQ146" s="5">
        <f t="shared" si="101"/>
        <v>0.15704818181818181</v>
      </c>
      <c r="AR146" s="6">
        <f>(AO146-AVERAGE(AO107:AO152))/_xlfn.STDEV.P(AO107:AO152)</f>
        <v>-1.0496609825627208</v>
      </c>
      <c r="AS146" s="6">
        <f t="shared" ref="AS146:AT146" si="140">(AP146-AVERAGE(AP107:AP152))/_xlfn.STDEV.P(AP107:AP152)</f>
        <v>0.7103935180348766</v>
      </c>
      <c r="AT146" s="6">
        <f t="shared" si="140"/>
        <v>1.0268610784183332</v>
      </c>
    </row>
    <row r="147" spans="1:46" ht="13.5" thickBot="1">
      <c r="A147" s="4" t="s">
        <v>125</v>
      </c>
      <c r="B147" s="4" t="s">
        <v>126</v>
      </c>
      <c r="C147" s="5">
        <v>0.25714999999999999</v>
      </c>
      <c r="D147" s="5">
        <v>0.25213999999999998</v>
      </c>
      <c r="E147" s="5">
        <v>0.22498000000000001</v>
      </c>
      <c r="F147" s="5">
        <v>0.20795</v>
      </c>
      <c r="G147" s="5">
        <v>0.18923000000000001</v>
      </c>
      <c r="H147" s="5">
        <v>0.19342999999999999</v>
      </c>
      <c r="I147" s="5">
        <v>0.18786</v>
      </c>
      <c r="J147" s="5">
        <v>0.18898000000000001</v>
      </c>
      <c r="K147" s="5">
        <v>0.19206000000000001</v>
      </c>
      <c r="L147" s="5">
        <v>0.18126999999999999</v>
      </c>
      <c r="M147" s="5">
        <v>0.15837999999999999</v>
      </c>
      <c r="N147" s="5">
        <v>0.16750000000000001</v>
      </c>
      <c r="O147" s="5">
        <v>0.15442</v>
      </c>
      <c r="P147" s="5">
        <v>0.15365999999999999</v>
      </c>
      <c r="Q147" s="5">
        <v>0.14513000000000001</v>
      </c>
      <c r="R147" s="5">
        <v>0.15609000000000001</v>
      </c>
      <c r="S147" s="5">
        <v>0.16888</v>
      </c>
      <c r="T147" s="5">
        <v>0.18321000000000001</v>
      </c>
      <c r="U147" s="5">
        <v>0.19139</v>
      </c>
      <c r="V147" s="5">
        <v>0.19405</v>
      </c>
      <c r="W147" s="5">
        <v>0.18568000000000001</v>
      </c>
      <c r="X147" s="5">
        <v>0.18557000000000001</v>
      </c>
      <c r="Y147" s="5">
        <v>0.19832</v>
      </c>
      <c r="Z147" s="5">
        <v>0.19880999999999999</v>
      </c>
      <c r="AA147" s="5">
        <v>0.20991000000000001</v>
      </c>
      <c r="AB147" s="5">
        <v>0.20655000000000001</v>
      </c>
      <c r="AC147" s="5">
        <v>0.20843999999999999</v>
      </c>
      <c r="AD147" s="5">
        <v>0.19356999999999999</v>
      </c>
      <c r="AE147" s="5">
        <v>0.17834</v>
      </c>
      <c r="AF147" s="5">
        <v>0.16084000000000001</v>
      </c>
      <c r="AG147" s="5">
        <v>0.15795999999999999</v>
      </c>
      <c r="AH147" s="5">
        <v>0.15569</v>
      </c>
      <c r="AI147" s="5">
        <v>0.18482999999999999</v>
      </c>
      <c r="AJ147" s="5">
        <v>0.20782</v>
      </c>
      <c r="AK147" s="5">
        <v>0.17793999999999999</v>
      </c>
      <c r="AM147" s="4" t="s">
        <v>125</v>
      </c>
      <c r="AN147" s="4" t="s">
        <v>126</v>
      </c>
      <c r="AO147" s="5">
        <f t="shared" si="99"/>
        <v>0.20007750000000002</v>
      </c>
      <c r="AP147" s="5">
        <f t="shared" si="100"/>
        <v>0.17626750000000002</v>
      </c>
      <c r="AQ147" s="5">
        <f t="shared" si="101"/>
        <v>0.18562636363636364</v>
      </c>
      <c r="AR147" s="6">
        <f>(AO147-AVERAGE(AO107:AO152))/_xlfn.STDEV.P(AO107:AO152)</f>
        <v>3.2013334212735098</v>
      </c>
      <c r="AS147" s="6">
        <f t="shared" ref="AS147:AT147" si="141">(AP147-AVERAGE(AP107:AP152))/_xlfn.STDEV.P(AP107:AP152)</f>
        <v>1.7692807733967353</v>
      </c>
      <c r="AT147" s="6">
        <f t="shared" si="141"/>
        <v>1.7474219137307003</v>
      </c>
    </row>
    <row r="148" spans="1:46" ht="13.5" thickBot="1">
      <c r="A148" s="4" t="s">
        <v>127</v>
      </c>
      <c r="B148" s="4" t="s">
        <v>128</v>
      </c>
      <c r="C148" s="5">
        <v>0.11352</v>
      </c>
      <c r="D148" s="5">
        <v>0.14007</v>
      </c>
      <c r="E148" s="5">
        <v>0.14118</v>
      </c>
      <c r="F148" s="5">
        <v>0.14990999999999999</v>
      </c>
      <c r="G148" s="5">
        <v>0.14904999999999999</v>
      </c>
      <c r="H148" s="5">
        <v>0.15229000000000001</v>
      </c>
      <c r="I148" s="5">
        <v>0.14379</v>
      </c>
      <c r="J148" s="5">
        <v>0.14496999999999999</v>
      </c>
      <c r="K148" s="5">
        <v>0.14760000000000001</v>
      </c>
      <c r="L148" s="5">
        <v>0.12983</v>
      </c>
      <c r="M148" s="5">
        <v>0.11656999999999999</v>
      </c>
      <c r="N148" s="5">
        <v>0.11842</v>
      </c>
      <c r="O148" s="5">
        <v>0.11466</v>
      </c>
      <c r="P148" s="5">
        <v>7.954E-2</v>
      </c>
      <c r="Q148" s="5">
        <v>8.4580000000000002E-2</v>
      </c>
      <c r="R148" s="5">
        <v>6.9889999999999994E-2</v>
      </c>
      <c r="S148" s="5">
        <v>6.7930000000000004E-2</v>
      </c>
      <c r="T148" s="5">
        <v>6.5920000000000006E-2</v>
      </c>
      <c r="U148" s="5">
        <v>6.6040000000000001E-2</v>
      </c>
      <c r="V148" s="5">
        <v>6.5210000000000004E-2</v>
      </c>
      <c r="W148" s="5">
        <v>6.9849999999999995E-2</v>
      </c>
      <c r="X148" s="5">
        <v>8.2729999999999998E-2</v>
      </c>
      <c r="Y148" s="5">
        <v>0.1023</v>
      </c>
      <c r="Z148" s="5">
        <v>0.106</v>
      </c>
      <c r="AA148" s="5">
        <v>0.12335</v>
      </c>
      <c r="AB148" s="5">
        <v>0.12669</v>
      </c>
      <c r="AC148" s="5">
        <v>0.11914</v>
      </c>
      <c r="AD148" s="5">
        <v>0.12441000000000001</v>
      </c>
      <c r="AE148" s="5">
        <v>0.12753999999999999</v>
      </c>
      <c r="AF148" s="5">
        <v>0.12628</v>
      </c>
      <c r="AG148" s="5">
        <v>0.1288</v>
      </c>
      <c r="AH148" s="5">
        <v>0.13431999999999999</v>
      </c>
      <c r="AI148" s="5">
        <v>0.12452000000000001</v>
      </c>
      <c r="AJ148" s="5">
        <v>0.10664</v>
      </c>
      <c r="AK148" s="5">
        <v>7.1790000000000007E-2</v>
      </c>
      <c r="AM148" s="4" t="s">
        <v>127</v>
      </c>
      <c r="AN148" s="4" t="s">
        <v>128</v>
      </c>
      <c r="AO148" s="5">
        <f t="shared" si="99"/>
        <v>0.13726666666666668</v>
      </c>
      <c r="AP148" s="5">
        <f t="shared" si="100"/>
        <v>8.1220833333333325E-2</v>
      </c>
      <c r="AQ148" s="5">
        <f t="shared" si="101"/>
        <v>0.11940727272727272</v>
      </c>
      <c r="AR148" s="6">
        <f>(AO148-AVERAGE(AO107:AO152))/_xlfn.STDEV.P(AO107:AO152)</f>
        <v>1.4293197212323179</v>
      </c>
      <c r="AS148" s="6">
        <f t="shared" ref="AS148:AT148" si="142">(AP148-AVERAGE(AP107:AP152))/_xlfn.STDEV.P(AP107:AP152)</f>
        <v>-0.46282310960457956</v>
      </c>
      <c r="AT148" s="6">
        <f t="shared" si="142"/>
        <v>7.7795631602308901E-2</v>
      </c>
    </row>
    <row r="149" spans="1:46" ht="13.5" thickBot="1">
      <c r="A149" s="4" t="s">
        <v>129</v>
      </c>
      <c r="B149" s="4" t="s">
        <v>130</v>
      </c>
      <c r="C149" s="5">
        <v>6.4680000000000001E-2</v>
      </c>
      <c r="D149" s="5">
        <v>5.5230000000000001E-2</v>
      </c>
      <c r="E149" s="5">
        <v>4.9410000000000003E-2</v>
      </c>
      <c r="F149" s="5">
        <v>5.219E-2</v>
      </c>
      <c r="G149" s="5">
        <v>5.1189999999999999E-2</v>
      </c>
      <c r="H149" s="5">
        <v>5.747E-2</v>
      </c>
      <c r="I149" s="5">
        <v>5.3999999999999999E-2</v>
      </c>
      <c r="J149" s="5">
        <v>4.3589999999999997E-2</v>
      </c>
      <c r="K149" s="5">
        <v>4.3589999999999997E-2</v>
      </c>
      <c r="L149" s="5">
        <v>4.6559999999999997E-2</v>
      </c>
      <c r="M149" s="5">
        <v>4.9140000000000003E-2</v>
      </c>
      <c r="N149" s="5">
        <v>5.509E-2</v>
      </c>
      <c r="O149" s="5">
        <v>5.1020000000000003E-2</v>
      </c>
      <c r="P149" s="5">
        <v>5.4519999999999999E-2</v>
      </c>
      <c r="Q149" s="5">
        <v>6.2859999999999999E-2</v>
      </c>
      <c r="R149" s="5">
        <v>6.268E-2</v>
      </c>
      <c r="S149" s="5">
        <v>6.4259999999999998E-2</v>
      </c>
      <c r="T149" s="5">
        <v>5.7970000000000001E-2</v>
      </c>
      <c r="U149" s="5">
        <v>5.7970000000000001E-2</v>
      </c>
      <c r="V149" s="5">
        <v>7.0790000000000006E-2</v>
      </c>
      <c r="W149" s="5">
        <v>6.9400000000000003E-2</v>
      </c>
      <c r="X149" s="5">
        <v>6.5229999999999996E-2</v>
      </c>
      <c r="Y149" s="5">
        <v>6.9180000000000005E-2</v>
      </c>
      <c r="Z149" s="5">
        <v>6.4740000000000006E-2</v>
      </c>
      <c r="AA149" s="5">
        <v>6.4740000000000006E-2</v>
      </c>
      <c r="AB149" s="5">
        <v>6.4740000000000006E-2</v>
      </c>
      <c r="AC149" s="5">
        <v>6.4350000000000004E-2</v>
      </c>
      <c r="AD149" s="5">
        <v>6.6949999999999996E-2</v>
      </c>
      <c r="AE149" s="5">
        <v>7.6249999999999998E-2</v>
      </c>
      <c r="AF149" s="5">
        <v>8.3049999999999999E-2</v>
      </c>
      <c r="AG149" s="5">
        <v>0.11006000000000001</v>
      </c>
      <c r="AH149" s="5">
        <v>9.7229999999999997E-2</v>
      </c>
      <c r="AI149" s="5">
        <v>9.6240000000000006E-2</v>
      </c>
      <c r="AJ149" s="5">
        <v>8.5529999999999995E-2</v>
      </c>
      <c r="AK149" s="5">
        <v>7.8329999999999997E-2</v>
      </c>
      <c r="AM149" s="4" t="s">
        <v>129</v>
      </c>
      <c r="AN149" s="4" t="s">
        <v>130</v>
      </c>
      <c r="AO149" s="5">
        <f t="shared" si="99"/>
        <v>5.1845000000000002E-2</v>
      </c>
      <c r="AP149" s="5">
        <f t="shared" si="100"/>
        <v>6.2551666666666672E-2</v>
      </c>
      <c r="AQ149" s="5">
        <f t="shared" si="101"/>
        <v>8.0679090909090923E-2</v>
      </c>
      <c r="AR149" s="6">
        <f>(AO149-AVERAGE(AO107:AO152))/_xlfn.STDEV.P(AO107:AO152)</f>
        <v>-0.98058881811761411</v>
      </c>
      <c r="AS149" s="6">
        <f t="shared" ref="AS149:AT149" si="143">(AP149-AVERAGE(AP107:AP152))/_xlfn.STDEV.P(AP107:AP152)</f>
        <v>-0.90125531212683541</v>
      </c>
      <c r="AT149" s="6">
        <f t="shared" si="143"/>
        <v>-0.8986839505691544</v>
      </c>
    </row>
    <row r="150" spans="1:46" ht="13.5" thickBot="1">
      <c r="A150" s="4" t="s">
        <v>131</v>
      </c>
      <c r="B150" s="4" t="s">
        <v>132</v>
      </c>
      <c r="C150" s="5">
        <v>0.10048</v>
      </c>
      <c r="D150" s="5">
        <v>0.11361</v>
      </c>
      <c r="E150" s="5">
        <v>0.10611</v>
      </c>
      <c r="F150" s="5">
        <v>9.6640000000000004E-2</v>
      </c>
      <c r="G150" s="5">
        <v>9.8110000000000003E-2</v>
      </c>
      <c r="H150" s="5">
        <v>9.5519999999999994E-2</v>
      </c>
      <c r="I150" s="5">
        <v>9.5610000000000001E-2</v>
      </c>
      <c r="J150" s="5">
        <v>8.9389999999999997E-2</v>
      </c>
      <c r="K150" s="5">
        <v>9.171E-2</v>
      </c>
      <c r="L150" s="5">
        <v>8.8230000000000003E-2</v>
      </c>
      <c r="M150" s="5">
        <v>9.0130000000000002E-2</v>
      </c>
      <c r="N150" s="5">
        <v>9.1730000000000006E-2</v>
      </c>
      <c r="O150" s="5">
        <v>8.7129999999999999E-2</v>
      </c>
      <c r="P150" s="5">
        <v>7.1859999999999993E-2</v>
      </c>
      <c r="Q150" s="5">
        <v>7.0279999999999995E-2</v>
      </c>
      <c r="R150" s="5">
        <v>7.1290000000000006E-2</v>
      </c>
      <c r="S150" s="5">
        <v>7.3020000000000002E-2</v>
      </c>
      <c r="T150" s="5">
        <v>7.5399999999999995E-2</v>
      </c>
      <c r="U150" s="5">
        <v>8.3119999999999999E-2</v>
      </c>
      <c r="V150" s="5">
        <v>8.022E-2</v>
      </c>
      <c r="W150" s="5">
        <v>8.1320000000000003E-2</v>
      </c>
      <c r="X150" s="5">
        <v>8.5459999999999994E-2</v>
      </c>
      <c r="Y150" s="5">
        <v>8.7099999999999997E-2</v>
      </c>
      <c r="Z150" s="5">
        <v>9.0440000000000006E-2</v>
      </c>
      <c r="AA150" s="5">
        <v>9.937E-2</v>
      </c>
      <c r="AB150" s="5">
        <v>9.9229999999999999E-2</v>
      </c>
      <c r="AC150" s="5">
        <v>0.10707</v>
      </c>
      <c r="AD150" s="5">
        <v>0.1069</v>
      </c>
      <c r="AE150" s="5">
        <v>0.10440000000000001</v>
      </c>
      <c r="AF150" s="5">
        <v>0.10149</v>
      </c>
      <c r="AG150" s="5">
        <v>9.3079999999999996E-2</v>
      </c>
      <c r="AH150" s="5">
        <v>9.7379999999999994E-2</v>
      </c>
      <c r="AI150" s="5">
        <v>9.5759999999999998E-2</v>
      </c>
      <c r="AJ150" s="5">
        <v>8.5279999999999995E-2</v>
      </c>
      <c r="AK150" s="5">
        <v>7.1290000000000006E-2</v>
      </c>
      <c r="AM150" s="4" t="s">
        <v>131</v>
      </c>
      <c r="AN150" s="4" t="s">
        <v>132</v>
      </c>
      <c r="AO150" s="5">
        <f t="shared" si="99"/>
        <v>9.6439166666666673E-2</v>
      </c>
      <c r="AP150" s="5">
        <f t="shared" si="100"/>
        <v>7.9719999999999999E-2</v>
      </c>
      <c r="AQ150" s="5">
        <f t="shared" si="101"/>
        <v>9.6477272727272731E-2</v>
      </c>
      <c r="AR150" s="6">
        <f>(AO150-AVERAGE(AO107:AO152))/_xlfn.STDEV.P(AO107:AO152)</f>
        <v>0.2774978857458954</v>
      </c>
      <c r="AS150" s="6">
        <f t="shared" ref="AS150:AT150" si="144">(AP150-AVERAGE(AP107:AP152))/_xlfn.STDEV.P(AP107:AP152)</f>
        <v>-0.49806912115404078</v>
      </c>
      <c r="AT150" s="6">
        <f t="shared" si="144"/>
        <v>-0.50035381327247863</v>
      </c>
    </row>
    <row r="151" spans="1:46" ht="13.5" thickBot="1">
      <c r="A151" s="4" t="s">
        <v>133</v>
      </c>
      <c r="B151" s="4" t="s">
        <v>134</v>
      </c>
      <c r="C151" s="5">
        <v>0.30193999999999999</v>
      </c>
      <c r="D151" s="5">
        <v>0.23527000000000001</v>
      </c>
      <c r="E151" s="5">
        <v>0.17798</v>
      </c>
      <c r="F151" s="5">
        <v>9.8820000000000005E-2</v>
      </c>
      <c r="G151" s="5">
        <v>0.10861999999999999</v>
      </c>
      <c r="H151" s="5">
        <v>9.9360000000000004E-2</v>
      </c>
      <c r="I151" s="5">
        <v>9.9360000000000004E-2</v>
      </c>
      <c r="J151" s="5">
        <v>0.11135</v>
      </c>
      <c r="K151" s="5">
        <v>0.11354</v>
      </c>
      <c r="L151" s="5">
        <v>0.10975</v>
      </c>
      <c r="M151" s="5">
        <v>0.10083</v>
      </c>
      <c r="N151" s="5">
        <v>0.11237</v>
      </c>
      <c r="O151" s="5">
        <v>0.1089</v>
      </c>
      <c r="P151" s="5">
        <v>9.2230000000000006E-2</v>
      </c>
      <c r="Q151" s="5">
        <v>7.109E-2</v>
      </c>
      <c r="R151" s="5">
        <v>6.6919999999999993E-2</v>
      </c>
      <c r="S151" s="5">
        <v>5.9569999999999998E-2</v>
      </c>
      <c r="T151" s="5">
        <v>5.9569999999999998E-2</v>
      </c>
      <c r="U151" s="5">
        <v>6.1550000000000001E-2</v>
      </c>
      <c r="V151" s="5">
        <v>4.913E-2</v>
      </c>
      <c r="W151" s="5">
        <v>6.164E-2</v>
      </c>
      <c r="X151" s="5">
        <v>6.6269999999999996E-2</v>
      </c>
      <c r="Y151" s="5">
        <v>7.1480000000000002E-2</v>
      </c>
      <c r="Z151" s="5">
        <v>6.1129999999999997E-2</v>
      </c>
      <c r="AA151" s="5">
        <v>0.10627</v>
      </c>
      <c r="AB151" s="5">
        <v>0.11461</v>
      </c>
      <c r="AC151" s="5">
        <v>0.13242999999999999</v>
      </c>
      <c r="AD151" s="5">
        <v>0.14001</v>
      </c>
      <c r="AE151" s="5">
        <v>0.13755999999999999</v>
      </c>
      <c r="AF151" s="5">
        <v>0.14682000000000001</v>
      </c>
      <c r="AG151" s="5">
        <v>0.14482999999999999</v>
      </c>
      <c r="AH151" s="5">
        <v>0.15998000000000001</v>
      </c>
      <c r="AI151" s="5">
        <v>0.17305000000000001</v>
      </c>
      <c r="AJ151" s="5">
        <v>0.17624000000000001</v>
      </c>
      <c r="AK151" s="5">
        <v>0.17219000000000001</v>
      </c>
      <c r="AM151" s="4" t="s">
        <v>133</v>
      </c>
      <c r="AN151" s="4" t="s">
        <v>134</v>
      </c>
      <c r="AO151" s="5">
        <f t="shared" si="99"/>
        <v>0.13909916666666669</v>
      </c>
      <c r="AP151" s="5">
        <f t="shared" si="100"/>
        <v>6.9123333333333342E-2</v>
      </c>
      <c r="AQ151" s="5">
        <f t="shared" si="101"/>
        <v>0.14581727272727274</v>
      </c>
      <c r="AR151" s="6">
        <f>(AO151-AVERAGE(AO107:AO152))/_xlfn.STDEV.P(AO107:AO152)</f>
        <v>1.4810180498963037</v>
      </c>
      <c r="AS151" s="6">
        <f t="shared" ref="AS151:AT151" si="145">(AP151-AVERAGE(AP107:AP152))/_xlfn.STDEV.P(AP107:AP152)</f>
        <v>-0.74692435872369678</v>
      </c>
      <c r="AT151" s="6">
        <f t="shared" si="145"/>
        <v>0.74368864682878744</v>
      </c>
    </row>
    <row r="152" spans="1:46" ht="13.5" thickBot="1">
      <c r="A152" s="4" t="s">
        <v>135</v>
      </c>
      <c r="B152" s="4" t="s">
        <v>136</v>
      </c>
      <c r="C152" s="5">
        <v>9.6379999999999993E-2</v>
      </c>
      <c r="D152" s="5">
        <v>7.3359999999999995E-2</v>
      </c>
      <c r="E152" s="5">
        <v>7.689E-2</v>
      </c>
      <c r="F152" s="5">
        <v>7.3480000000000004E-2</v>
      </c>
      <c r="G152" s="5">
        <v>7.6899999999999996E-2</v>
      </c>
      <c r="H152" s="5">
        <v>7.1690000000000004E-2</v>
      </c>
      <c r="I152" s="5">
        <v>7.5689999999999993E-2</v>
      </c>
      <c r="J152" s="5">
        <v>8.1640000000000004E-2</v>
      </c>
      <c r="K152" s="5">
        <v>9.3039999999999998E-2</v>
      </c>
      <c r="L152" s="5">
        <v>0.10693</v>
      </c>
      <c r="M152" s="5">
        <v>0.12121999999999999</v>
      </c>
      <c r="N152" s="5">
        <v>0.12861</v>
      </c>
      <c r="O152" s="5">
        <v>0.12103999999999999</v>
      </c>
      <c r="P152" s="5">
        <v>0.12385</v>
      </c>
      <c r="Q152" s="5">
        <v>0.1215</v>
      </c>
      <c r="R152" s="5">
        <v>0.12157</v>
      </c>
      <c r="S152" s="5">
        <v>0.12028999999999999</v>
      </c>
      <c r="T152" s="5">
        <v>0.13070000000000001</v>
      </c>
      <c r="U152" s="5">
        <v>0.13496</v>
      </c>
      <c r="V152" s="5">
        <v>0.13872999999999999</v>
      </c>
      <c r="W152" s="5">
        <v>0.10902000000000001</v>
      </c>
      <c r="X152" s="5">
        <v>9.4740000000000005E-2</v>
      </c>
      <c r="Y152" s="5">
        <v>8.8779999999999998E-2</v>
      </c>
      <c r="Z152" s="5">
        <v>8.2680000000000003E-2</v>
      </c>
      <c r="AA152" s="5">
        <v>9.4630000000000006E-2</v>
      </c>
      <c r="AB152" s="5">
        <v>9.5380000000000006E-2</v>
      </c>
      <c r="AC152" s="5">
        <v>0.10314</v>
      </c>
      <c r="AD152" s="5">
        <v>0.10017</v>
      </c>
      <c r="AE152" s="5">
        <v>9.8669999999999994E-2</v>
      </c>
      <c r="AF152" s="5">
        <v>0.13371</v>
      </c>
      <c r="AG152" s="5">
        <v>0.13549</v>
      </c>
      <c r="AH152" s="5">
        <v>0.13358</v>
      </c>
      <c r="AI152" s="5">
        <v>0.13636999999999999</v>
      </c>
      <c r="AJ152" s="5">
        <v>0.15273999999999999</v>
      </c>
      <c r="AK152" s="5">
        <v>0.14496000000000001</v>
      </c>
      <c r="AM152" s="4" t="s">
        <v>135</v>
      </c>
      <c r="AN152" s="4" t="s">
        <v>136</v>
      </c>
      <c r="AO152" s="5">
        <f t="shared" si="99"/>
        <v>8.965250000000001E-2</v>
      </c>
      <c r="AP152" s="5">
        <f t="shared" si="100"/>
        <v>0.11565500000000001</v>
      </c>
      <c r="AQ152" s="5">
        <f t="shared" si="101"/>
        <v>0.12080363636363635</v>
      </c>
      <c r="AR152" s="6">
        <f>(AO152-AVERAGE(AO107:AO152))/_xlfn.STDEV.P(AO107:AO152)</f>
        <v>8.6033043254081926E-2</v>
      </c>
      <c r="AS152" s="6">
        <f t="shared" ref="AS152:AT152" si="146">(AP152-AVERAGE(AP107:AP152))/_xlfn.STDEV.P(AP107:AP152)</f>
        <v>0.34583899102578919</v>
      </c>
      <c r="AT152" s="6">
        <f t="shared" si="146"/>
        <v>0.11300308302869225</v>
      </c>
    </row>
  </sheetData>
  <sheetProtection password="EDD0" sheet="1" objects="1" scenarios="1"/>
  <mergeCells count="12">
    <mergeCell ref="A5:AK5"/>
    <mergeCell ref="A7:AK7"/>
    <mergeCell ref="A8:AK8"/>
    <mergeCell ref="A9:AK9"/>
    <mergeCell ref="A10:B10"/>
    <mergeCell ref="AM10:AN10"/>
    <mergeCell ref="AM58:AN58"/>
    <mergeCell ref="AM106:AN106"/>
    <mergeCell ref="A57:AK57"/>
    <mergeCell ref="A58:B58"/>
    <mergeCell ref="A105:AK105"/>
    <mergeCell ref="A106:B10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2"/>
  <sheetViews>
    <sheetView topLeftCell="W1" workbookViewId="0">
      <selection activeCell="A17" sqref="A17:XFD17"/>
    </sheetView>
  </sheetViews>
  <sheetFormatPr defaultRowHeight="12.75" customHeight="1"/>
  <cols>
    <col min="1" max="1" width="27.7109375" bestFit="1" customWidth="1"/>
    <col min="2" max="2" width="40.28515625" bestFit="1" customWidth="1"/>
    <col min="3" max="5" width="7.42578125" bestFit="1" customWidth="1"/>
    <col min="6" max="7" width="8.7109375" bestFit="1" customWidth="1"/>
    <col min="8" max="23" width="7.42578125" bestFit="1" customWidth="1"/>
    <col min="24" max="37" width="8.7109375" bestFit="1" customWidth="1"/>
    <col min="39" max="39" width="27.7109375" style="49" bestFit="1" customWidth="1"/>
    <col min="40" max="40" width="40.28515625" style="49" bestFit="1" customWidth="1"/>
  </cols>
  <sheetData>
    <row r="1" spans="1:46" ht="24" customHeight="1">
      <c r="A1" s="1" t="s">
        <v>0</v>
      </c>
      <c r="AM1" s="1" t="s">
        <v>0</v>
      </c>
    </row>
    <row r="2" spans="1:46">
      <c r="A2" s="2" t="s">
        <v>1</v>
      </c>
      <c r="B2" s="3" t="s">
        <v>2</v>
      </c>
      <c r="AM2" s="2" t="s">
        <v>1</v>
      </c>
      <c r="AN2" s="3" t="s">
        <v>2</v>
      </c>
    </row>
    <row r="3" spans="1:46">
      <c r="A3" s="2" t="s">
        <v>3</v>
      </c>
      <c r="B3" s="3" t="s">
        <v>4</v>
      </c>
      <c r="AM3" s="2" t="s">
        <v>3</v>
      </c>
      <c r="AN3" s="3" t="s">
        <v>4</v>
      </c>
    </row>
    <row r="4" spans="1:46">
      <c r="A4" s="2" t="s">
        <v>5</v>
      </c>
      <c r="B4" s="3" t="s">
        <v>6</v>
      </c>
      <c r="AM4" s="2" t="s">
        <v>5</v>
      </c>
      <c r="AN4" s="3" t="s">
        <v>6</v>
      </c>
    </row>
    <row r="5" spans="1:46">
      <c r="A5" s="270" t="s">
        <v>186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M5"/>
      <c r="AN5"/>
    </row>
    <row r="6" spans="1:46" s="49" customFormat="1">
      <c r="A6" s="50"/>
    </row>
    <row r="7" spans="1:46" ht="12.75" customHeight="1">
      <c r="A7" s="267"/>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M7"/>
      <c r="AN7"/>
    </row>
    <row r="8" spans="1:46" ht="13.5" thickBot="1">
      <c r="A8" s="274" t="s">
        <v>187</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M8"/>
      <c r="AN8"/>
    </row>
    <row r="9" spans="1:46" ht="13.5" thickBot="1">
      <c r="A9" s="268" t="s">
        <v>188</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M9"/>
      <c r="AN9"/>
    </row>
    <row r="10" spans="1:46" ht="13.5" thickBot="1">
      <c r="A10" s="267"/>
      <c r="B10" s="267"/>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4" t="s">
        <v>26</v>
      </c>
      <c r="T10" s="4" t="s">
        <v>27</v>
      </c>
      <c r="U10" s="4" t="s">
        <v>28</v>
      </c>
      <c r="V10" s="4" t="s">
        <v>29</v>
      </c>
      <c r="W10" s="4" t="s">
        <v>30</v>
      </c>
      <c r="X10" s="4" t="s">
        <v>31</v>
      </c>
      <c r="Y10" s="4" t="s">
        <v>32</v>
      </c>
      <c r="Z10" s="4" t="s">
        <v>33</v>
      </c>
      <c r="AA10" s="4" t="s">
        <v>34</v>
      </c>
      <c r="AB10" s="4" t="s">
        <v>35</v>
      </c>
      <c r="AC10" s="4" t="s">
        <v>36</v>
      </c>
      <c r="AD10" s="4" t="s">
        <v>37</v>
      </c>
      <c r="AE10" s="4" t="s">
        <v>38</v>
      </c>
      <c r="AF10" s="4" t="s">
        <v>39</v>
      </c>
      <c r="AG10" s="4" t="s">
        <v>40</v>
      </c>
      <c r="AH10" s="4" t="s">
        <v>41</v>
      </c>
      <c r="AI10" s="4" t="s">
        <v>42</v>
      </c>
      <c r="AJ10" s="4" t="s">
        <v>43</v>
      </c>
      <c r="AK10" s="4" t="s">
        <v>44</v>
      </c>
      <c r="AM10" s="267"/>
      <c r="AN10" s="267"/>
      <c r="AO10" s="4">
        <v>2016</v>
      </c>
      <c r="AP10" s="4">
        <v>2017</v>
      </c>
      <c r="AQ10" s="4">
        <v>2018</v>
      </c>
      <c r="AR10" s="4">
        <v>2016</v>
      </c>
      <c r="AS10" s="4">
        <v>2017</v>
      </c>
      <c r="AT10" s="4">
        <v>2018</v>
      </c>
    </row>
    <row r="11" spans="1:46" ht="13.5" thickBot="1">
      <c r="A11" s="4" t="s">
        <v>45</v>
      </c>
      <c r="B11" s="4" t="s">
        <v>46</v>
      </c>
      <c r="C11" s="5">
        <v>0.83587</v>
      </c>
      <c r="D11" s="5">
        <v>0.78478999999999999</v>
      </c>
      <c r="E11" s="5">
        <v>0.77553000000000005</v>
      </c>
      <c r="F11" s="5">
        <v>0.75866999999999996</v>
      </c>
      <c r="G11" s="5">
        <v>0.69545000000000001</v>
      </c>
      <c r="H11" s="5">
        <v>0.64720999999999995</v>
      </c>
      <c r="I11" s="5">
        <v>0.64387000000000005</v>
      </c>
      <c r="J11" s="5">
        <v>0.58831999999999995</v>
      </c>
      <c r="K11" s="5">
        <v>0.58137000000000005</v>
      </c>
      <c r="L11" s="5">
        <v>0.59194000000000002</v>
      </c>
      <c r="M11" s="5">
        <v>0.58074000000000003</v>
      </c>
      <c r="N11" s="5">
        <v>0.5696</v>
      </c>
      <c r="O11" s="5">
        <v>0.61936999999999998</v>
      </c>
      <c r="P11" s="5">
        <v>0.65378000000000003</v>
      </c>
      <c r="Q11" s="5">
        <v>0.66303999999999996</v>
      </c>
      <c r="R11" s="5">
        <v>0.65513999999999994</v>
      </c>
      <c r="S11" s="5">
        <v>0.69347999999999999</v>
      </c>
      <c r="T11" s="5">
        <v>0.70455999999999996</v>
      </c>
      <c r="U11" s="5">
        <v>0.67932999999999999</v>
      </c>
      <c r="V11" s="5">
        <v>0.73487999999999998</v>
      </c>
      <c r="W11" s="5">
        <v>0.70674000000000003</v>
      </c>
      <c r="X11" s="5">
        <v>0.71816999999999998</v>
      </c>
      <c r="Y11" s="5">
        <v>0.71918000000000004</v>
      </c>
      <c r="Z11" s="5">
        <v>0.75641999999999998</v>
      </c>
      <c r="AA11" s="5">
        <v>0.75785000000000002</v>
      </c>
      <c r="AB11" s="5">
        <v>0.77293999999999996</v>
      </c>
      <c r="AC11" s="5">
        <v>0.75210999999999995</v>
      </c>
      <c r="AD11" s="5">
        <v>0.73982000000000003</v>
      </c>
      <c r="AE11" s="5">
        <v>0.75368999999999997</v>
      </c>
      <c r="AF11" s="5">
        <v>0.77417999999999998</v>
      </c>
      <c r="AG11" s="5">
        <v>0.78849999999999998</v>
      </c>
      <c r="AH11" s="5">
        <v>0.76551000000000002</v>
      </c>
      <c r="AI11" s="5">
        <v>0.78583000000000003</v>
      </c>
      <c r="AJ11" s="5">
        <v>0.80118</v>
      </c>
      <c r="AK11" s="5">
        <v>0.76632</v>
      </c>
      <c r="AM11" s="4" t="s">
        <v>45</v>
      </c>
      <c r="AN11" s="4" t="s">
        <v>46</v>
      </c>
      <c r="AO11" s="5">
        <f>AVERAGE(C11:N11)</f>
        <v>0.67111333333333312</v>
      </c>
      <c r="AP11" s="5">
        <f>AVERAGE(O11:Z11)</f>
        <v>0.69200749999999989</v>
      </c>
      <c r="AQ11" s="5">
        <f>AVERAGE(AA11:AK11)</f>
        <v>0.76890272727272735</v>
      </c>
      <c r="AR11" s="6">
        <f>(AO11-AVERAGE(AO11:AO56))/_xlfn.STDEV.P(AO11:AO56)</f>
        <v>0.43920912846745869</v>
      </c>
      <c r="AS11" s="6">
        <f t="shared" ref="AS11:AT11" si="0">(AP11-AVERAGE(AP11:AP56))/_xlfn.STDEV.P(AP11:AP56)</f>
        <v>-0.15785242058349763</v>
      </c>
      <c r="AT11" s="6">
        <f t="shared" si="0"/>
        <v>0.24924208082622062</v>
      </c>
    </row>
    <row r="12" spans="1:46" ht="13.5" thickBot="1">
      <c r="A12" s="4" t="s">
        <v>47</v>
      </c>
      <c r="B12" s="4" t="s">
        <v>48</v>
      </c>
      <c r="C12" s="5">
        <v>0.59258999999999995</v>
      </c>
      <c r="D12" s="5">
        <v>0.59258999999999995</v>
      </c>
      <c r="E12" s="5">
        <v>0.50926000000000005</v>
      </c>
      <c r="F12" s="5">
        <v>0.59258999999999995</v>
      </c>
      <c r="G12" s="5">
        <v>0.67593000000000003</v>
      </c>
      <c r="H12" s="5">
        <v>0.67593000000000003</v>
      </c>
      <c r="I12" s="5">
        <v>0.75926000000000005</v>
      </c>
      <c r="J12" s="5">
        <v>0.75926000000000005</v>
      </c>
      <c r="K12" s="5">
        <v>0.82770999999999995</v>
      </c>
      <c r="L12" s="5">
        <v>0.82770999999999995</v>
      </c>
      <c r="M12" s="5">
        <v>0.76520999999999995</v>
      </c>
      <c r="N12" s="5">
        <v>0.76520999999999995</v>
      </c>
      <c r="O12" s="5">
        <v>0.79762</v>
      </c>
      <c r="P12" s="5">
        <v>0.71428999999999998</v>
      </c>
      <c r="Q12" s="5">
        <v>0.79762</v>
      </c>
      <c r="R12" s="5">
        <v>0.79762</v>
      </c>
      <c r="S12" s="5">
        <v>0.79762</v>
      </c>
      <c r="T12" s="5">
        <v>0.78720000000000001</v>
      </c>
      <c r="U12" s="5">
        <v>0.78720000000000001</v>
      </c>
      <c r="V12" s="5">
        <v>0.70387</v>
      </c>
      <c r="W12" s="5">
        <v>0.70684999999999998</v>
      </c>
      <c r="X12" s="5">
        <v>0.62351000000000001</v>
      </c>
      <c r="Y12" s="5">
        <v>0.60267999999999999</v>
      </c>
      <c r="Z12" s="5">
        <v>0.60267999999999999</v>
      </c>
      <c r="AA12" s="5">
        <v>0.56101000000000001</v>
      </c>
      <c r="AB12" s="5">
        <v>0.56101000000000001</v>
      </c>
      <c r="AC12" s="5">
        <v>0.56101000000000001</v>
      </c>
      <c r="AD12" s="5">
        <v>0.56101000000000001</v>
      </c>
      <c r="AE12" s="5">
        <v>0.56101000000000001</v>
      </c>
      <c r="AF12" s="5">
        <v>0.48809999999999998</v>
      </c>
      <c r="AG12" s="5">
        <v>0.48809999999999998</v>
      </c>
      <c r="AH12" s="5">
        <v>0.57142999999999999</v>
      </c>
      <c r="AI12" s="5">
        <v>0.58333000000000002</v>
      </c>
      <c r="AJ12" s="5">
        <v>0.66666999999999998</v>
      </c>
      <c r="AK12" s="5">
        <v>0.58333000000000002</v>
      </c>
      <c r="AM12" s="4" t="s">
        <v>47</v>
      </c>
      <c r="AN12" s="4" t="s">
        <v>48</v>
      </c>
      <c r="AO12" s="5">
        <f t="shared" ref="AO12:AO56" si="1">AVERAGE(C12:N12)</f>
        <v>0.69527083333333328</v>
      </c>
      <c r="AP12" s="5">
        <f t="shared" ref="AP12:AP56" si="2">AVERAGE(O12:Z12)</f>
        <v>0.72656333333333334</v>
      </c>
      <c r="AQ12" s="5">
        <f t="shared" ref="AQ12:AQ56" si="3">AVERAGE(AA12:AK12)</f>
        <v>0.56236454545454551</v>
      </c>
      <c r="AR12" s="6">
        <f>(AO12-AVERAGE(AO11:AO56))/_xlfn.STDEV.P(AO11:AO56)</f>
        <v>0.58640979237448376</v>
      </c>
      <c r="AS12" s="6">
        <f t="shared" ref="AS12:AT12" si="4">(AP12-AVERAGE(AP11:AP56))/_xlfn.STDEV.P(AP11:AP56)</f>
        <v>0.11922225407250715</v>
      </c>
      <c r="AT12" s="6">
        <f t="shared" si="4"/>
        <v>-1.2389780875165248</v>
      </c>
    </row>
    <row r="13" spans="1:46" ht="13.5" thickBot="1">
      <c r="A13" s="4" t="s">
        <v>49</v>
      </c>
      <c r="B13" s="4" t="s">
        <v>50</v>
      </c>
      <c r="C13" s="5">
        <v>0.66725000000000001</v>
      </c>
      <c r="D13" s="5">
        <v>0.65058000000000005</v>
      </c>
      <c r="E13" s="5">
        <v>0.64641999999999999</v>
      </c>
      <c r="F13" s="5">
        <v>0.64641999999999999</v>
      </c>
      <c r="G13" s="5">
        <v>0.66030999999999995</v>
      </c>
      <c r="H13" s="5">
        <v>0.63</v>
      </c>
      <c r="I13" s="5">
        <v>0.67386000000000001</v>
      </c>
      <c r="J13" s="5">
        <v>0.69371000000000005</v>
      </c>
      <c r="K13" s="5">
        <v>0.71870999999999996</v>
      </c>
      <c r="L13" s="5">
        <v>0.71870999999999996</v>
      </c>
      <c r="M13" s="5">
        <v>0.70018999999999998</v>
      </c>
      <c r="N13" s="5">
        <v>0.65422999999999998</v>
      </c>
      <c r="O13" s="5">
        <v>0.68994</v>
      </c>
      <c r="P13" s="5">
        <v>0.70660999999999996</v>
      </c>
      <c r="Q13" s="5">
        <v>0.78993999999999998</v>
      </c>
      <c r="R13" s="5">
        <v>0.75849</v>
      </c>
      <c r="S13" s="5">
        <v>0.75368999999999997</v>
      </c>
      <c r="T13" s="5">
        <v>0.79510000000000003</v>
      </c>
      <c r="U13" s="5">
        <v>0.74509999999999998</v>
      </c>
      <c r="V13" s="5">
        <v>0.74509999999999998</v>
      </c>
      <c r="W13" s="5">
        <v>0.76176999999999995</v>
      </c>
      <c r="X13" s="5">
        <v>0.76176999999999995</v>
      </c>
      <c r="Y13" s="5">
        <v>0.80806</v>
      </c>
      <c r="Z13" s="5">
        <v>0.87624999999999997</v>
      </c>
      <c r="AA13" s="5">
        <v>0.87624999999999997</v>
      </c>
      <c r="AB13" s="5">
        <v>0.86434</v>
      </c>
      <c r="AC13" s="5">
        <v>0.86434</v>
      </c>
      <c r="AD13" s="5">
        <v>0.87495000000000001</v>
      </c>
      <c r="AE13" s="5">
        <v>0.87899000000000005</v>
      </c>
      <c r="AF13" s="5">
        <v>0.86899000000000004</v>
      </c>
      <c r="AG13" s="5">
        <v>0.89398999999999995</v>
      </c>
      <c r="AH13" s="5">
        <v>0.89398999999999995</v>
      </c>
      <c r="AI13" s="5">
        <v>0.89398999999999995</v>
      </c>
      <c r="AJ13" s="5">
        <v>0.89398999999999995</v>
      </c>
      <c r="AK13" s="5">
        <v>0.81066000000000005</v>
      </c>
      <c r="AM13" s="4" t="s">
        <v>49</v>
      </c>
      <c r="AN13" s="4" t="s">
        <v>50</v>
      </c>
      <c r="AO13" s="5">
        <f t="shared" si="1"/>
        <v>0.67169916666666662</v>
      </c>
      <c r="AP13" s="5">
        <f t="shared" si="2"/>
        <v>0.76598500000000003</v>
      </c>
      <c r="AQ13" s="5">
        <f t="shared" si="3"/>
        <v>0.87404363636363636</v>
      </c>
      <c r="AR13" s="6">
        <f>(AO13-AVERAGE(AO11:AO56))/_xlfn.STDEV.P(AO11:AO56)</f>
        <v>0.44277882962053983</v>
      </c>
      <c r="AS13" s="6">
        <f t="shared" ref="AS13:AT13" si="5">(AP13-AVERAGE(AP11:AP56))/_xlfn.STDEV.P(AP11:AP56)</f>
        <v>0.43531202568069977</v>
      </c>
      <c r="AT13" s="6">
        <f t="shared" si="5"/>
        <v>1.0068396351841209</v>
      </c>
    </row>
    <row r="14" spans="1:46" ht="13.5" thickBot="1">
      <c r="A14" s="4" t="s">
        <v>51</v>
      </c>
      <c r="B14" s="4" t="s">
        <v>52</v>
      </c>
      <c r="C14" s="5">
        <v>0.67481000000000002</v>
      </c>
      <c r="D14" s="5">
        <v>0.75814000000000004</v>
      </c>
      <c r="E14" s="5">
        <v>0.84147000000000005</v>
      </c>
      <c r="F14" s="5">
        <v>0.85338000000000003</v>
      </c>
      <c r="G14" s="5">
        <v>0.85338000000000003</v>
      </c>
      <c r="H14" s="5">
        <v>0.81415999999999999</v>
      </c>
      <c r="I14" s="5">
        <v>0.83004</v>
      </c>
      <c r="J14" s="5">
        <v>0.83004</v>
      </c>
      <c r="K14" s="5">
        <v>0.91337000000000002</v>
      </c>
      <c r="L14" s="5">
        <v>0.84392999999999996</v>
      </c>
      <c r="M14" s="5">
        <v>0.84392999999999996</v>
      </c>
      <c r="N14" s="5">
        <v>0.87368999999999997</v>
      </c>
      <c r="O14" s="5">
        <v>0.87944</v>
      </c>
      <c r="P14" s="5">
        <v>0.87944</v>
      </c>
      <c r="Q14" s="5">
        <v>0.80503000000000002</v>
      </c>
      <c r="R14" s="5">
        <v>0.79113999999999995</v>
      </c>
      <c r="S14" s="5">
        <v>0.79113999999999995</v>
      </c>
      <c r="T14" s="5">
        <v>0.81647000000000003</v>
      </c>
      <c r="U14" s="5">
        <v>0.81108999999999998</v>
      </c>
      <c r="V14" s="5">
        <v>0.81108999999999998</v>
      </c>
      <c r="W14" s="5">
        <v>0.81108999999999998</v>
      </c>
      <c r="X14" s="5">
        <v>0.88053999999999999</v>
      </c>
      <c r="Y14" s="5">
        <v>0.88053999999999999</v>
      </c>
      <c r="Z14" s="5">
        <v>0.89244000000000001</v>
      </c>
      <c r="AA14" s="5">
        <v>0.87855000000000005</v>
      </c>
      <c r="AB14" s="5">
        <v>0.87855000000000005</v>
      </c>
      <c r="AC14" s="5">
        <v>0.95296000000000003</v>
      </c>
      <c r="AD14" s="5">
        <v>0.96684999999999999</v>
      </c>
      <c r="AE14" s="5">
        <v>0.96684999999999999</v>
      </c>
      <c r="AF14" s="5">
        <v>0.96150000000000002</v>
      </c>
      <c r="AG14" s="5">
        <v>0.88354999999999995</v>
      </c>
      <c r="AH14" s="5">
        <v>0.87758999999999998</v>
      </c>
      <c r="AI14" s="5">
        <v>0.87758999999999998</v>
      </c>
      <c r="AJ14" s="5">
        <v>0.87758999999999998</v>
      </c>
      <c r="AK14" s="5">
        <v>0.79425999999999997</v>
      </c>
      <c r="AM14" s="4" t="s">
        <v>51</v>
      </c>
      <c r="AN14" s="4" t="s">
        <v>52</v>
      </c>
      <c r="AO14" s="5">
        <f t="shared" si="1"/>
        <v>0.82752833333333342</v>
      </c>
      <c r="AP14" s="5">
        <f t="shared" si="2"/>
        <v>0.83745416666666672</v>
      </c>
      <c r="AQ14" s="5">
        <f t="shared" si="3"/>
        <v>0.90143999999999991</v>
      </c>
      <c r="AR14" s="6">
        <f>(AO14-AVERAGE(AO11:AO56))/_xlfn.STDEV.P(AO11:AO56)</f>
        <v>1.3923041029067516</v>
      </c>
      <c r="AS14" s="6">
        <f t="shared" ref="AS14:AT14" si="6">(AP14-AVERAGE(AP11:AP56))/_xlfn.STDEV.P(AP11:AP56)</f>
        <v>1.0083642195341944</v>
      </c>
      <c r="AT14" s="6">
        <f t="shared" si="6"/>
        <v>1.2042453668699937</v>
      </c>
    </row>
    <row r="15" spans="1:46" ht="13.5" thickBot="1">
      <c r="A15" s="4" t="s">
        <v>53</v>
      </c>
      <c r="B15" s="4" t="s">
        <v>54</v>
      </c>
      <c r="C15" s="5">
        <v>0.60743000000000003</v>
      </c>
      <c r="D15" s="5">
        <v>0.60465000000000002</v>
      </c>
      <c r="E15" s="5">
        <v>0.61475000000000002</v>
      </c>
      <c r="F15" s="5">
        <v>0.61475000000000002</v>
      </c>
      <c r="G15" s="5">
        <v>0.61475000000000002</v>
      </c>
      <c r="H15" s="5">
        <v>0.63558000000000003</v>
      </c>
      <c r="I15" s="5">
        <v>0.55530999999999997</v>
      </c>
      <c r="J15" s="5">
        <v>0.62051999999999996</v>
      </c>
      <c r="K15" s="5">
        <v>0.63671999999999995</v>
      </c>
      <c r="L15" s="5">
        <v>0.66171999999999997</v>
      </c>
      <c r="M15" s="5">
        <v>0.62904000000000004</v>
      </c>
      <c r="N15" s="5">
        <v>0.62904000000000004</v>
      </c>
      <c r="O15" s="5">
        <v>0.69586000000000003</v>
      </c>
      <c r="P15" s="5">
        <v>0.69359000000000004</v>
      </c>
      <c r="Q15" s="5">
        <v>0.76681999999999995</v>
      </c>
      <c r="R15" s="5">
        <v>0.74599000000000004</v>
      </c>
      <c r="S15" s="5">
        <v>0.74599000000000004</v>
      </c>
      <c r="T15" s="5">
        <v>0.66266000000000003</v>
      </c>
      <c r="U15" s="5">
        <v>0.74292999999999998</v>
      </c>
      <c r="V15" s="5">
        <v>0.73492000000000002</v>
      </c>
      <c r="W15" s="5">
        <v>0.80205000000000004</v>
      </c>
      <c r="X15" s="5">
        <v>0.76037999999999994</v>
      </c>
      <c r="Y15" s="5">
        <v>0.81466000000000005</v>
      </c>
      <c r="Z15" s="5">
        <v>0.74944</v>
      </c>
      <c r="AA15" s="5">
        <v>0.76178000000000001</v>
      </c>
      <c r="AB15" s="5">
        <v>0.68467</v>
      </c>
      <c r="AC15" s="5">
        <v>0.60133999999999999</v>
      </c>
      <c r="AD15" s="5">
        <v>0.53883999999999999</v>
      </c>
      <c r="AE15" s="5">
        <v>0.45551000000000003</v>
      </c>
      <c r="AF15" s="5">
        <v>0.53883999999999999</v>
      </c>
      <c r="AG15" s="5">
        <v>0.45551000000000003</v>
      </c>
      <c r="AH15" s="5">
        <v>0.39301000000000003</v>
      </c>
      <c r="AI15" s="5">
        <v>0.30967</v>
      </c>
      <c r="AJ15" s="5">
        <v>0.35133999999999999</v>
      </c>
      <c r="AK15" s="5">
        <v>0.33450999999999997</v>
      </c>
      <c r="AM15" s="4" t="s">
        <v>53</v>
      </c>
      <c r="AN15" s="4" t="s">
        <v>54</v>
      </c>
      <c r="AO15" s="5">
        <f t="shared" si="1"/>
        <v>0.61868833333333328</v>
      </c>
      <c r="AP15" s="5">
        <f t="shared" si="2"/>
        <v>0.74294083333333338</v>
      </c>
      <c r="AQ15" s="5">
        <f t="shared" si="3"/>
        <v>0.49318363636363638</v>
      </c>
      <c r="AR15" s="6">
        <f>(AO15-AVERAGE(AO11:AO56))/_xlfn.STDEV.P(AO11:AO56)</f>
        <v>0.11976403666053693</v>
      </c>
      <c r="AS15" s="6">
        <f t="shared" ref="AS15:AT15" si="7">(AP15-AVERAGE(AP11:AP56))/_xlfn.STDEV.P(AP11:AP56)</f>
        <v>0.25053989414809635</v>
      </c>
      <c r="AT15" s="6">
        <f t="shared" si="7"/>
        <v>-1.7374642427980251</v>
      </c>
    </row>
    <row r="16" spans="1:46" ht="13.5" thickBot="1">
      <c r="A16" s="4" t="s">
        <v>55</v>
      </c>
      <c r="B16" s="4" t="s">
        <v>56</v>
      </c>
      <c r="C16" s="5">
        <v>0.67859999999999998</v>
      </c>
      <c r="D16" s="5">
        <v>0.66210000000000002</v>
      </c>
      <c r="E16" s="5">
        <v>0.60655000000000003</v>
      </c>
      <c r="F16" s="5">
        <v>0.61060999999999999</v>
      </c>
      <c r="G16" s="5">
        <v>0.61768000000000001</v>
      </c>
      <c r="H16" s="5">
        <v>0.54696</v>
      </c>
      <c r="I16" s="5">
        <v>0.57094999999999996</v>
      </c>
      <c r="J16" s="5">
        <v>0.56315000000000004</v>
      </c>
      <c r="K16" s="5">
        <v>0.58343</v>
      </c>
      <c r="L16" s="5">
        <v>0.57413999999999998</v>
      </c>
      <c r="M16" s="5">
        <v>0.54288999999999998</v>
      </c>
      <c r="N16" s="5">
        <v>0.52773000000000003</v>
      </c>
      <c r="O16" s="5">
        <v>0.54607000000000006</v>
      </c>
      <c r="P16" s="5">
        <v>0.53403</v>
      </c>
      <c r="Q16" s="5">
        <v>0.58177000000000001</v>
      </c>
      <c r="R16" s="5">
        <v>0.54273000000000005</v>
      </c>
      <c r="S16" s="5">
        <v>0.58757999999999999</v>
      </c>
      <c r="T16" s="5">
        <v>0.65288000000000002</v>
      </c>
      <c r="U16" s="5">
        <v>0.61624999999999996</v>
      </c>
      <c r="V16" s="5">
        <v>0.57791000000000003</v>
      </c>
      <c r="W16" s="5">
        <v>0.55383000000000004</v>
      </c>
      <c r="X16" s="5">
        <v>0.58499999999999996</v>
      </c>
      <c r="Y16" s="5">
        <v>0.63014000000000003</v>
      </c>
      <c r="Z16" s="5">
        <v>0.66347</v>
      </c>
      <c r="AA16" s="5">
        <v>0.68679999999999997</v>
      </c>
      <c r="AB16" s="5">
        <v>0.70143999999999995</v>
      </c>
      <c r="AC16" s="5">
        <v>0.66164000000000001</v>
      </c>
      <c r="AD16" s="5">
        <v>0.68593999999999999</v>
      </c>
      <c r="AE16" s="5">
        <v>0.66812000000000005</v>
      </c>
      <c r="AF16" s="5">
        <v>0.67737999999999998</v>
      </c>
      <c r="AG16" s="5">
        <v>0.71084999999999998</v>
      </c>
      <c r="AH16" s="5">
        <v>0.81110000000000004</v>
      </c>
      <c r="AI16" s="5">
        <v>0.84609999999999996</v>
      </c>
      <c r="AJ16" s="5">
        <v>0.86043000000000003</v>
      </c>
      <c r="AK16" s="5">
        <v>0.78542999999999996</v>
      </c>
      <c r="AM16" s="4" t="s">
        <v>55</v>
      </c>
      <c r="AN16" s="4" t="s">
        <v>56</v>
      </c>
      <c r="AO16" s="5">
        <f t="shared" si="1"/>
        <v>0.5903991666666667</v>
      </c>
      <c r="AP16" s="5">
        <f t="shared" si="2"/>
        <v>0.58930500000000008</v>
      </c>
      <c r="AQ16" s="5">
        <f t="shared" si="3"/>
        <v>0.73592999999999986</v>
      </c>
      <c r="AR16" s="6">
        <f>(AO16-AVERAGE(AO11:AO56))/_xlfn.STDEV.P(AO11:AO56)</f>
        <v>-5.2612414326103953E-2</v>
      </c>
      <c r="AS16" s="6">
        <f t="shared" ref="AS16:AT16" si="8">(AP16-AVERAGE(AP11:AP56))/_xlfn.STDEV.P(AP11:AP56)</f>
        <v>-0.98133890691310466</v>
      </c>
      <c r="AT16" s="6">
        <f t="shared" si="8"/>
        <v>1.1655609886259166E-2</v>
      </c>
    </row>
    <row r="17" spans="1:46" ht="13.5" thickBot="1">
      <c r="A17" s="4" t="s">
        <v>57</v>
      </c>
      <c r="B17" s="4" t="s">
        <v>58</v>
      </c>
      <c r="C17" s="5">
        <v>0.71191000000000004</v>
      </c>
      <c r="D17" s="5">
        <v>0.71538000000000002</v>
      </c>
      <c r="E17" s="5">
        <v>0.75705</v>
      </c>
      <c r="F17" s="5">
        <v>0.72926999999999997</v>
      </c>
      <c r="G17" s="5">
        <v>0.73841999999999997</v>
      </c>
      <c r="H17" s="5">
        <v>0.72968999999999995</v>
      </c>
      <c r="I17" s="5">
        <v>0.74045000000000005</v>
      </c>
      <c r="J17" s="5">
        <v>0.75246000000000002</v>
      </c>
      <c r="K17" s="5">
        <v>0.70104999999999995</v>
      </c>
      <c r="L17" s="5">
        <v>0.70104999999999995</v>
      </c>
      <c r="M17" s="5">
        <v>0.68803000000000003</v>
      </c>
      <c r="N17" s="5">
        <v>0.72692999999999997</v>
      </c>
      <c r="O17" s="5">
        <v>0.74616000000000005</v>
      </c>
      <c r="P17" s="5">
        <v>0.74926999999999999</v>
      </c>
      <c r="Q17" s="5">
        <v>0.74926999999999999</v>
      </c>
      <c r="R17" s="5">
        <v>0.72943000000000002</v>
      </c>
      <c r="S17" s="5">
        <v>0.72167000000000003</v>
      </c>
      <c r="T17" s="5">
        <v>0.74080000000000001</v>
      </c>
      <c r="U17" s="5">
        <v>0.73316000000000003</v>
      </c>
      <c r="V17" s="5">
        <v>0.72809999999999997</v>
      </c>
      <c r="W17" s="5">
        <v>0.76910000000000001</v>
      </c>
      <c r="X17" s="5">
        <v>0.75243000000000004</v>
      </c>
      <c r="Y17" s="5">
        <v>0.76829000000000003</v>
      </c>
      <c r="Z17" s="5">
        <v>0.77495999999999998</v>
      </c>
      <c r="AA17" s="5">
        <v>0.75114999999999998</v>
      </c>
      <c r="AB17" s="5">
        <v>0.74456999999999995</v>
      </c>
      <c r="AC17" s="5">
        <v>0.74456999999999995</v>
      </c>
      <c r="AD17" s="5">
        <v>0.78822000000000003</v>
      </c>
      <c r="AE17" s="5">
        <v>0.82272000000000001</v>
      </c>
      <c r="AF17" s="5">
        <v>0.82718000000000003</v>
      </c>
      <c r="AG17" s="5">
        <v>0.82093000000000005</v>
      </c>
      <c r="AH17" s="5">
        <v>0.83313999999999999</v>
      </c>
      <c r="AI17" s="5">
        <v>0.84911999999999999</v>
      </c>
      <c r="AJ17" s="5">
        <v>0.86577999999999999</v>
      </c>
      <c r="AK17" s="5">
        <v>0.79835999999999996</v>
      </c>
      <c r="AM17" s="4" t="s">
        <v>57</v>
      </c>
      <c r="AN17" s="4" t="s">
        <v>58</v>
      </c>
      <c r="AO17" s="5">
        <f t="shared" si="1"/>
        <v>0.7243075000000001</v>
      </c>
      <c r="AP17" s="5">
        <f t="shared" si="2"/>
        <v>0.7468866666666667</v>
      </c>
      <c r="AQ17" s="5">
        <f t="shared" si="3"/>
        <v>0.80415818181818188</v>
      </c>
      <c r="AR17" s="6">
        <f>(AO17-AVERAGE(AO11:AO56))/_xlfn.STDEV.P(AO11:AO56)</f>
        <v>0.76334103985374746</v>
      </c>
      <c r="AS17" s="6">
        <f t="shared" ref="AS17:AT17" si="9">(AP17-AVERAGE(AP11:AP56))/_xlfn.STDEV.P(AP11:AP56)</f>
        <v>0.2821782712792168</v>
      </c>
      <c r="AT17" s="6">
        <f t="shared" si="9"/>
        <v>0.50327684590817767</v>
      </c>
    </row>
    <row r="18" spans="1:46" ht="13.5" thickBot="1">
      <c r="A18" s="4" t="s">
        <v>59</v>
      </c>
      <c r="B18" s="4" t="s">
        <v>60</v>
      </c>
      <c r="C18" s="5">
        <v>0.81498999999999999</v>
      </c>
      <c r="D18" s="5">
        <v>0.83467000000000002</v>
      </c>
      <c r="E18" s="5">
        <v>0.84084000000000003</v>
      </c>
      <c r="F18" s="5">
        <v>0.83326999999999996</v>
      </c>
      <c r="G18" s="5">
        <v>0.80123</v>
      </c>
      <c r="H18" s="5">
        <v>0.80123</v>
      </c>
      <c r="I18" s="5">
        <v>0.80123</v>
      </c>
      <c r="J18" s="5">
        <v>0.80123</v>
      </c>
      <c r="K18" s="5">
        <v>0.80123</v>
      </c>
      <c r="L18" s="5">
        <v>0.79996999999999996</v>
      </c>
      <c r="M18" s="5">
        <v>0.76312000000000002</v>
      </c>
      <c r="N18" s="5">
        <v>0.76665000000000005</v>
      </c>
      <c r="O18" s="5">
        <v>0.74658000000000002</v>
      </c>
      <c r="P18" s="5">
        <v>0.71840999999999999</v>
      </c>
      <c r="Q18" s="5">
        <v>0.77890999999999999</v>
      </c>
      <c r="R18" s="5">
        <v>0.76302999999999999</v>
      </c>
      <c r="S18" s="5">
        <v>0.76998</v>
      </c>
      <c r="T18" s="5">
        <v>0.75839999999999996</v>
      </c>
      <c r="U18" s="5">
        <v>0.75244999999999995</v>
      </c>
      <c r="V18" s="5">
        <v>0.73558000000000001</v>
      </c>
      <c r="W18" s="5">
        <v>0.73558000000000001</v>
      </c>
      <c r="X18" s="5">
        <v>0.73684000000000005</v>
      </c>
      <c r="Y18" s="5">
        <v>0.75875999999999999</v>
      </c>
      <c r="Z18" s="5">
        <v>0.77066000000000001</v>
      </c>
      <c r="AA18" s="5">
        <v>0.84824999999999995</v>
      </c>
      <c r="AB18" s="5">
        <v>0.88104000000000005</v>
      </c>
      <c r="AC18" s="5">
        <v>0.89771000000000001</v>
      </c>
      <c r="AD18" s="5">
        <v>0.90264</v>
      </c>
      <c r="AE18" s="5">
        <v>0.93042000000000002</v>
      </c>
      <c r="AF18" s="5">
        <v>0.86624000000000001</v>
      </c>
      <c r="AG18" s="5">
        <v>0.87219000000000002</v>
      </c>
      <c r="AH18" s="5">
        <v>0.88905999999999996</v>
      </c>
      <c r="AI18" s="5">
        <v>0.88905999999999996</v>
      </c>
      <c r="AJ18" s="5">
        <v>0.88905999999999996</v>
      </c>
      <c r="AK18" s="5">
        <v>0.81842000000000004</v>
      </c>
      <c r="AM18" s="4" t="s">
        <v>59</v>
      </c>
      <c r="AN18" s="4" t="s">
        <v>60</v>
      </c>
      <c r="AO18" s="5">
        <f t="shared" si="1"/>
        <v>0.80497166666666686</v>
      </c>
      <c r="AP18" s="5">
        <f t="shared" si="2"/>
        <v>0.7520983333333332</v>
      </c>
      <c r="AQ18" s="5">
        <f t="shared" si="3"/>
        <v>0.88037181818181809</v>
      </c>
      <c r="AR18" s="6">
        <f>(AO18-AVERAGE(AO11:AO56))/_xlfn.STDEV.P(AO11:AO56)</f>
        <v>1.2548579139855984</v>
      </c>
      <c r="AS18" s="6">
        <f t="shared" ref="AS18:AT18" si="10">(AP18-AVERAGE(AP11:AP56))/_xlfn.STDEV.P(AP11:AP56)</f>
        <v>0.32396631997573677</v>
      </c>
      <c r="AT18" s="6">
        <f t="shared" si="10"/>
        <v>1.0524376341974386</v>
      </c>
    </row>
    <row r="19" spans="1:46" ht="13.5" thickBot="1">
      <c r="A19" s="4" t="s">
        <v>61</v>
      </c>
      <c r="B19" s="4" t="s">
        <v>62</v>
      </c>
      <c r="C19" s="5">
        <v>0.5625</v>
      </c>
      <c r="D19" s="5">
        <v>0.64583000000000002</v>
      </c>
      <c r="E19" s="5">
        <v>0.64583000000000002</v>
      </c>
      <c r="F19" s="5">
        <v>0.64583000000000002</v>
      </c>
      <c r="G19" s="5">
        <v>0.68606</v>
      </c>
      <c r="H19" s="5">
        <v>0.60272999999999999</v>
      </c>
      <c r="I19" s="5">
        <v>0.58757999999999999</v>
      </c>
      <c r="J19" s="5">
        <v>0.67091000000000001</v>
      </c>
      <c r="K19" s="5">
        <v>0.67091000000000001</v>
      </c>
      <c r="L19" s="5">
        <v>0.75424999999999998</v>
      </c>
      <c r="M19" s="5">
        <v>0.83757999999999999</v>
      </c>
      <c r="N19" s="5">
        <v>0.82242999999999999</v>
      </c>
      <c r="O19" s="5">
        <v>0.84326000000000001</v>
      </c>
      <c r="P19" s="5">
        <v>0.84326000000000001</v>
      </c>
      <c r="Q19" s="5">
        <v>0.79117999999999999</v>
      </c>
      <c r="R19" s="5">
        <v>0.79117999999999999</v>
      </c>
      <c r="S19" s="5">
        <v>0.83428000000000002</v>
      </c>
      <c r="T19" s="5">
        <v>0.91761000000000004</v>
      </c>
      <c r="U19" s="5">
        <v>0.93276999999999999</v>
      </c>
      <c r="V19" s="5">
        <v>0.93276999999999999</v>
      </c>
      <c r="W19" s="5">
        <v>0.84943000000000002</v>
      </c>
      <c r="X19" s="5">
        <v>0.84943000000000002</v>
      </c>
      <c r="Y19" s="5">
        <v>0.84943000000000002</v>
      </c>
      <c r="Z19" s="5">
        <v>0.86458000000000002</v>
      </c>
      <c r="AA19" s="5">
        <v>0.86095999999999995</v>
      </c>
      <c r="AB19" s="5">
        <v>0.86095999999999995</v>
      </c>
      <c r="AC19" s="5">
        <v>0.91303999999999996</v>
      </c>
      <c r="AD19" s="5">
        <v>0.91303999999999996</v>
      </c>
      <c r="AE19" s="5">
        <v>0.82970999999999995</v>
      </c>
      <c r="AF19" s="5">
        <v>0.82970999999999995</v>
      </c>
      <c r="AG19" s="5">
        <v>0.82970999999999995</v>
      </c>
      <c r="AH19" s="5">
        <v>0.82970999999999995</v>
      </c>
      <c r="AI19" s="5">
        <v>0.91303999999999996</v>
      </c>
      <c r="AJ19" s="5">
        <v>0.91303999999999996</v>
      </c>
      <c r="AK19" s="5">
        <v>0.82970999999999995</v>
      </c>
      <c r="AM19" s="4" t="s">
        <v>61</v>
      </c>
      <c r="AN19" s="4" t="s">
        <v>62</v>
      </c>
      <c r="AO19" s="5">
        <f t="shared" si="1"/>
        <v>0.67770333333333344</v>
      </c>
      <c r="AP19" s="5">
        <f t="shared" si="2"/>
        <v>0.85826499999999994</v>
      </c>
      <c r="AQ19" s="5">
        <f t="shared" si="3"/>
        <v>0.8656936363636365</v>
      </c>
      <c r="AR19" s="6">
        <f>(AO19-AVERAGE(AO11:AO56))/_xlfn.STDEV.P(AO11:AO56)</f>
        <v>0.47936445808133993</v>
      </c>
      <c r="AS19" s="6">
        <f t="shared" ref="AS19:AT19" si="11">(AP19-AVERAGE(AP11:AP56))/_xlfn.STDEV.P(AP11:AP56)</f>
        <v>1.1752290964286973</v>
      </c>
      <c r="AT19" s="6">
        <f t="shared" si="11"/>
        <v>0.9466733342306195</v>
      </c>
    </row>
    <row r="20" spans="1:46" ht="13.5" thickBot="1">
      <c r="A20" s="4" t="s">
        <v>63</v>
      </c>
      <c r="B20" s="4" t="s">
        <v>64</v>
      </c>
      <c r="C20" s="5">
        <v>0.64202000000000004</v>
      </c>
      <c r="D20" s="5">
        <v>0.63507000000000002</v>
      </c>
      <c r="E20" s="5">
        <v>0.71840999999999999</v>
      </c>
      <c r="F20" s="5">
        <v>0.80174000000000001</v>
      </c>
      <c r="G20" s="5">
        <v>0.76673999999999998</v>
      </c>
      <c r="H20" s="5">
        <v>0.76673999999999998</v>
      </c>
      <c r="I20" s="5">
        <v>0.78459999999999996</v>
      </c>
      <c r="J20" s="5">
        <v>0.72628000000000004</v>
      </c>
      <c r="K20" s="5">
        <v>0.72496000000000005</v>
      </c>
      <c r="L20" s="5">
        <v>0.75273999999999996</v>
      </c>
      <c r="M20" s="5">
        <v>0.74428000000000005</v>
      </c>
      <c r="N20" s="5">
        <v>0.75063000000000002</v>
      </c>
      <c r="O20" s="5">
        <v>0.76129999999999998</v>
      </c>
      <c r="P20" s="5">
        <v>0.76129999999999998</v>
      </c>
      <c r="Q20" s="5">
        <v>0.71443000000000001</v>
      </c>
      <c r="R20" s="5">
        <v>0.71443000000000001</v>
      </c>
      <c r="S20" s="5">
        <v>0.78276000000000001</v>
      </c>
      <c r="T20" s="5">
        <v>0.81684999999999997</v>
      </c>
      <c r="U20" s="5">
        <v>0.75039</v>
      </c>
      <c r="V20" s="5">
        <v>0.78756000000000004</v>
      </c>
      <c r="W20" s="5">
        <v>0.75456999999999996</v>
      </c>
      <c r="X20" s="5">
        <v>0.73941999999999997</v>
      </c>
      <c r="Y20" s="5">
        <v>0.73738999999999999</v>
      </c>
      <c r="Z20" s="5">
        <v>0.74533000000000005</v>
      </c>
      <c r="AA20" s="5">
        <v>0.76726000000000005</v>
      </c>
      <c r="AB20" s="5">
        <v>0.79503000000000001</v>
      </c>
      <c r="AC20" s="5">
        <v>0.80023999999999995</v>
      </c>
      <c r="AD20" s="5">
        <v>0.76690999999999998</v>
      </c>
      <c r="AE20" s="5">
        <v>0.77524000000000004</v>
      </c>
      <c r="AF20" s="5">
        <v>0.77871000000000001</v>
      </c>
      <c r="AG20" s="5">
        <v>0.80281999999999998</v>
      </c>
      <c r="AH20" s="5">
        <v>0.75092000000000003</v>
      </c>
      <c r="AI20" s="5">
        <v>0.78524000000000005</v>
      </c>
      <c r="AJ20" s="5">
        <v>0.78649999999999998</v>
      </c>
      <c r="AK20" s="5">
        <v>0.72880999999999996</v>
      </c>
      <c r="AM20" s="4" t="s">
        <v>63</v>
      </c>
      <c r="AN20" s="4" t="s">
        <v>64</v>
      </c>
      <c r="AO20" s="5">
        <f t="shared" si="1"/>
        <v>0.73451749999999993</v>
      </c>
      <c r="AP20" s="5">
        <f t="shared" si="2"/>
        <v>0.75547750000000014</v>
      </c>
      <c r="AQ20" s="5">
        <f t="shared" si="3"/>
        <v>0.77615272727272722</v>
      </c>
      <c r="AR20" s="6">
        <f>(AO20-AVERAGE(AO11:AO56))/_xlfn.STDEV.P(AO11:AO56)</f>
        <v>0.82555438057570507</v>
      </c>
      <c r="AS20" s="6">
        <f t="shared" ref="AS20:AT20" si="12">(AP20-AVERAGE(AP11:AP56))/_xlfn.STDEV.P(AP11:AP56)</f>
        <v>0.35106106533301329</v>
      </c>
      <c r="AT20" s="6">
        <f t="shared" si="12"/>
        <v>0.30148228225291335</v>
      </c>
    </row>
    <row r="21" spans="1:46" ht="13.5" thickBot="1">
      <c r="A21" s="4" t="s">
        <v>65</v>
      </c>
      <c r="B21" s="4" t="s">
        <v>66</v>
      </c>
      <c r="C21" s="5">
        <v>0.47358</v>
      </c>
      <c r="D21" s="5">
        <v>0.44233</v>
      </c>
      <c r="E21" s="5">
        <v>0.37774000000000002</v>
      </c>
      <c r="F21" s="5">
        <v>0.46107999999999999</v>
      </c>
      <c r="G21" s="5">
        <v>0.48191000000000001</v>
      </c>
      <c r="H21" s="5">
        <v>0.43419000000000002</v>
      </c>
      <c r="I21" s="5">
        <v>0.43956000000000001</v>
      </c>
      <c r="J21" s="5">
        <v>0.49969999999999998</v>
      </c>
      <c r="K21" s="5">
        <v>0.53183000000000002</v>
      </c>
      <c r="L21" s="5">
        <v>0.58738000000000001</v>
      </c>
      <c r="M21" s="5">
        <v>0.65039999999999998</v>
      </c>
      <c r="N21" s="5">
        <v>0.71199999999999997</v>
      </c>
      <c r="O21" s="5">
        <v>0.74267000000000005</v>
      </c>
      <c r="P21" s="5">
        <v>0.76683000000000001</v>
      </c>
      <c r="Q21" s="5">
        <v>0.75641000000000003</v>
      </c>
      <c r="R21" s="5">
        <v>0.73368</v>
      </c>
      <c r="S21" s="5">
        <v>0.72877999999999998</v>
      </c>
      <c r="T21" s="5">
        <v>0.78691999999999995</v>
      </c>
      <c r="U21" s="5">
        <v>0.78691999999999995</v>
      </c>
      <c r="V21" s="5">
        <v>0.79088999999999998</v>
      </c>
      <c r="W21" s="5">
        <v>0.80983000000000005</v>
      </c>
      <c r="X21" s="5">
        <v>0.80510999999999999</v>
      </c>
      <c r="Y21" s="5">
        <v>0.81760999999999995</v>
      </c>
      <c r="Z21" s="5">
        <v>0.83935000000000004</v>
      </c>
      <c r="AA21" s="5">
        <v>0.86965000000000003</v>
      </c>
      <c r="AB21" s="5">
        <v>0.87675000000000003</v>
      </c>
      <c r="AC21" s="5">
        <v>0.96008000000000004</v>
      </c>
      <c r="AD21" s="5">
        <v>0.96387</v>
      </c>
      <c r="AE21" s="5">
        <v>0.95487999999999995</v>
      </c>
      <c r="AF21" s="5">
        <v>0.95487999999999995</v>
      </c>
      <c r="AG21" s="5">
        <v>0.95289999999999997</v>
      </c>
      <c r="AH21" s="5">
        <v>0.95289999999999997</v>
      </c>
      <c r="AI21" s="5">
        <v>0.96047000000000005</v>
      </c>
      <c r="AJ21" s="5">
        <v>0.96518999999999999</v>
      </c>
      <c r="AK21" s="5">
        <v>0.88185000000000002</v>
      </c>
      <c r="AM21" s="4" t="s">
        <v>65</v>
      </c>
      <c r="AN21" s="4" t="s">
        <v>66</v>
      </c>
      <c r="AO21" s="5">
        <f t="shared" si="1"/>
        <v>0.50764166666666666</v>
      </c>
      <c r="AP21" s="5">
        <f t="shared" si="2"/>
        <v>0.78041666666666665</v>
      </c>
      <c r="AQ21" s="5">
        <f t="shared" si="3"/>
        <v>0.93576545454545446</v>
      </c>
      <c r="AR21" s="6">
        <f>(AO21-AVERAGE(AO11:AO56))/_xlfn.STDEV.P(AO11:AO56)</f>
        <v>-0.55688474976170577</v>
      </c>
      <c r="AS21" s="6">
        <f t="shared" ref="AS21:AT21" si="13">(AP21-AVERAGE(AP11:AP56))/_xlfn.STDEV.P(AP11:AP56)</f>
        <v>0.55102763606227212</v>
      </c>
      <c r="AT21" s="6">
        <f t="shared" si="13"/>
        <v>1.4515789750792853</v>
      </c>
    </row>
    <row r="22" spans="1:46" ht="13.5" thickBot="1">
      <c r="A22" s="4" t="s">
        <v>67</v>
      </c>
      <c r="B22" s="4" t="s">
        <v>68</v>
      </c>
      <c r="C22" s="5">
        <v>0.75</v>
      </c>
      <c r="D22" s="5">
        <v>0.75</v>
      </c>
      <c r="E22" s="5">
        <v>0.74084000000000005</v>
      </c>
      <c r="F22" s="5">
        <v>0.74084000000000005</v>
      </c>
      <c r="G22" s="5">
        <v>0.74084000000000005</v>
      </c>
      <c r="H22" s="5">
        <v>0.74084000000000005</v>
      </c>
      <c r="I22" s="5">
        <v>0.74084000000000005</v>
      </c>
      <c r="J22" s="5">
        <v>0.82418000000000002</v>
      </c>
      <c r="K22" s="5">
        <v>0.89559999999999995</v>
      </c>
      <c r="L22" s="5">
        <v>0.89559999999999995</v>
      </c>
      <c r="M22" s="5">
        <v>0.89559999999999995</v>
      </c>
      <c r="N22" s="5">
        <v>0.89559999999999995</v>
      </c>
      <c r="O22" s="5">
        <v>0.89559999999999995</v>
      </c>
      <c r="P22" s="5">
        <v>0.89559999999999995</v>
      </c>
      <c r="Q22" s="5">
        <v>0.90476000000000001</v>
      </c>
      <c r="R22" s="5">
        <v>0.98809999999999998</v>
      </c>
      <c r="S22" s="5">
        <v>0.98809999999999998</v>
      </c>
      <c r="T22" s="5">
        <v>0.98809999999999998</v>
      </c>
      <c r="U22" s="5">
        <v>0.98809999999999998</v>
      </c>
      <c r="V22" s="5">
        <v>0.94642999999999999</v>
      </c>
      <c r="W22" s="5">
        <v>0.95833000000000002</v>
      </c>
      <c r="X22" s="5">
        <v>0.95833000000000002</v>
      </c>
      <c r="Y22" s="5">
        <v>0.95</v>
      </c>
      <c r="Z22" s="5">
        <v>0.95</v>
      </c>
      <c r="AA22" s="5">
        <v>0.95</v>
      </c>
      <c r="AB22" s="5">
        <v>0.95</v>
      </c>
      <c r="AC22" s="5">
        <v>0.91124000000000005</v>
      </c>
      <c r="AD22" s="5">
        <v>0.89041000000000003</v>
      </c>
      <c r="AE22" s="5">
        <v>0.89041000000000003</v>
      </c>
      <c r="AF22" s="5">
        <v>0.89041000000000003</v>
      </c>
      <c r="AG22" s="5">
        <v>0.89512000000000003</v>
      </c>
      <c r="AH22" s="5">
        <v>0.89710999999999996</v>
      </c>
      <c r="AI22" s="5">
        <v>0.89710999999999996</v>
      </c>
      <c r="AJ22" s="5">
        <v>0.89710999999999996</v>
      </c>
      <c r="AK22" s="5">
        <v>0.82211000000000001</v>
      </c>
      <c r="AM22" s="4" t="s">
        <v>67</v>
      </c>
      <c r="AN22" s="4" t="s">
        <v>68</v>
      </c>
      <c r="AO22" s="5">
        <f t="shared" si="1"/>
        <v>0.80089833333333338</v>
      </c>
      <c r="AP22" s="5">
        <f t="shared" si="2"/>
        <v>0.95095416666666654</v>
      </c>
      <c r="AQ22" s="5">
        <f t="shared" si="3"/>
        <v>0.89918454545454551</v>
      </c>
      <c r="AR22" s="6">
        <f>(AO22-AVERAGE(AO11:AO56))/_xlfn.STDEV.P(AO11:AO56)</f>
        <v>1.2300375736779796</v>
      </c>
      <c r="AS22" s="6">
        <f t="shared" ref="AS22:AT22" si="14">(AP22-AVERAGE(AP11:AP56))/_xlfn.STDEV.P(AP11:AP56)</f>
        <v>1.9184269365898692</v>
      </c>
      <c r="AT22" s="6">
        <f t="shared" si="14"/>
        <v>1.1879935875922987</v>
      </c>
    </row>
    <row r="23" spans="1:46" ht="13.5" thickBot="1">
      <c r="A23" s="4" t="s">
        <v>69</v>
      </c>
      <c r="B23" s="4" t="s">
        <v>70</v>
      </c>
      <c r="C23" s="5">
        <v>0.76607000000000003</v>
      </c>
      <c r="D23" s="5">
        <v>0.83155000000000001</v>
      </c>
      <c r="E23" s="5">
        <v>0.83155000000000001</v>
      </c>
      <c r="F23" s="5">
        <v>0.90839999999999999</v>
      </c>
      <c r="G23" s="5">
        <v>0.87831000000000004</v>
      </c>
      <c r="H23" s="5">
        <v>0.89176</v>
      </c>
      <c r="I23" s="5">
        <v>0.90047999999999995</v>
      </c>
      <c r="J23" s="5">
        <v>0.88558000000000003</v>
      </c>
      <c r="K23" s="5">
        <v>0.84721999999999997</v>
      </c>
      <c r="L23" s="5">
        <v>0.77554999999999996</v>
      </c>
      <c r="M23" s="5">
        <v>0.78110999999999997</v>
      </c>
      <c r="N23" s="5">
        <v>0.78110999999999997</v>
      </c>
      <c r="O23" s="5">
        <v>0.79896</v>
      </c>
      <c r="P23" s="5">
        <v>0.81515000000000004</v>
      </c>
      <c r="Q23" s="5">
        <v>0.81515000000000004</v>
      </c>
      <c r="R23" s="5">
        <v>0.77534000000000003</v>
      </c>
      <c r="S23" s="5">
        <v>0.79871000000000003</v>
      </c>
      <c r="T23" s="5">
        <v>0.79774</v>
      </c>
      <c r="U23" s="5">
        <v>0.79774</v>
      </c>
      <c r="V23" s="5">
        <v>0.81625999999999999</v>
      </c>
      <c r="W23" s="5">
        <v>0.86387000000000003</v>
      </c>
      <c r="X23" s="5">
        <v>0.93632000000000004</v>
      </c>
      <c r="Y23" s="5">
        <v>0.93632000000000004</v>
      </c>
      <c r="Z23" s="5">
        <v>0.93632000000000004</v>
      </c>
      <c r="AA23" s="5">
        <v>0.93632000000000004</v>
      </c>
      <c r="AB23" s="5">
        <v>0.93798999999999999</v>
      </c>
      <c r="AC23" s="5">
        <v>0.89366000000000001</v>
      </c>
      <c r="AD23" s="5">
        <v>0.93833999999999995</v>
      </c>
      <c r="AE23" s="5">
        <v>0.93255999999999994</v>
      </c>
      <c r="AF23" s="5">
        <v>0.90468000000000004</v>
      </c>
      <c r="AG23" s="5">
        <v>0.90468000000000004</v>
      </c>
      <c r="AH23" s="5">
        <v>0.90468000000000004</v>
      </c>
      <c r="AI23" s="5">
        <v>0.90468000000000004</v>
      </c>
      <c r="AJ23" s="5">
        <v>0.91085000000000005</v>
      </c>
      <c r="AK23" s="5">
        <v>0.82752000000000003</v>
      </c>
      <c r="AM23" s="4" t="s">
        <v>69</v>
      </c>
      <c r="AN23" s="4" t="s">
        <v>70</v>
      </c>
      <c r="AO23" s="5">
        <f t="shared" si="1"/>
        <v>0.83989083333333336</v>
      </c>
      <c r="AP23" s="5">
        <f t="shared" si="2"/>
        <v>0.84065666666666672</v>
      </c>
      <c r="AQ23" s="5">
        <f t="shared" si="3"/>
        <v>0.9087236363636364</v>
      </c>
      <c r="AR23" s="6">
        <f>(AO23-AVERAGE(AO11:AO56))/_xlfn.STDEV.P(AO11:AO56)</f>
        <v>1.4676334295154891</v>
      </c>
      <c r="AS23" s="6">
        <f t="shared" ref="AS23:AT23" si="15">(AP23-AVERAGE(AP11:AP56))/_xlfn.STDEV.P(AP11:AP56)</f>
        <v>1.034042420867858</v>
      </c>
      <c r="AT23" s="6">
        <f t="shared" si="15"/>
        <v>1.2567279366293262</v>
      </c>
    </row>
    <row r="24" spans="1:46" ht="13.5" thickBot="1">
      <c r="A24" s="4" t="s">
        <v>71</v>
      </c>
      <c r="B24" s="4" t="s">
        <v>72</v>
      </c>
      <c r="C24" s="5">
        <v>0.41137000000000001</v>
      </c>
      <c r="D24" s="5">
        <v>0.35026000000000002</v>
      </c>
      <c r="E24" s="5">
        <v>0.38775999999999999</v>
      </c>
      <c r="F24" s="5">
        <v>0.37261</v>
      </c>
      <c r="G24" s="5">
        <v>0.39563999999999999</v>
      </c>
      <c r="H24" s="5">
        <v>0.39140999999999998</v>
      </c>
      <c r="I24" s="5">
        <v>0.37977</v>
      </c>
      <c r="J24" s="5">
        <v>0.42210999999999999</v>
      </c>
      <c r="K24" s="5">
        <v>0.40128000000000003</v>
      </c>
      <c r="L24" s="5">
        <v>0.40822000000000003</v>
      </c>
      <c r="M24" s="5">
        <v>0.47593000000000002</v>
      </c>
      <c r="N24" s="5">
        <v>0.51093999999999995</v>
      </c>
      <c r="O24" s="5">
        <v>0.54096999999999995</v>
      </c>
      <c r="P24" s="5">
        <v>0.56874999999999998</v>
      </c>
      <c r="Q24" s="5">
        <v>0.59375</v>
      </c>
      <c r="R24" s="5">
        <v>0.6089</v>
      </c>
      <c r="S24" s="5">
        <v>0.63170999999999999</v>
      </c>
      <c r="T24" s="5">
        <v>0.68210999999999999</v>
      </c>
      <c r="U24" s="5">
        <v>0.70826</v>
      </c>
      <c r="V24" s="5">
        <v>0.71294000000000002</v>
      </c>
      <c r="W24" s="5">
        <v>0.75683</v>
      </c>
      <c r="X24" s="5">
        <v>0.77964999999999995</v>
      </c>
      <c r="Y24" s="5">
        <v>0.74368999999999996</v>
      </c>
      <c r="Z24" s="5">
        <v>0.71511999999999998</v>
      </c>
      <c r="AA24" s="5">
        <v>0.73301000000000005</v>
      </c>
      <c r="AB24" s="5">
        <v>0.76634000000000002</v>
      </c>
      <c r="AC24" s="5">
        <v>0.77051000000000003</v>
      </c>
      <c r="AD24" s="5">
        <v>0.75661999999999996</v>
      </c>
      <c r="AE24" s="5">
        <v>0.76287000000000005</v>
      </c>
      <c r="AF24" s="5">
        <v>0.69864999999999999</v>
      </c>
      <c r="AG24" s="5">
        <v>0.70398000000000005</v>
      </c>
      <c r="AH24" s="5">
        <v>0.70696000000000003</v>
      </c>
      <c r="AI24" s="5">
        <v>0.65612000000000004</v>
      </c>
      <c r="AJ24" s="5">
        <v>0.66803000000000001</v>
      </c>
      <c r="AK24" s="5">
        <v>0.66720000000000002</v>
      </c>
      <c r="AM24" s="4" t="s">
        <v>71</v>
      </c>
      <c r="AN24" s="4" t="s">
        <v>72</v>
      </c>
      <c r="AO24" s="5">
        <f t="shared" si="1"/>
        <v>0.40894166666666659</v>
      </c>
      <c r="AP24" s="5">
        <f t="shared" si="2"/>
        <v>0.67022333333333328</v>
      </c>
      <c r="AQ24" s="5">
        <f t="shared" si="3"/>
        <v>0.71729909090909105</v>
      </c>
      <c r="AR24" s="6">
        <f>(AO24-AVERAGE(AO11:AO56))/_xlfn.STDEV.P(AO11:AO56)</f>
        <v>-1.1583006879847539</v>
      </c>
      <c r="AS24" s="6">
        <f t="shared" ref="AS24:AT24" si="16">(AP24-AVERAGE(AP11:AP56))/_xlfn.STDEV.P(AP11:AP56)</f>
        <v>-0.33252165323072497</v>
      </c>
      <c r="AT24" s="6">
        <f t="shared" si="16"/>
        <v>-0.12259024441325737</v>
      </c>
    </row>
    <row r="25" spans="1:46" ht="13.5" thickBot="1">
      <c r="A25" s="4" t="s">
        <v>73</v>
      </c>
      <c r="B25" s="4" t="s">
        <v>74</v>
      </c>
      <c r="C25" s="5">
        <v>0.59987999999999997</v>
      </c>
      <c r="D25" s="5">
        <v>0.62290999999999996</v>
      </c>
      <c r="E25" s="5">
        <v>0.56988000000000005</v>
      </c>
      <c r="F25" s="5">
        <v>0.60690999999999995</v>
      </c>
      <c r="G25" s="5">
        <v>0.62</v>
      </c>
      <c r="H25" s="5">
        <v>0.63870000000000005</v>
      </c>
      <c r="I25" s="5">
        <v>0.62383999999999995</v>
      </c>
      <c r="J25" s="5">
        <v>0.64837999999999996</v>
      </c>
      <c r="K25" s="5">
        <v>0.67481999999999998</v>
      </c>
      <c r="L25" s="5">
        <v>0.68123</v>
      </c>
      <c r="M25" s="5">
        <v>0.68330999999999997</v>
      </c>
      <c r="N25" s="5">
        <v>0.72604000000000002</v>
      </c>
      <c r="O25" s="5">
        <v>0.75021000000000004</v>
      </c>
      <c r="P25" s="5">
        <v>0.75736999999999999</v>
      </c>
      <c r="Q25" s="5">
        <v>0.81040000000000001</v>
      </c>
      <c r="R25" s="5">
        <v>0.82176000000000005</v>
      </c>
      <c r="S25" s="5">
        <v>0.80957999999999997</v>
      </c>
      <c r="T25" s="5">
        <v>0.80681999999999998</v>
      </c>
      <c r="U25" s="5">
        <v>0.80642999999999998</v>
      </c>
      <c r="V25" s="5">
        <v>0.79825000000000002</v>
      </c>
      <c r="W25" s="5">
        <v>0.79408999999999996</v>
      </c>
      <c r="X25" s="5">
        <v>0.74051</v>
      </c>
      <c r="Y25" s="5">
        <v>0.75092999999999999</v>
      </c>
      <c r="Z25" s="5">
        <v>0.72592999999999996</v>
      </c>
      <c r="AA25" s="5">
        <v>0.71403000000000005</v>
      </c>
      <c r="AB25" s="5">
        <v>0.73938999999999999</v>
      </c>
      <c r="AC25" s="5">
        <v>0.73938999999999999</v>
      </c>
      <c r="AD25" s="5">
        <v>0.72958000000000001</v>
      </c>
      <c r="AE25" s="5">
        <v>0.746</v>
      </c>
      <c r="AF25" s="5">
        <v>0.75516000000000005</v>
      </c>
      <c r="AG25" s="5">
        <v>0.75907999999999998</v>
      </c>
      <c r="AH25" s="5">
        <v>0.74589000000000005</v>
      </c>
      <c r="AI25" s="5">
        <v>0.75283</v>
      </c>
      <c r="AJ25" s="5">
        <v>0.79847000000000001</v>
      </c>
      <c r="AK25" s="5">
        <v>0.76097000000000004</v>
      </c>
      <c r="AM25" s="4" t="s">
        <v>73</v>
      </c>
      <c r="AN25" s="4" t="s">
        <v>74</v>
      </c>
      <c r="AO25" s="5">
        <f t="shared" si="1"/>
        <v>0.64132500000000003</v>
      </c>
      <c r="AP25" s="5">
        <f t="shared" si="2"/>
        <v>0.78102333333333329</v>
      </c>
      <c r="AQ25" s="5">
        <f t="shared" si="3"/>
        <v>0.74916272727272737</v>
      </c>
      <c r="AR25" s="6">
        <f>(AO25-AVERAGE(AO11:AO56))/_xlfn.STDEV.P(AO11:AO56)</f>
        <v>0.25769769544043331</v>
      </c>
      <c r="AS25" s="6">
        <f t="shared" ref="AS25:AT25" si="17">(AP25-AVERAGE(AP11:AP56))/_xlfn.STDEV.P(AP11:AP56)</f>
        <v>0.55589199478486029</v>
      </c>
      <c r="AT25" s="6">
        <f t="shared" si="17"/>
        <v>0.10700462204512648</v>
      </c>
    </row>
    <row r="26" spans="1:46" ht="13.5" thickBot="1">
      <c r="A26" s="4" t="s">
        <v>75</v>
      </c>
      <c r="B26" s="4" t="s">
        <v>76</v>
      </c>
      <c r="C26" s="5">
        <v>0.84333000000000002</v>
      </c>
      <c r="D26" s="5">
        <v>0.81145999999999996</v>
      </c>
      <c r="E26" s="5">
        <v>0.85185</v>
      </c>
      <c r="F26" s="5">
        <v>0.84240999999999999</v>
      </c>
      <c r="G26" s="5">
        <v>0.81845999999999997</v>
      </c>
      <c r="H26" s="5">
        <v>0.83574999999999999</v>
      </c>
      <c r="I26" s="5">
        <v>0.86904999999999999</v>
      </c>
      <c r="J26" s="5">
        <v>0.86668999999999996</v>
      </c>
      <c r="K26" s="5">
        <v>0.85111000000000003</v>
      </c>
      <c r="L26" s="5">
        <v>0.83140999999999998</v>
      </c>
      <c r="M26" s="5">
        <v>0.82374000000000003</v>
      </c>
      <c r="N26" s="5">
        <v>0.83191000000000004</v>
      </c>
      <c r="O26" s="5">
        <v>0.79664000000000001</v>
      </c>
      <c r="P26" s="5">
        <v>0.82850999999999997</v>
      </c>
      <c r="Q26" s="5">
        <v>0.83198000000000005</v>
      </c>
      <c r="R26" s="5">
        <v>0.84513000000000005</v>
      </c>
      <c r="S26" s="5">
        <v>0.89195000000000002</v>
      </c>
      <c r="T26" s="5">
        <v>0.88956000000000002</v>
      </c>
      <c r="U26" s="5">
        <v>0.84592999999999996</v>
      </c>
      <c r="V26" s="5">
        <v>0.80976000000000004</v>
      </c>
      <c r="W26" s="5">
        <v>0.76581999999999995</v>
      </c>
      <c r="X26" s="5">
        <v>0.78590000000000004</v>
      </c>
      <c r="Y26" s="5">
        <v>0.79357</v>
      </c>
      <c r="Z26" s="5">
        <v>0.79357</v>
      </c>
      <c r="AA26" s="5">
        <v>0.79303999999999997</v>
      </c>
      <c r="AB26" s="5">
        <v>0.79303999999999997</v>
      </c>
      <c r="AC26" s="5">
        <v>0.77959999999999996</v>
      </c>
      <c r="AD26" s="5">
        <v>0.77497000000000005</v>
      </c>
      <c r="AE26" s="5">
        <v>0.77986999999999995</v>
      </c>
      <c r="AF26" s="5">
        <v>0.77607999999999999</v>
      </c>
      <c r="AG26" s="5">
        <v>0.78942999999999997</v>
      </c>
      <c r="AH26" s="5">
        <v>0.75404000000000004</v>
      </c>
      <c r="AI26" s="5">
        <v>0.81355999999999995</v>
      </c>
      <c r="AJ26" s="5">
        <v>0.81169000000000002</v>
      </c>
      <c r="AK26" s="5">
        <v>0.70126999999999995</v>
      </c>
      <c r="AM26" s="4" t="s">
        <v>75</v>
      </c>
      <c r="AN26" s="4" t="s">
        <v>76</v>
      </c>
      <c r="AO26" s="5">
        <f t="shared" si="1"/>
        <v>0.83976416666666687</v>
      </c>
      <c r="AP26" s="5">
        <f t="shared" si="2"/>
        <v>0.82319333333333355</v>
      </c>
      <c r="AQ26" s="5">
        <f t="shared" si="3"/>
        <v>0.77878090909090902</v>
      </c>
      <c r="AR26" s="6">
        <f>(AO26-AVERAGE(AO11:AO56))/_xlfn.STDEV.P(AO11:AO56)</f>
        <v>1.4668616022391485</v>
      </c>
      <c r="AS26" s="6">
        <f t="shared" ref="AS26:AT26" si="18">(AP26-AVERAGE(AP11:AP56))/_xlfn.STDEV.P(AP11:AP56)</f>
        <v>0.89401838049620919</v>
      </c>
      <c r="AT26" s="6">
        <f t="shared" si="18"/>
        <v>0.32041976467605704</v>
      </c>
    </row>
    <row r="27" spans="1:46" ht="13.5" thickBot="1">
      <c r="A27" s="4" t="s">
        <v>77</v>
      </c>
      <c r="B27" s="4" t="s">
        <v>78</v>
      </c>
      <c r="C27" s="5">
        <v>0.60677999999999999</v>
      </c>
      <c r="D27" s="5">
        <v>0.60677999999999999</v>
      </c>
      <c r="E27" s="5">
        <v>0.65222999999999998</v>
      </c>
      <c r="F27" s="5">
        <v>0.59153</v>
      </c>
      <c r="G27" s="5">
        <v>0.53291999999999995</v>
      </c>
      <c r="H27" s="5">
        <v>0.46603</v>
      </c>
      <c r="I27" s="5">
        <v>0.51800999999999997</v>
      </c>
      <c r="J27" s="5">
        <v>0.55745</v>
      </c>
      <c r="K27" s="5">
        <v>0.54676000000000002</v>
      </c>
      <c r="L27" s="5">
        <v>0.52332000000000001</v>
      </c>
      <c r="M27" s="5">
        <v>0.54884999999999995</v>
      </c>
      <c r="N27" s="5">
        <v>0.57360999999999995</v>
      </c>
      <c r="O27" s="5">
        <v>0.63121000000000005</v>
      </c>
      <c r="P27" s="5">
        <v>0.59487999999999996</v>
      </c>
      <c r="Q27" s="5">
        <v>0.62609999999999999</v>
      </c>
      <c r="R27" s="5">
        <v>0.68233999999999995</v>
      </c>
      <c r="S27" s="5">
        <v>0.73240000000000005</v>
      </c>
      <c r="T27" s="5">
        <v>0.78363000000000005</v>
      </c>
      <c r="U27" s="5">
        <v>0.74324999999999997</v>
      </c>
      <c r="V27" s="5">
        <v>0.73795999999999995</v>
      </c>
      <c r="W27" s="5">
        <v>0.74846999999999997</v>
      </c>
      <c r="X27" s="5">
        <v>0.76244000000000001</v>
      </c>
      <c r="Y27" s="5">
        <v>0.77680000000000005</v>
      </c>
      <c r="Z27" s="5">
        <v>0.73604999999999998</v>
      </c>
      <c r="AA27" s="5">
        <v>0.68111999999999995</v>
      </c>
      <c r="AB27" s="5">
        <v>0.68569999999999998</v>
      </c>
      <c r="AC27" s="5">
        <v>0.60902999999999996</v>
      </c>
      <c r="AD27" s="5">
        <v>0.56703000000000003</v>
      </c>
      <c r="AE27" s="5">
        <v>0.52975000000000005</v>
      </c>
      <c r="AF27" s="5">
        <v>0.48266999999999999</v>
      </c>
      <c r="AG27" s="5">
        <v>0.52600999999999998</v>
      </c>
      <c r="AH27" s="5">
        <v>0.53256000000000003</v>
      </c>
      <c r="AI27" s="5">
        <v>0.55235000000000001</v>
      </c>
      <c r="AJ27" s="5">
        <v>0.58265</v>
      </c>
      <c r="AK27" s="5">
        <v>0.55686000000000002</v>
      </c>
      <c r="AM27" s="4" t="s">
        <v>77</v>
      </c>
      <c r="AN27" s="4" t="s">
        <v>78</v>
      </c>
      <c r="AO27" s="5">
        <f t="shared" si="1"/>
        <v>0.56035583333333328</v>
      </c>
      <c r="AP27" s="5">
        <f t="shared" si="2"/>
        <v>0.71296083333333338</v>
      </c>
      <c r="AQ27" s="5">
        <f t="shared" si="3"/>
        <v>0.57324818181818182</v>
      </c>
      <c r="AR27" s="6">
        <f>(AO27-AVERAGE(AO11:AO56))/_xlfn.STDEV.P(AO11:AO56)</f>
        <v>-0.23567765752787179</v>
      </c>
      <c r="AS27" s="6">
        <f t="shared" ref="AS27:AT27" si="19">(AP27-AVERAGE(AP11:AP56))/_xlfn.STDEV.P(AP11:AP56)</f>
        <v>1.0155046065900987E-2</v>
      </c>
      <c r="AT27" s="6">
        <f t="shared" si="19"/>
        <v>-1.160555555669456</v>
      </c>
    </row>
    <row r="28" spans="1:46" ht="13.5" thickBot="1">
      <c r="A28" s="4" t="s">
        <v>79</v>
      </c>
      <c r="B28" s="4" t="s">
        <v>80</v>
      </c>
      <c r="C28" s="5">
        <v>0.91666999999999998</v>
      </c>
      <c r="D28" s="5">
        <v>0.91666999999999998</v>
      </c>
      <c r="E28" s="5">
        <v>0.91666999999999998</v>
      </c>
      <c r="F28" s="5">
        <v>1</v>
      </c>
      <c r="G28" s="5">
        <v>1</v>
      </c>
      <c r="H28" s="5">
        <v>0.97619</v>
      </c>
      <c r="I28" s="5">
        <v>0.97619</v>
      </c>
      <c r="J28" s="5">
        <v>0.89285999999999999</v>
      </c>
      <c r="K28" s="5">
        <v>0.80952000000000002</v>
      </c>
      <c r="L28" s="5">
        <v>0.73377000000000003</v>
      </c>
      <c r="M28" s="5">
        <v>0.73377000000000003</v>
      </c>
      <c r="N28" s="5">
        <v>0.73377000000000003</v>
      </c>
      <c r="O28" s="5">
        <v>0.73377000000000003</v>
      </c>
      <c r="P28" s="5">
        <v>0.73377000000000003</v>
      </c>
      <c r="Q28" s="5">
        <v>0.73377000000000003</v>
      </c>
      <c r="R28" s="5">
        <v>0.73377000000000003</v>
      </c>
      <c r="S28" s="5">
        <v>0.73377000000000003</v>
      </c>
      <c r="T28" s="5">
        <v>0.75758000000000003</v>
      </c>
      <c r="U28" s="5">
        <v>0.75758000000000003</v>
      </c>
      <c r="V28" s="5">
        <v>0.84091000000000005</v>
      </c>
      <c r="W28" s="5">
        <v>0.92423999999999995</v>
      </c>
      <c r="X28" s="5">
        <v>1</v>
      </c>
      <c r="Y28" s="5">
        <v>1</v>
      </c>
      <c r="Z28" s="5">
        <v>1</v>
      </c>
      <c r="AA28" s="5">
        <v>1</v>
      </c>
      <c r="AB28" s="5">
        <v>1</v>
      </c>
      <c r="AC28" s="5">
        <v>1</v>
      </c>
      <c r="AD28" s="5">
        <v>1</v>
      </c>
      <c r="AE28" s="5">
        <v>1</v>
      </c>
      <c r="AF28" s="5">
        <v>1.0555600000000001</v>
      </c>
      <c r="AG28" s="5">
        <v>1.07341</v>
      </c>
      <c r="AH28" s="5">
        <v>1.26786</v>
      </c>
      <c r="AI28" s="5">
        <v>1.26786</v>
      </c>
      <c r="AJ28" s="5">
        <v>1.26786</v>
      </c>
      <c r="AK28" s="5">
        <v>1.18452</v>
      </c>
      <c r="AM28" s="4" t="s">
        <v>79</v>
      </c>
      <c r="AN28" s="4" t="s">
        <v>80</v>
      </c>
      <c r="AO28" s="5">
        <f t="shared" si="1"/>
        <v>0.88383999999999985</v>
      </c>
      <c r="AP28" s="5">
        <f t="shared" si="2"/>
        <v>0.82909666666666659</v>
      </c>
      <c r="AQ28" s="5">
        <f t="shared" si="3"/>
        <v>1.1015518181818182</v>
      </c>
      <c r="AR28" s="6">
        <f>(AO28-AVERAGE(AO11:AO56))/_xlfn.STDEV.P(AO11:AO56)</f>
        <v>1.7354321053508925</v>
      </c>
      <c r="AS28" s="6">
        <f t="shared" ref="AS28:AT28" si="20">(AP28-AVERAGE(AP11:AP56))/_xlfn.STDEV.P(AP11:AP56)</f>
        <v>0.9413523326813934</v>
      </c>
      <c r="AT28" s="6">
        <f t="shared" si="20"/>
        <v>2.6461600826879379</v>
      </c>
    </row>
    <row r="29" spans="1:46" ht="13.5" thickBot="1">
      <c r="A29" s="4" t="s">
        <v>81</v>
      </c>
      <c r="B29" s="4" t="s">
        <v>82</v>
      </c>
      <c r="C29" s="5">
        <v>0.36334</v>
      </c>
      <c r="D29" s="5">
        <v>0.39782000000000001</v>
      </c>
      <c r="E29" s="5">
        <v>0.46032000000000001</v>
      </c>
      <c r="F29" s="5">
        <v>0.50341999999999998</v>
      </c>
      <c r="G29" s="5">
        <v>0.49925999999999998</v>
      </c>
      <c r="H29" s="5">
        <v>0.50995000000000001</v>
      </c>
      <c r="I29" s="5">
        <v>0.57765</v>
      </c>
      <c r="J29" s="5">
        <v>0.66098999999999997</v>
      </c>
      <c r="K29" s="5">
        <v>0.71760999999999997</v>
      </c>
      <c r="L29" s="5">
        <v>0.71760999999999997</v>
      </c>
      <c r="M29" s="5">
        <v>0.71003000000000005</v>
      </c>
      <c r="N29" s="5">
        <v>0.79337000000000002</v>
      </c>
      <c r="O29" s="5">
        <v>0.82072999999999996</v>
      </c>
      <c r="P29" s="5">
        <v>0.86697999999999997</v>
      </c>
      <c r="Q29" s="5">
        <v>0.88780999999999999</v>
      </c>
      <c r="R29" s="5">
        <v>0.91761999999999999</v>
      </c>
      <c r="S29" s="5">
        <v>0.89678999999999998</v>
      </c>
      <c r="T29" s="5">
        <v>0.90512000000000004</v>
      </c>
      <c r="U29" s="5">
        <v>0.92074999999999996</v>
      </c>
      <c r="V29" s="5">
        <v>0.87907999999999997</v>
      </c>
      <c r="W29" s="5">
        <v>0.80857000000000001</v>
      </c>
      <c r="X29" s="5">
        <v>0.80857000000000001</v>
      </c>
      <c r="Y29" s="5">
        <v>0.81615000000000004</v>
      </c>
      <c r="Z29" s="5">
        <v>0.77864999999999995</v>
      </c>
      <c r="AA29" s="5">
        <v>0.77864999999999995</v>
      </c>
      <c r="AB29" s="5">
        <v>0.74792000000000003</v>
      </c>
      <c r="AC29" s="5">
        <v>0.66457999999999995</v>
      </c>
      <c r="AD29" s="5">
        <v>0.66457999999999995</v>
      </c>
      <c r="AE29" s="5">
        <v>0.67222000000000004</v>
      </c>
      <c r="AF29" s="5">
        <v>0.67835000000000001</v>
      </c>
      <c r="AG29" s="5">
        <v>0.67022000000000004</v>
      </c>
      <c r="AH29" s="5">
        <v>0.66803000000000001</v>
      </c>
      <c r="AI29" s="5">
        <v>0.75136000000000003</v>
      </c>
      <c r="AJ29" s="5">
        <v>0.75136000000000003</v>
      </c>
      <c r="AK29" s="5">
        <v>0.70552999999999999</v>
      </c>
      <c r="AM29" s="4" t="s">
        <v>81</v>
      </c>
      <c r="AN29" s="4" t="s">
        <v>82</v>
      </c>
      <c r="AO29" s="5">
        <f t="shared" si="1"/>
        <v>0.57594749999999995</v>
      </c>
      <c r="AP29" s="5">
        <f t="shared" si="2"/>
        <v>0.85890166666666667</v>
      </c>
      <c r="AQ29" s="5">
        <f t="shared" si="3"/>
        <v>0.70479999999999987</v>
      </c>
      <c r="AR29" s="6">
        <f>(AO29-AVERAGE(AO11:AO56))/_xlfn.STDEV.P(AO11:AO56)</f>
        <v>-0.14067181318345076</v>
      </c>
      <c r="AS29" s="6">
        <f t="shared" ref="AS29:AT29" si="21">(AP29-AVERAGE(AP11:AP56))/_xlfn.STDEV.P(AP11:AP56)</f>
        <v>1.1803340003628426</v>
      </c>
      <c r="AT29" s="6">
        <f t="shared" si="21"/>
        <v>-0.21265300672242693</v>
      </c>
    </row>
    <row r="30" spans="1:46" ht="13.5" thickBot="1">
      <c r="A30" s="4" t="s">
        <v>83</v>
      </c>
      <c r="B30" s="4" t="s">
        <v>84</v>
      </c>
      <c r="C30" s="5">
        <v>0.21875</v>
      </c>
      <c r="D30" s="5">
        <v>0.21875</v>
      </c>
      <c r="E30" s="5">
        <v>0.21875</v>
      </c>
      <c r="F30" s="5">
        <v>0.21875</v>
      </c>
      <c r="G30" s="5">
        <v>0.21875</v>
      </c>
      <c r="H30" s="5">
        <v>0.21875</v>
      </c>
      <c r="I30" s="5">
        <v>0.23333000000000001</v>
      </c>
      <c r="J30" s="5">
        <v>0.23333000000000001</v>
      </c>
      <c r="K30" s="5">
        <v>0.23333000000000001</v>
      </c>
      <c r="L30" s="5">
        <v>0.23333000000000001</v>
      </c>
      <c r="M30" s="5">
        <v>0.23333000000000001</v>
      </c>
      <c r="N30" s="5">
        <v>0.31667000000000001</v>
      </c>
      <c r="O30" s="5">
        <v>0.37222</v>
      </c>
      <c r="P30" s="5">
        <v>0.33056000000000002</v>
      </c>
      <c r="Q30" s="5">
        <v>0.41388999999999998</v>
      </c>
      <c r="R30" s="5">
        <v>0.49722</v>
      </c>
      <c r="S30" s="5">
        <v>0.58055999999999996</v>
      </c>
      <c r="T30" s="5">
        <v>0.66388999999999998</v>
      </c>
      <c r="U30" s="5">
        <v>0.59721999999999997</v>
      </c>
      <c r="V30" s="5">
        <v>0.68056000000000005</v>
      </c>
      <c r="W30" s="5">
        <v>0.60119</v>
      </c>
      <c r="X30" s="5">
        <v>0.60119</v>
      </c>
      <c r="Y30" s="5">
        <v>0.68452000000000002</v>
      </c>
      <c r="Z30" s="5">
        <v>0.68452000000000002</v>
      </c>
      <c r="AA30" s="5">
        <v>0.71230000000000004</v>
      </c>
      <c r="AB30" s="5">
        <v>0.73729999999999996</v>
      </c>
      <c r="AC30" s="5">
        <v>0.73729999999999996</v>
      </c>
      <c r="AD30" s="5">
        <v>0.73729999999999996</v>
      </c>
      <c r="AE30" s="5">
        <v>0.71647000000000005</v>
      </c>
      <c r="AF30" s="5">
        <v>0.63314000000000004</v>
      </c>
      <c r="AG30" s="5">
        <v>0.71647000000000005</v>
      </c>
      <c r="AH30" s="5">
        <v>0.71647000000000005</v>
      </c>
      <c r="AI30" s="5">
        <v>0.79583000000000004</v>
      </c>
      <c r="AJ30" s="5">
        <v>0.87917000000000001</v>
      </c>
      <c r="AK30" s="5">
        <v>0.79583000000000004</v>
      </c>
      <c r="AM30" s="4" t="s">
        <v>83</v>
      </c>
      <c r="AN30" s="4" t="s">
        <v>84</v>
      </c>
      <c r="AO30" s="5">
        <f t="shared" si="1"/>
        <v>0.232985</v>
      </c>
      <c r="AP30" s="5">
        <f t="shared" si="2"/>
        <v>0.55896166666666669</v>
      </c>
      <c r="AQ30" s="5">
        <f t="shared" si="3"/>
        <v>0.74341636363636365</v>
      </c>
      <c r="AR30" s="6">
        <f>(AO30-AVERAGE(AO11:AO56))/_xlfn.STDEV.P(AO11:AO56)</f>
        <v>-2.2304703310438558</v>
      </c>
      <c r="AS30" s="6">
        <f t="shared" ref="AS30:AT30" si="22">(AP30-AVERAGE(AP11:AP56))/_xlfn.STDEV.P(AP11:AP56)</f>
        <v>-1.2246370247797078</v>
      </c>
      <c r="AT30" s="6">
        <f t="shared" si="22"/>
        <v>6.5598940136896336E-2</v>
      </c>
    </row>
    <row r="31" spans="1:46" ht="13.5" thickBot="1">
      <c r="A31" s="4" t="s">
        <v>85</v>
      </c>
      <c r="B31" s="4" t="s">
        <v>86</v>
      </c>
      <c r="C31" s="5">
        <v>0.61892000000000003</v>
      </c>
      <c r="D31" s="5">
        <v>0.54732000000000003</v>
      </c>
      <c r="E31" s="5">
        <v>0.63065000000000004</v>
      </c>
      <c r="F31" s="5">
        <v>0.63065000000000004</v>
      </c>
      <c r="G31" s="5">
        <v>0.66637000000000002</v>
      </c>
      <c r="H31" s="5">
        <v>0.66637000000000002</v>
      </c>
      <c r="I31" s="5">
        <v>0.68303000000000003</v>
      </c>
      <c r="J31" s="5">
        <v>0.69552999999999998</v>
      </c>
      <c r="K31" s="5">
        <v>0.73257000000000005</v>
      </c>
      <c r="L31" s="5">
        <v>0.75478999999999996</v>
      </c>
      <c r="M31" s="5">
        <v>0.80479000000000001</v>
      </c>
      <c r="N31" s="5">
        <v>0.76312999999999998</v>
      </c>
      <c r="O31" s="5">
        <v>0.78395999999999999</v>
      </c>
      <c r="P31" s="5">
        <v>0.85555999999999999</v>
      </c>
      <c r="Q31" s="5">
        <v>0.85555999999999999</v>
      </c>
      <c r="R31" s="5">
        <v>0.93889</v>
      </c>
      <c r="S31" s="5">
        <v>0.93889</v>
      </c>
      <c r="T31" s="5">
        <v>0.93889</v>
      </c>
      <c r="U31" s="5">
        <v>0.92698000000000003</v>
      </c>
      <c r="V31" s="5">
        <v>0.92698000000000003</v>
      </c>
      <c r="W31" s="5">
        <v>0.92698000000000003</v>
      </c>
      <c r="X31" s="5">
        <v>0.86309999999999998</v>
      </c>
      <c r="Y31" s="5">
        <v>0.86309999999999998</v>
      </c>
      <c r="Z31" s="5">
        <v>0.82142999999999999</v>
      </c>
      <c r="AA31" s="5">
        <v>0.82142999999999999</v>
      </c>
      <c r="AB31" s="5">
        <v>0.82142999999999999</v>
      </c>
      <c r="AC31" s="5">
        <v>0.79364999999999997</v>
      </c>
      <c r="AD31" s="5">
        <v>0.79364999999999997</v>
      </c>
      <c r="AE31" s="5">
        <v>0.75197999999999998</v>
      </c>
      <c r="AF31" s="5">
        <v>0.75197999999999998</v>
      </c>
      <c r="AG31" s="5">
        <v>0.76388999999999996</v>
      </c>
      <c r="AH31" s="5">
        <v>0.76388999999999996</v>
      </c>
      <c r="AI31" s="5">
        <v>0.69445000000000001</v>
      </c>
      <c r="AJ31" s="5">
        <v>0.77778000000000003</v>
      </c>
      <c r="AK31" s="5">
        <v>0.77778000000000003</v>
      </c>
      <c r="AM31" s="4" t="s">
        <v>85</v>
      </c>
      <c r="AN31" s="4" t="s">
        <v>86</v>
      </c>
      <c r="AO31" s="5">
        <f t="shared" si="1"/>
        <v>0.68284333333333336</v>
      </c>
      <c r="AP31" s="5">
        <f t="shared" si="2"/>
        <v>0.88669333333333322</v>
      </c>
      <c r="AQ31" s="5">
        <f t="shared" si="3"/>
        <v>0.77381</v>
      </c>
      <c r="AR31" s="6">
        <f>(AO31-AVERAGE(AO11:AO56))/_xlfn.STDEV.P(AO11:AO56)</f>
        <v>0.51068439650551845</v>
      </c>
      <c r="AS31" s="6">
        <f t="shared" ref="AS31:AT31" si="23">(AP31-AVERAGE(AP11:AP56))/_xlfn.STDEV.P(AP11:AP56)</f>
        <v>1.4031724116242721</v>
      </c>
      <c r="AT31" s="6">
        <f t="shared" si="23"/>
        <v>0.2846016554094542</v>
      </c>
    </row>
    <row r="32" spans="1:46" ht="13.5" thickBot="1">
      <c r="A32" s="4" t="s">
        <v>87</v>
      </c>
      <c r="B32" s="4" t="s">
        <v>88</v>
      </c>
      <c r="C32" s="5">
        <v>0.45585999999999999</v>
      </c>
      <c r="D32" s="5">
        <v>0.42253000000000002</v>
      </c>
      <c r="E32" s="5">
        <v>0.43989</v>
      </c>
      <c r="F32" s="5">
        <v>0.46766999999999997</v>
      </c>
      <c r="G32" s="5">
        <v>0.43193999999999999</v>
      </c>
      <c r="H32" s="5">
        <v>0.43966</v>
      </c>
      <c r="I32" s="5">
        <v>0.46895999999999999</v>
      </c>
      <c r="J32" s="5">
        <v>0.53666000000000003</v>
      </c>
      <c r="K32" s="5">
        <v>0.51787000000000005</v>
      </c>
      <c r="L32" s="5">
        <v>0.50119999999999998</v>
      </c>
      <c r="M32" s="5">
        <v>0.51787000000000005</v>
      </c>
      <c r="N32" s="5">
        <v>0.55357999999999996</v>
      </c>
      <c r="O32" s="5">
        <v>0.59550000000000003</v>
      </c>
      <c r="P32" s="5">
        <v>0.65661000000000003</v>
      </c>
      <c r="Q32" s="5">
        <v>0.70743</v>
      </c>
      <c r="R32" s="5">
        <v>0.72131999999999996</v>
      </c>
      <c r="S32" s="5">
        <v>0.76676999999999995</v>
      </c>
      <c r="T32" s="5">
        <v>0.72753000000000001</v>
      </c>
      <c r="U32" s="5">
        <v>0.68435000000000001</v>
      </c>
      <c r="V32" s="5">
        <v>0.69996999999999998</v>
      </c>
      <c r="W32" s="5">
        <v>0.69943</v>
      </c>
      <c r="X32" s="5">
        <v>0.73692999999999997</v>
      </c>
      <c r="Y32" s="5">
        <v>0.65359999999999996</v>
      </c>
      <c r="Z32" s="5">
        <v>0.59109999999999996</v>
      </c>
      <c r="AA32" s="5">
        <v>0.56133999999999995</v>
      </c>
      <c r="AB32" s="5">
        <v>0.57521999999999995</v>
      </c>
      <c r="AC32" s="5">
        <v>0.59038000000000002</v>
      </c>
      <c r="AD32" s="5">
        <v>0.55249999999999999</v>
      </c>
      <c r="AE32" s="5">
        <v>0.55249999999999999</v>
      </c>
      <c r="AF32" s="5">
        <v>0.62348000000000003</v>
      </c>
      <c r="AG32" s="5">
        <v>0.59848000000000001</v>
      </c>
      <c r="AH32" s="5">
        <v>0.55681999999999998</v>
      </c>
      <c r="AI32" s="5">
        <v>0.61953000000000003</v>
      </c>
      <c r="AJ32" s="5">
        <v>0.64036000000000004</v>
      </c>
      <c r="AK32" s="5">
        <v>0.68620000000000003</v>
      </c>
      <c r="AM32" s="4" t="s">
        <v>87</v>
      </c>
      <c r="AN32" s="4" t="s">
        <v>88</v>
      </c>
      <c r="AO32" s="5">
        <f t="shared" si="1"/>
        <v>0.4794741666666667</v>
      </c>
      <c r="AP32" s="5">
        <f t="shared" si="2"/>
        <v>0.68671166666666661</v>
      </c>
      <c r="AQ32" s="5">
        <f t="shared" si="3"/>
        <v>0.59607363636363653</v>
      </c>
      <c r="AR32" s="6">
        <f>(AO32-AVERAGE(AO11:AO56))/_xlfn.STDEV.P(AO11:AO56)</f>
        <v>-0.72851984033817663</v>
      </c>
      <c r="AS32" s="6">
        <f t="shared" ref="AS32:AT32" si="24">(AP32-AVERAGE(AP11:AP56))/_xlfn.STDEV.P(AP11:AP56)</f>
        <v>-0.20031533223466327</v>
      </c>
      <c r="AT32" s="6">
        <f t="shared" si="24"/>
        <v>-0.99608571524043599</v>
      </c>
    </row>
    <row r="33" spans="1:46" ht="13.5" thickBot="1">
      <c r="A33" s="4" t="s">
        <v>89</v>
      </c>
      <c r="B33" s="4" t="s">
        <v>90</v>
      </c>
      <c r="C33" s="5">
        <v>0.81510000000000005</v>
      </c>
      <c r="D33" s="5">
        <v>0.80398999999999998</v>
      </c>
      <c r="E33" s="5">
        <v>0.80398999999999998</v>
      </c>
      <c r="F33" s="5">
        <v>0.80398999999999998</v>
      </c>
      <c r="G33" s="5">
        <v>0.79605000000000004</v>
      </c>
      <c r="H33" s="5">
        <v>0.79910999999999999</v>
      </c>
      <c r="I33" s="5">
        <v>0.81542000000000003</v>
      </c>
      <c r="J33" s="5">
        <v>0.81981000000000004</v>
      </c>
      <c r="K33" s="5">
        <v>0.81223000000000001</v>
      </c>
      <c r="L33" s="5">
        <v>0.81223000000000001</v>
      </c>
      <c r="M33" s="5">
        <v>0.80649000000000004</v>
      </c>
      <c r="N33" s="5">
        <v>0.79512000000000005</v>
      </c>
      <c r="O33" s="5">
        <v>0.82369000000000003</v>
      </c>
      <c r="P33" s="5">
        <v>0.83479999999999999</v>
      </c>
      <c r="Q33" s="5">
        <v>0.91813999999999996</v>
      </c>
      <c r="R33" s="5">
        <v>0.90532000000000001</v>
      </c>
      <c r="S33" s="5">
        <v>0.91747000000000001</v>
      </c>
      <c r="T33" s="5">
        <v>0.93808000000000002</v>
      </c>
      <c r="U33" s="5">
        <v>0.91591999999999996</v>
      </c>
      <c r="V33" s="5">
        <v>0.91195000000000004</v>
      </c>
      <c r="W33" s="5">
        <v>0.89868999999999999</v>
      </c>
      <c r="X33" s="5">
        <v>0.87090999999999996</v>
      </c>
      <c r="Y33" s="5">
        <v>0.87665999999999999</v>
      </c>
      <c r="Z33" s="5">
        <v>0.87136000000000002</v>
      </c>
      <c r="AA33" s="5">
        <v>0.83704000000000001</v>
      </c>
      <c r="AB33" s="5">
        <v>0.82616999999999996</v>
      </c>
      <c r="AC33" s="5">
        <v>0.82616999999999996</v>
      </c>
      <c r="AD33" s="5">
        <v>0.83899000000000001</v>
      </c>
      <c r="AE33" s="5">
        <v>0.85462000000000005</v>
      </c>
      <c r="AF33" s="5">
        <v>0.85699999999999998</v>
      </c>
      <c r="AG33" s="5">
        <v>0.87275000000000003</v>
      </c>
      <c r="AH33" s="5">
        <v>0.87275000000000003</v>
      </c>
      <c r="AI33" s="5">
        <v>0.84728999999999999</v>
      </c>
      <c r="AJ33" s="5">
        <v>0.87507000000000001</v>
      </c>
      <c r="AK33" s="5">
        <v>0.78061999999999998</v>
      </c>
      <c r="AM33" s="4" t="s">
        <v>89</v>
      </c>
      <c r="AN33" s="4" t="s">
        <v>90</v>
      </c>
      <c r="AO33" s="5">
        <f t="shared" si="1"/>
        <v>0.80696083333333324</v>
      </c>
      <c r="AP33" s="5">
        <f t="shared" si="2"/>
        <v>0.89024916666666654</v>
      </c>
      <c r="AQ33" s="5">
        <f t="shared" si="3"/>
        <v>0.84440636363636368</v>
      </c>
      <c r="AR33" s="6">
        <f>(AO33-AVERAGE(AO11:AO56))/_xlfn.STDEV.P(AO11:AO56)</f>
        <v>1.2669786489107775</v>
      </c>
      <c r="AS33" s="6">
        <f t="shared" ref="AS33:AT33" si="25">(AP33-AVERAGE(AP11:AP56))/_xlfn.STDEV.P(AP11:AP56)</f>
        <v>1.4316837010051571</v>
      </c>
      <c r="AT33" s="6">
        <f t="shared" si="25"/>
        <v>0.79328693214817869</v>
      </c>
    </row>
    <row r="34" spans="1:46" ht="13.5" thickBot="1">
      <c r="A34" s="4" t="s">
        <v>91</v>
      </c>
      <c r="B34" s="4" t="s">
        <v>92</v>
      </c>
      <c r="C34" s="5">
        <v>0.84560999999999997</v>
      </c>
      <c r="D34" s="5">
        <v>0.81686999999999999</v>
      </c>
      <c r="E34" s="5">
        <v>0.81686999999999999</v>
      </c>
      <c r="F34" s="5">
        <v>0.81045999999999996</v>
      </c>
      <c r="G34" s="5">
        <v>0.81532000000000004</v>
      </c>
      <c r="H34" s="5">
        <v>0.84030000000000005</v>
      </c>
      <c r="I34" s="5">
        <v>0.84965000000000002</v>
      </c>
      <c r="J34" s="5">
        <v>0.82945000000000002</v>
      </c>
      <c r="K34" s="5">
        <v>0.77244000000000002</v>
      </c>
      <c r="L34" s="5">
        <v>0.75260000000000005</v>
      </c>
      <c r="M34" s="5">
        <v>0.74880999999999998</v>
      </c>
      <c r="N34" s="5">
        <v>0.74563999999999997</v>
      </c>
      <c r="O34" s="5">
        <v>0.77122999999999997</v>
      </c>
      <c r="P34" s="5">
        <v>0.79400999999999999</v>
      </c>
      <c r="Q34" s="5">
        <v>0.79400999999999999</v>
      </c>
      <c r="R34" s="5">
        <v>0.80042000000000002</v>
      </c>
      <c r="S34" s="5">
        <v>0.79254000000000002</v>
      </c>
      <c r="T34" s="5">
        <v>0.77966999999999997</v>
      </c>
      <c r="U34" s="5">
        <v>0.79605999999999999</v>
      </c>
      <c r="V34" s="5">
        <v>0.81679999999999997</v>
      </c>
      <c r="W34" s="5">
        <v>0.87380999999999998</v>
      </c>
      <c r="X34" s="5">
        <v>0.88324000000000003</v>
      </c>
      <c r="Y34" s="5">
        <v>0.89459999999999995</v>
      </c>
      <c r="Z34" s="5">
        <v>0.90224000000000004</v>
      </c>
      <c r="AA34" s="5">
        <v>0.92047999999999996</v>
      </c>
      <c r="AB34" s="5">
        <v>0.90371000000000001</v>
      </c>
      <c r="AC34" s="5">
        <v>0.90371000000000001</v>
      </c>
      <c r="AD34" s="5">
        <v>0.90371000000000001</v>
      </c>
      <c r="AE34" s="5">
        <v>0.91381000000000001</v>
      </c>
      <c r="AF34" s="5">
        <v>0.92576999999999998</v>
      </c>
      <c r="AG34" s="5">
        <v>0.93271000000000004</v>
      </c>
      <c r="AH34" s="5">
        <v>0.92635000000000001</v>
      </c>
      <c r="AI34" s="5">
        <v>0.92635000000000001</v>
      </c>
      <c r="AJ34" s="5">
        <v>0.93676000000000004</v>
      </c>
      <c r="AK34" s="5">
        <v>0.85621000000000003</v>
      </c>
      <c r="AM34" s="4" t="s">
        <v>91</v>
      </c>
      <c r="AN34" s="4" t="s">
        <v>92</v>
      </c>
      <c r="AO34" s="5">
        <f t="shared" si="1"/>
        <v>0.80366833333333332</v>
      </c>
      <c r="AP34" s="5">
        <f t="shared" si="2"/>
        <v>0.82488583333333343</v>
      </c>
      <c r="AQ34" s="5">
        <f t="shared" si="3"/>
        <v>0.91359727272727287</v>
      </c>
      <c r="AR34" s="6">
        <f>(AO34-AVERAGE(AO11:AO56))/_xlfn.STDEV.P(AO11:AO56)</f>
        <v>1.2469162175369239</v>
      </c>
      <c r="AS34" s="6">
        <f t="shared" ref="AS34:AT34" si="26">(AP34-AVERAGE(AP11:AP56))/_xlfn.STDEV.P(AP11:AP56)</f>
        <v>0.90758913951485776</v>
      </c>
      <c r="AT34" s="6">
        <f t="shared" si="26"/>
        <v>1.2918451428799234</v>
      </c>
    </row>
    <row r="35" spans="1:46" ht="13.5" thickBot="1">
      <c r="A35" s="4" t="s">
        <v>93</v>
      </c>
      <c r="B35" s="4" t="s">
        <v>94</v>
      </c>
      <c r="C35" s="5">
        <v>0.75854999999999995</v>
      </c>
      <c r="D35" s="5">
        <v>0.74692000000000003</v>
      </c>
      <c r="E35" s="5">
        <v>0.77422000000000002</v>
      </c>
      <c r="F35" s="5">
        <v>0.73170999999999997</v>
      </c>
      <c r="G35" s="5">
        <v>0.71782000000000001</v>
      </c>
      <c r="H35" s="5">
        <v>0.70965</v>
      </c>
      <c r="I35" s="5">
        <v>0.70738999999999996</v>
      </c>
      <c r="J35" s="5">
        <v>0.71492</v>
      </c>
      <c r="K35" s="5">
        <v>0.71289999999999998</v>
      </c>
      <c r="L35" s="5">
        <v>0.71396999999999999</v>
      </c>
      <c r="M35" s="5">
        <v>0.71396999999999999</v>
      </c>
      <c r="N35" s="5">
        <v>0.72230000000000005</v>
      </c>
      <c r="O35" s="5">
        <v>0.73036000000000001</v>
      </c>
      <c r="P35" s="5">
        <v>0.71884000000000003</v>
      </c>
      <c r="Q35" s="5">
        <v>0.75009000000000003</v>
      </c>
      <c r="R35" s="5">
        <v>0.74856999999999996</v>
      </c>
      <c r="S35" s="5">
        <v>0.76246000000000003</v>
      </c>
      <c r="T35" s="5">
        <v>0.71572999999999998</v>
      </c>
      <c r="U35" s="5">
        <v>0.75470000000000004</v>
      </c>
      <c r="V35" s="5">
        <v>0.74663999999999997</v>
      </c>
      <c r="W35" s="5">
        <v>0.73397999999999997</v>
      </c>
      <c r="X35" s="5">
        <v>0.72040999999999999</v>
      </c>
      <c r="Y35" s="5">
        <v>0.68194999999999995</v>
      </c>
      <c r="Z35" s="5">
        <v>0.63370000000000004</v>
      </c>
      <c r="AA35" s="5">
        <v>0.63370000000000004</v>
      </c>
      <c r="AB35" s="5">
        <v>0.65685000000000004</v>
      </c>
      <c r="AC35" s="5">
        <v>0.66727000000000003</v>
      </c>
      <c r="AD35" s="5">
        <v>0.68644000000000005</v>
      </c>
      <c r="AE35" s="5">
        <v>0.68644000000000005</v>
      </c>
      <c r="AF35" s="5">
        <v>0.74243000000000003</v>
      </c>
      <c r="AG35" s="5">
        <v>0.75075999999999998</v>
      </c>
      <c r="AH35" s="5">
        <v>0.78524000000000005</v>
      </c>
      <c r="AI35" s="5">
        <v>0.80547999999999997</v>
      </c>
      <c r="AJ35" s="5">
        <v>0.88465000000000005</v>
      </c>
      <c r="AK35" s="5">
        <v>0.88802000000000003</v>
      </c>
      <c r="AM35" s="4" t="s">
        <v>93</v>
      </c>
      <c r="AN35" s="4" t="s">
        <v>94</v>
      </c>
      <c r="AO35" s="5">
        <f t="shared" si="1"/>
        <v>0.72702666666666682</v>
      </c>
      <c r="AP35" s="5">
        <f t="shared" si="2"/>
        <v>0.72478583333333324</v>
      </c>
      <c r="AQ35" s="5">
        <f t="shared" si="3"/>
        <v>0.74429818181818175</v>
      </c>
      <c r="AR35" s="6">
        <f>(AO35-AVERAGE(AO11:AO56))/_xlfn.STDEV.P(AO11:AO56)</f>
        <v>0.77990993723995006</v>
      </c>
      <c r="AS35" s="6">
        <f t="shared" ref="AS35:AT35" si="27">(AP35-AVERAGE(AP11:AP56))/_xlfn.STDEV.P(AP11:AP56)</f>
        <v>0.10496995028777981</v>
      </c>
      <c r="AT35" s="6">
        <f t="shared" si="27"/>
        <v>7.1952920749296073E-2</v>
      </c>
    </row>
    <row r="36" spans="1:46" ht="13.5" thickBot="1">
      <c r="A36" s="4" t="s">
        <v>95</v>
      </c>
      <c r="B36" s="4" t="s">
        <v>96</v>
      </c>
      <c r="C36" s="5">
        <v>0.67773000000000005</v>
      </c>
      <c r="D36" s="5">
        <v>0.66791999999999996</v>
      </c>
      <c r="E36" s="5">
        <v>0.75060000000000004</v>
      </c>
      <c r="F36" s="5">
        <v>0.83392999999999995</v>
      </c>
      <c r="G36" s="5">
        <v>0.83355999999999997</v>
      </c>
      <c r="H36" s="5">
        <v>0.83355999999999997</v>
      </c>
      <c r="I36" s="5">
        <v>0.83330000000000004</v>
      </c>
      <c r="J36" s="5">
        <v>0.83094999999999997</v>
      </c>
      <c r="K36" s="5">
        <v>0.83094999999999997</v>
      </c>
      <c r="L36" s="5">
        <v>0.83094999999999997</v>
      </c>
      <c r="M36" s="5">
        <v>0.83094999999999997</v>
      </c>
      <c r="N36" s="5">
        <v>0.91346000000000005</v>
      </c>
      <c r="O36" s="5">
        <v>0.98655999999999999</v>
      </c>
      <c r="P36" s="5">
        <v>0.96303000000000005</v>
      </c>
      <c r="Q36" s="5">
        <v>0.96367999999999998</v>
      </c>
      <c r="R36" s="5">
        <v>0.88034999999999997</v>
      </c>
      <c r="S36" s="5">
        <v>0.88071999999999995</v>
      </c>
      <c r="T36" s="5">
        <v>0.88071999999999995</v>
      </c>
      <c r="U36" s="5">
        <v>0.88097999999999999</v>
      </c>
      <c r="V36" s="5">
        <v>0.84167000000000003</v>
      </c>
      <c r="W36" s="5">
        <v>0.84167000000000003</v>
      </c>
      <c r="X36" s="5">
        <v>0.84167000000000003</v>
      </c>
      <c r="Y36" s="5">
        <v>0.84167000000000003</v>
      </c>
      <c r="Z36" s="5">
        <v>0.84167000000000003</v>
      </c>
      <c r="AA36" s="5">
        <v>0.84167000000000003</v>
      </c>
      <c r="AB36" s="5">
        <v>0.875</v>
      </c>
      <c r="AC36" s="5">
        <v>0.875</v>
      </c>
      <c r="AD36" s="5">
        <v>0.95833000000000002</v>
      </c>
      <c r="AE36" s="5">
        <v>0.95833000000000002</v>
      </c>
      <c r="AF36" s="5">
        <v>0.94318000000000002</v>
      </c>
      <c r="AG36" s="5">
        <v>0.94318000000000002</v>
      </c>
      <c r="AH36" s="5">
        <v>1.0098499999999999</v>
      </c>
      <c r="AI36" s="5">
        <v>0.99595999999999996</v>
      </c>
      <c r="AJ36" s="5">
        <v>0.98207</v>
      </c>
      <c r="AK36" s="5">
        <v>0.89873999999999998</v>
      </c>
      <c r="AM36" s="4" t="s">
        <v>95</v>
      </c>
      <c r="AN36" s="4" t="s">
        <v>96</v>
      </c>
      <c r="AO36" s="5">
        <f t="shared" si="1"/>
        <v>0.8056549999999999</v>
      </c>
      <c r="AP36" s="5">
        <f t="shared" si="2"/>
        <v>0.88703250000000011</v>
      </c>
      <c r="AQ36" s="5">
        <f t="shared" si="3"/>
        <v>0.93466454545454536</v>
      </c>
      <c r="AR36" s="6">
        <f>(AO36-AVERAGE(AO11:AO56))/_xlfn.STDEV.P(AO11:AO56)</f>
        <v>1.2590217190290185</v>
      </c>
      <c r="AS36" s="6">
        <f t="shared" ref="AS36:AT36" si="28">(AP36-AVERAGE(AP11:AP56))/_xlfn.STDEV.P(AP11:AP56)</f>
        <v>1.4058919088771493</v>
      </c>
      <c r="AT36" s="6">
        <f t="shared" si="28"/>
        <v>1.443646325057</v>
      </c>
    </row>
    <row r="37" spans="1:46" ht="13.5" thickBot="1">
      <c r="A37" s="4" t="s">
        <v>97</v>
      </c>
      <c r="B37" s="4" t="s">
        <v>98</v>
      </c>
      <c r="C37" s="5">
        <v>0.49442000000000003</v>
      </c>
      <c r="D37" s="5">
        <v>0.53317999999999999</v>
      </c>
      <c r="E37" s="5">
        <v>0.5827</v>
      </c>
      <c r="F37" s="5">
        <v>0.52715000000000001</v>
      </c>
      <c r="G37" s="5">
        <v>0.59225000000000005</v>
      </c>
      <c r="H37" s="5">
        <v>0.60546</v>
      </c>
      <c r="I37" s="5">
        <v>0.63178000000000001</v>
      </c>
      <c r="J37" s="5">
        <v>0.58328000000000002</v>
      </c>
      <c r="K37" s="5">
        <v>0.62721000000000005</v>
      </c>
      <c r="L37" s="5">
        <v>0.61055000000000004</v>
      </c>
      <c r="M37" s="5">
        <v>0.56259999999999999</v>
      </c>
      <c r="N37" s="5">
        <v>0.58343999999999996</v>
      </c>
      <c r="O37" s="5">
        <v>0.63044</v>
      </c>
      <c r="P37" s="5">
        <v>0.65229000000000004</v>
      </c>
      <c r="Q37" s="5">
        <v>0.66944000000000004</v>
      </c>
      <c r="R37" s="5">
        <v>0.67701999999999996</v>
      </c>
      <c r="S37" s="5">
        <v>0.67800000000000005</v>
      </c>
      <c r="T37" s="5">
        <v>0.68052999999999997</v>
      </c>
      <c r="U37" s="5">
        <v>0.70821999999999996</v>
      </c>
      <c r="V37" s="5">
        <v>0.72841999999999996</v>
      </c>
      <c r="W37" s="5">
        <v>0.72302999999999995</v>
      </c>
      <c r="X37" s="5">
        <v>0.71655000000000002</v>
      </c>
      <c r="Y37" s="5">
        <v>0.74029999999999996</v>
      </c>
      <c r="Z37" s="5">
        <v>0.74153000000000002</v>
      </c>
      <c r="AA37" s="5">
        <v>0.72485999999999995</v>
      </c>
      <c r="AB37" s="5">
        <v>0.74758999999999998</v>
      </c>
      <c r="AC37" s="5">
        <v>0.74758999999999998</v>
      </c>
      <c r="AD37" s="5">
        <v>0.79557</v>
      </c>
      <c r="AE37" s="5">
        <v>0.81281000000000003</v>
      </c>
      <c r="AF37" s="5">
        <v>0.81974999999999998</v>
      </c>
      <c r="AG37" s="5">
        <v>0.79410000000000003</v>
      </c>
      <c r="AH37" s="5">
        <v>0.81347999999999998</v>
      </c>
      <c r="AI37" s="5">
        <v>0.80428999999999995</v>
      </c>
      <c r="AJ37" s="5">
        <v>0.82279999999999998</v>
      </c>
      <c r="AK37" s="5">
        <v>0.78327000000000002</v>
      </c>
      <c r="AM37" s="4" t="s">
        <v>97</v>
      </c>
      <c r="AN37" s="4" t="s">
        <v>98</v>
      </c>
      <c r="AO37" s="5">
        <f t="shared" si="1"/>
        <v>0.57783499999999999</v>
      </c>
      <c r="AP37" s="5">
        <f t="shared" si="2"/>
        <v>0.69548083333333321</v>
      </c>
      <c r="AQ37" s="5">
        <f t="shared" si="3"/>
        <v>0.78782818181818193</v>
      </c>
      <c r="AR37" s="6">
        <f>(AO37-AVERAGE(AO11:AO56))/_xlfn.STDEV.P(AO11:AO56)</f>
        <v>-0.12917057120375441</v>
      </c>
      <c r="AS37" s="6">
        <f t="shared" ref="AS37:AT37" si="29">(AP37-AVERAGE(AP11:AP56))/_xlfn.STDEV.P(AP11:AP56)</f>
        <v>-0.13000263053439298</v>
      </c>
      <c r="AT37" s="6">
        <f t="shared" si="29"/>
        <v>0.38561029566019067</v>
      </c>
    </row>
    <row r="38" spans="1:46" ht="13.5" thickBot="1">
      <c r="A38" s="4" t="s">
        <v>99</v>
      </c>
      <c r="B38" s="4" t="s">
        <v>100</v>
      </c>
      <c r="C38" s="5">
        <v>0.62036999999999998</v>
      </c>
      <c r="D38" s="5">
        <v>0.61395999999999995</v>
      </c>
      <c r="E38" s="5">
        <v>0.58618000000000003</v>
      </c>
      <c r="F38" s="5">
        <v>0.58618000000000003</v>
      </c>
      <c r="G38" s="5">
        <v>0.66952</v>
      </c>
      <c r="H38" s="5">
        <v>0.61395999999999995</v>
      </c>
      <c r="I38" s="5">
        <v>0.58365999999999996</v>
      </c>
      <c r="J38" s="5">
        <v>0.58365999999999996</v>
      </c>
      <c r="K38" s="5">
        <v>0.66698999999999997</v>
      </c>
      <c r="L38" s="5">
        <v>0.66698999999999997</v>
      </c>
      <c r="M38" s="5">
        <v>0.66698999999999997</v>
      </c>
      <c r="N38" s="5">
        <v>0.66698999999999997</v>
      </c>
      <c r="O38" s="5">
        <v>0.68550999999999995</v>
      </c>
      <c r="P38" s="5">
        <v>0.67108999999999996</v>
      </c>
      <c r="Q38" s="5">
        <v>0.68220000000000003</v>
      </c>
      <c r="R38" s="5">
        <v>0.76553000000000004</v>
      </c>
      <c r="S38" s="5">
        <v>0.73989000000000005</v>
      </c>
      <c r="T38" s="5">
        <v>0.78322000000000003</v>
      </c>
      <c r="U38" s="5">
        <v>0.79837000000000002</v>
      </c>
      <c r="V38" s="5">
        <v>0.79196</v>
      </c>
      <c r="W38" s="5">
        <v>0.75624999999999998</v>
      </c>
      <c r="X38" s="5">
        <v>0.81016999999999995</v>
      </c>
      <c r="Y38" s="5">
        <v>0.77891999999999995</v>
      </c>
      <c r="Z38" s="5">
        <v>0.77059</v>
      </c>
      <c r="AA38" s="5">
        <v>0.77059</v>
      </c>
      <c r="AB38" s="5">
        <v>0.77476</v>
      </c>
      <c r="AC38" s="5">
        <v>0.79142000000000001</v>
      </c>
      <c r="AD38" s="5">
        <v>0.79142000000000001</v>
      </c>
      <c r="AE38" s="5">
        <v>0.76844999999999997</v>
      </c>
      <c r="AF38" s="5">
        <v>0.75685999999999998</v>
      </c>
      <c r="AG38" s="5">
        <v>0.77202000000000004</v>
      </c>
      <c r="AH38" s="5">
        <v>0.76800999999999997</v>
      </c>
      <c r="AI38" s="5">
        <v>0.78149999999999997</v>
      </c>
      <c r="AJ38" s="5">
        <v>0.81091000000000002</v>
      </c>
      <c r="AK38" s="5">
        <v>0.76715999999999995</v>
      </c>
      <c r="AM38" s="4" t="s">
        <v>99</v>
      </c>
      <c r="AN38" s="4" t="s">
        <v>100</v>
      </c>
      <c r="AO38" s="5">
        <f t="shared" si="1"/>
        <v>0.62712083333333346</v>
      </c>
      <c r="AP38" s="5">
        <f t="shared" si="2"/>
        <v>0.7528083333333333</v>
      </c>
      <c r="AQ38" s="5">
        <f t="shared" si="3"/>
        <v>0.7775545454545455</v>
      </c>
      <c r="AR38" s="6">
        <f>(AO38-AVERAGE(AO11:AO56))/_xlfn.STDEV.P(AO11:AO56)</f>
        <v>0.17114640645857093</v>
      </c>
      <c r="AS38" s="6">
        <f t="shared" ref="AS38:AT38" si="30">(AP38-AVERAGE(AP11:AP56))/_xlfn.STDEV.P(AP11:AP56)</f>
        <v>0.32965922331590969</v>
      </c>
      <c r="AT38" s="6">
        <f t="shared" si="30"/>
        <v>0.31158314627798761</v>
      </c>
    </row>
    <row r="39" spans="1:46" ht="13.5" thickBot="1">
      <c r="A39" s="4" t="s">
        <v>101</v>
      </c>
      <c r="B39" s="4" t="s">
        <v>102</v>
      </c>
      <c r="C39" s="5">
        <v>0.49293999999999999</v>
      </c>
      <c r="D39" s="5">
        <v>0.45632</v>
      </c>
      <c r="E39" s="5">
        <v>0.48477999999999999</v>
      </c>
      <c r="F39" s="5">
        <v>0.44033</v>
      </c>
      <c r="G39" s="5">
        <v>0.38640999999999998</v>
      </c>
      <c r="H39" s="5">
        <v>0.39195999999999998</v>
      </c>
      <c r="I39" s="5">
        <v>0.42479</v>
      </c>
      <c r="J39" s="5">
        <v>0.45929999999999999</v>
      </c>
      <c r="K39" s="5">
        <v>0.44501000000000002</v>
      </c>
      <c r="L39" s="5">
        <v>0.47626000000000002</v>
      </c>
      <c r="M39" s="5">
        <v>0.43923000000000001</v>
      </c>
      <c r="N39" s="5">
        <v>0.51422999999999996</v>
      </c>
      <c r="O39" s="5">
        <v>0.5544</v>
      </c>
      <c r="P39" s="5">
        <v>0.57713000000000003</v>
      </c>
      <c r="Q39" s="5">
        <v>0.63200999999999996</v>
      </c>
      <c r="R39" s="5">
        <v>0.62382000000000004</v>
      </c>
      <c r="S39" s="5">
        <v>0.66385000000000005</v>
      </c>
      <c r="T39" s="5">
        <v>0.68059999999999998</v>
      </c>
      <c r="U39" s="5">
        <v>0.64483000000000001</v>
      </c>
      <c r="V39" s="5">
        <v>0.60967000000000005</v>
      </c>
      <c r="W39" s="5">
        <v>0.62175000000000002</v>
      </c>
      <c r="X39" s="5">
        <v>0.60855999999999999</v>
      </c>
      <c r="Y39" s="5">
        <v>0.64559</v>
      </c>
      <c r="Z39" s="5">
        <v>0.58004999999999995</v>
      </c>
      <c r="AA39" s="5">
        <v>0.56923000000000001</v>
      </c>
      <c r="AB39" s="5">
        <v>0.61089000000000004</v>
      </c>
      <c r="AC39" s="5">
        <v>0.59526999999999997</v>
      </c>
      <c r="AD39" s="5">
        <v>0.56894999999999996</v>
      </c>
      <c r="AE39" s="5">
        <v>0.56201000000000001</v>
      </c>
      <c r="AF39" s="5">
        <v>0.52590000000000003</v>
      </c>
      <c r="AG39" s="5">
        <v>0.57316999999999996</v>
      </c>
      <c r="AH39" s="5">
        <v>0.57313999999999998</v>
      </c>
      <c r="AI39" s="5">
        <v>0.56618999999999997</v>
      </c>
      <c r="AJ39" s="5">
        <v>0.57274999999999998</v>
      </c>
      <c r="AK39" s="5">
        <v>0.53303</v>
      </c>
      <c r="AM39" s="4" t="s">
        <v>101</v>
      </c>
      <c r="AN39" s="4" t="s">
        <v>102</v>
      </c>
      <c r="AO39" s="5">
        <f t="shared" si="1"/>
        <v>0.45096333333333333</v>
      </c>
      <c r="AP39" s="5">
        <f t="shared" si="2"/>
        <v>0.62018833333333334</v>
      </c>
      <c r="AQ39" s="5">
        <f t="shared" si="3"/>
        <v>0.5682299999999999</v>
      </c>
      <c r="AR39" s="6">
        <f>(AO39-AVERAGE(AO11:AO56))/_xlfn.STDEV.P(AO11:AO56)</f>
        <v>-0.90224698905841605</v>
      </c>
      <c r="AS39" s="6">
        <f t="shared" ref="AS39:AT39" si="31">(AP39-AVERAGE(AP11:AP56))/_xlfn.STDEV.P(AP11:AP56)</f>
        <v>-0.73371097523848439</v>
      </c>
      <c r="AT39" s="6">
        <f t="shared" si="31"/>
        <v>-1.1967142907008486</v>
      </c>
    </row>
    <row r="40" spans="1:46" ht="13.5" thickBot="1">
      <c r="A40" s="4" t="s">
        <v>103</v>
      </c>
      <c r="B40" s="4" t="s">
        <v>104</v>
      </c>
      <c r="C40" s="5">
        <v>0.50705</v>
      </c>
      <c r="D40" s="5">
        <v>0.56259999999999999</v>
      </c>
      <c r="E40" s="5">
        <v>0.52093999999999996</v>
      </c>
      <c r="F40" s="5">
        <v>0.43759999999999999</v>
      </c>
      <c r="G40" s="5">
        <v>0.42620999999999998</v>
      </c>
      <c r="H40" s="5">
        <v>0.4163</v>
      </c>
      <c r="I40" s="5">
        <v>0.45379000000000003</v>
      </c>
      <c r="J40" s="5">
        <v>0.44044</v>
      </c>
      <c r="K40" s="5">
        <v>0.49347000000000002</v>
      </c>
      <c r="L40" s="5">
        <v>0.42681000000000002</v>
      </c>
      <c r="M40" s="5">
        <v>0.45806000000000002</v>
      </c>
      <c r="N40" s="5">
        <v>0.51361000000000001</v>
      </c>
      <c r="O40" s="5">
        <v>0.54100000000000004</v>
      </c>
      <c r="P40" s="5">
        <v>0.54793999999999998</v>
      </c>
      <c r="Q40" s="5">
        <v>0.54793999999999998</v>
      </c>
      <c r="R40" s="5">
        <v>0.60350000000000004</v>
      </c>
      <c r="S40" s="5">
        <v>0.59887000000000001</v>
      </c>
      <c r="T40" s="5">
        <v>0.60936000000000001</v>
      </c>
      <c r="U40" s="5">
        <v>0.57086000000000003</v>
      </c>
      <c r="V40" s="5">
        <v>0.57706999999999997</v>
      </c>
      <c r="W40" s="5">
        <v>0.54259000000000002</v>
      </c>
      <c r="X40" s="5">
        <v>0.61029999999999995</v>
      </c>
      <c r="Y40" s="5">
        <v>0.60789000000000004</v>
      </c>
      <c r="Z40" s="5">
        <v>0.63566999999999996</v>
      </c>
      <c r="AA40" s="5">
        <v>0.65192000000000005</v>
      </c>
      <c r="AB40" s="5">
        <v>0.65759999999999996</v>
      </c>
      <c r="AC40" s="5">
        <v>0.68537999999999999</v>
      </c>
      <c r="AD40" s="5">
        <v>0.67744000000000004</v>
      </c>
      <c r="AE40" s="5">
        <v>0.70462000000000002</v>
      </c>
      <c r="AF40" s="5">
        <v>0.74104999999999999</v>
      </c>
      <c r="AG40" s="5">
        <v>0.74156999999999995</v>
      </c>
      <c r="AH40" s="5">
        <v>0.75122999999999995</v>
      </c>
      <c r="AI40" s="5">
        <v>0.78571000000000002</v>
      </c>
      <c r="AJ40" s="5">
        <v>0.78942999999999997</v>
      </c>
      <c r="AK40" s="5">
        <v>0.69018000000000002</v>
      </c>
      <c r="AM40" s="4" t="s">
        <v>103</v>
      </c>
      <c r="AN40" s="4" t="s">
        <v>104</v>
      </c>
      <c r="AO40" s="5">
        <f t="shared" si="1"/>
        <v>0.47140666666666659</v>
      </c>
      <c r="AP40" s="5">
        <f t="shared" si="2"/>
        <v>0.58274916666666665</v>
      </c>
      <c r="AQ40" s="5">
        <f t="shared" si="3"/>
        <v>0.71601181818181814</v>
      </c>
      <c r="AR40" s="6">
        <f>(AO40-AVERAGE(AO11:AO56))/_xlfn.STDEV.P(AO11:AO56)</f>
        <v>-0.77767812890569954</v>
      </c>
      <c r="AS40" s="6">
        <f t="shared" ref="AS40:AT40" si="32">(AP40-AVERAGE(AP11:AP56))/_xlfn.STDEV.P(AP11:AP56)</f>
        <v>-1.0339047174496474</v>
      </c>
      <c r="AT40" s="6">
        <f t="shared" si="32"/>
        <v>-0.13186574600826792</v>
      </c>
    </row>
    <row r="41" spans="1:46" ht="13.5" thickBot="1">
      <c r="A41" s="4" t="s">
        <v>105</v>
      </c>
      <c r="B41" s="4" t="s">
        <v>106</v>
      </c>
      <c r="C41" s="5">
        <v>0.48287000000000002</v>
      </c>
      <c r="D41" s="5">
        <v>0.41561999999999999</v>
      </c>
      <c r="E41" s="5">
        <v>0.43331999999999998</v>
      </c>
      <c r="F41" s="5">
        <v>0.37081999999999998</v>
      </c>
      <c r="G41" s="5">
        <v>0.33409</v>
      </c>
      <c r="H41" s="5">
        <v>0.33896999999999999</v>
      </c>
      <c r="I41" s="5">
        <v>0.33539000000000002</v>
      </c>
      <c r="J41" s="5">
        <v>0.34350999999999998</v>
      </c>
      <c r="K41" s="5">
        <v>0.35638999999999998</v>
      </c>
      <c r="L41" s="5">
        <v>0.31473000000000001</v>
      </c>
      <c r="M41" s="5">
        <v>0.32862000000000002</v>
      </c>
      <c r="N41" s="5">
        <v>0.34778999999999999</v>
      </c>
      <c r="O41" s="5">
        <v>0.38244</v>
      </c>
      <c r="P41" s="5">
        <v>0.43580999999999998</v>
      </c>
      <c r="Q41" s="5">
        <v>0.44588</v>
      </c>
      <c r="R41" s="5">
        <v>0.48060000000000003</v>
      </c>
      <c r="S41" s="5">
        <v>0.50302999999999998</v>
      </c>
      <c r="T41" s="5">
        <v>0.52354999999999996</v>
      </c>
      <c r="U41" s="5">
        <v>0.53376000000000001</v>
      </c>
      <c r="V41" s="5">
        <v>0.53515000000000001</v>
      </c>
      <c r="W41" s="5">
        <v>0.53474999999999995</v>
      </c>
      <c r="X41" s="5">
        <v>0.56252999999999997</v>
      </c>
      <c r="Y41" s="5">
        <v>0.52407000000000004</v>
      </c>
      <c r="Z41" s="5">
        <v>0.52095999999999998</v>
      </c>
      <c r="AA41" s="5">
        <v>0.51888999999999996</v>
      </c>
      <c r="AB41" s="5">
        <v>0.48322999999999999</v>
      </c>
      <c r="AC41" s="5">
        <v>0.45545000000000002</v>
      </c>
      <c r="AD41" s="5">
        <v>0.46378999999999998</v>
      </c>
      <c r="AE41" s="5">
        <v>0.46294000000000002</v>
      </c>
      <c r="AF41" s="5">
        <v>0.45558999999999999</v>
      </c>
      <c r="AG41" s="5">
        <v>0.44372</v>
      </c>
      <c r="AH41" s="5">
        <v>0.4204</v>
      </c>
      <c r="AI41" s="5">
        <v>0.45710000000000001</v>
      </c>
      <c r="AJ41" s="5">
        <v>0.44718000000000002</v>
      </c>
      <c r="AK41" s="5">
        <v>0.41375000000000001</v>
      </c>
      <c r="AM41" s="4" t="s">
        <v>105</v>
      </c>
      <c r="AN41" s="4" t="s">
        <v>106</v>
      </c>
      <c r="AO41" s="5">
        <f t="shared" si="1"/>
        <v>0.36684333333333324</v>
      </c>
      <c r="AP41" s="5">
        <f t="shared" si="2"/>
        <v>0.49854416666666657</v>
      </c>
      <c r="AQ41" s="5">
        <f t="shared" si="3"/>
        <v>0.45654909090909096</v>
      </c>
      <c r="AR41" s="6">
        <f>(AO41-AVERAGE(AO11:AO56))/_xlfn.STDEV.P(AO11:AO56)</f>
        <v>-1.4148215455257194</v>
      </c>
      <c r="AS41" s="6">
        <f t="shared" ref="AS41:AT41" si="33">(AP41-AVERAGE(AP11:AP56))/_xlfn.STDEV.P(AP11:AP56)</f>
        <v>-1.709075035420337</v>
      </c>
      <c r="AT41" s="6">
        <f t="shared" si="33"/>
        <v>-2.0014361095181381</v>
      </c>
    </row>
    <row r="42" spans="1:46" ht="13.5" thickBot="1">
      <c r="A42" s="4" t="s">
        <v>107</v>
      </c>
      <c r="B42" s="4" t="s">
        <v>108</v>
      </c>
      <c r="C42" s="5">
        <v>0.42863000000000001</v>
      </c>
      <c r="D42" s="5">
        <v>0.43419000000000002</v>
      </c>
      <c r="E42" s="5">
        <v>0.45269999999999999</v>
      </c>
      <c r="F42" s="5">
        <v>0.41104000000000002</v>
      </c>
      <c r="G42" s="5">
        <v>0.45269999999999999</v>
      </c>
      <c r="H42" s="5">
        <v>0.47127000000000002</v>
      </c>
      <c r="I42" s="5">
        <v>0.47960999999999998</v>
      </c>
      <c r="J42" s="5">
        <v>0.52554999999999996</v>
      </c>
      <c r="K42" s="5">
        <v>0.57555000000000001</v>
      </c>
      <c r="L42" s="5">
        <v>0.61624999999999996</v>
      </c>
      <c r="M42" s="5">
        <v>0.69032000000000004</v>
      </c>
      <c r="N42" s="5">
        <v>0.67989999999999995</v>
      </c>
      <c r="O42" s="5">
        <v>0.70370999999999995</v>
      </c>
      <c r="P42" s="5">
        <v>0.75370999999999999</v>
      </c>
      <c r="Q42" s="5">
        <v>0.81852999999999998</v>
      </c>
      <c r="R42" s="5">
        <v>0.84353</v>
      </c>
      <c r="S42" s="5">
        <v>0.88519000000000003</v>
      </c>
      <c r="T42" s="5">
        <v>0.89924000000000004</v>
      </c>
      <c r="U42" s="5">
        <v>0.91173999999999999</v>
      </c>
      <c r="V42" s="5">
        <v>0.86429999999999996</v>
      </c>
      <c r="W42" s="5">
        <v>0.83035000000000003</v>
      </c>
      <c r="X42" s="5">
        <v>0.81183000000000005</v>
      </c>
      <c r="Y42" s="5">
        <v>0.76980999999999999</v>
      </c>
      <c r="Z42" s="5">
        <v>0.76356000000000002</v>
      </c>
      <c r="AA42" s="5">
        <v>0.76356000000000002</v>
      </c>
      <c r="AB42" s="5">
        <v>0.76356000000000002</v>
      </c>
      <c r="AC42" s="5">
        <v>0.76356000000000002</v>
      </c>
      <c r="AD42" s="5">
        <v>0.73855999999999999</v>
      </c>
      <c r="AE42" s="5">
        <v>0.73855999999999999</v>
      </c>
      <c r="AF42" s="5">
        <v>0.76419999999999999</v>
      </c>
      <c r="AG42" s="5">
        <v>0.78086999999999995</v>
      </c>
      <c r="AH42" s="5">
        <v>0.80630999999999997</v>
      </c>
      <c r="AI42" s="5">
        <v>0.84026000000000001</v>
      </c>
      <c r="AJ42" s="5">
        <v>0.85877999999999999</v>
      </c>
      <c r="AK42" s="5">
        <v>0.83296999999999999</v>
      </c>
      <c r="AM42" s="4" t="s">
        <v>107</v>
      </c>
      <c r="AN42" s="4" t="s">
        <v>108</v>
      </c>
      <c r="AO42" s="5">
        <f t="shared" si="1"/>
        <v>0.51814250000000006</v>
      </c>
      <c r="AP42" s="5">
        <f t="shared" si="2"/>
        <v>0.82129166666666664</v>
      </c>
      <c r="AQ42" s="5">
        <f t="shared" si="3"/>
        <v>0.78647181818181811</v>
      </c>
      <c r="AR42" s="6">
        <f>(AO42-AVERAGE(AO11:AO56))/_xlfn.STDEV.P(AO11:AO56)</f>
        <v>-0.49289925299077808</v>
      </c>
      <c r="AS42" s="6">
        <f t="shared" ref="AS42:AT42" si="34">(AP42-AVERAGE(AP11:AP56))/_xlfn.STDEV.P(AP11:AP56)</f>
        <v>0.87877048680809378</v>
      </c>
      <c r="AT42" s="6">
        <f t="shared" si="34"/>
        <v>0.37583695640895082</v>
      </c>
    </row>
    <row r="43" spans="1:46" ht="13.5" thickBot="1">
      <c r="A43" s="4" t="s">
        <v>109</v>
      </c>
      <c r="B43" s="4" t="s">
        <v>110</v>
      </c>
      <c r="C43" s="5">
        <v>0.62529999999999997</v>
      </c>
      <c r="D43" s="5">
        <v>0.66895000000000004</v>
      </c>
      <c r="E43" s="5">
        <v>0.64117999999999997</v>
      </c>
      <c r="F43" s="5">
        <v>0.64602999999999999</v>
      </c>
      <c r="G43" s="5">
        <v>0.70157999999999998</v>
      </c>
      <c r="H43" s="5">
        <v>0.75860000000000005</v>
      </c>
      <c r="I43" s="5">
        <v>0.76375999999999999</v>
      </c>
      <c r="J43" s="5">
        <v>0.76097999999999999</v>
      </c>
      <c r="K43" s="5">
        <v>0.76097999999999999</v>
      </c>
      <c r="L43" s="5">
        <v>0.76097999999999999</v>
      </c>
      <c r="M43" s="5">
        <v>0.75700999999999996</v>
      </c>
      <c r="N43" s="5">
        <v>0.73617999999999995</v>
      </c>
      <c r="O43" s="5">
        <v>0.77370000000000005</v>
      </c>
      <c r="P43" s="5">
        <v>0.81337999999999999</v>
      </c>
      <c r="Q43" s="5">
        <v>0.75783</v>
      </c>
      <c r="R43" s="5">
        <v>0.78869</v>
      </c>
      <c r="S43" s="5">
        <v>0.74399999999999999</v>
      </c>
      <c r="T43" s="5">
        <v>0.73804999999999998</v>
      </c>
      <c r="U43" s="5">
        <v>0.75788999999999995</v>
      </c>
      <c r="V43" s="5">
        <v>0.74619999999999997</v>
      </c>
      <c r="W43" s="5">
        <v>0.72536</v>
      </c>
      <c r="X43" s="5">
        <v>0.72536</v>
      </c>
      <c r="Y43" s="5">
        <v>0.70301999999999998</v>
      </c>
      <c r="Z43" s="5">
        <v>0.69052000000000002</v>
      </c>
      <c r="AA43" s="5">
        <v>0.68125999999999998</v>
      </c>
      <c r="AB43" s="5">
        <v>0.67484999999999995</v>
      </c>
      <c r="AC43" s="5">
        <v>0.75817999999999997</v>
      </c>
      <c r="AD43" s="5">
        <v>0.74429000000000001</v>
      </c>
      <c r="AE43" s="5">
        <v>0.81676000000000004</v>
      </c>
      <c r="AF43" s="5">
        <v>0.78103999999999996</v>
      </c>
      <c r="AG43" s="5">
        <v>0.83313000000000004</v>
      </c>
      <c r="AH43" s="5">
        <v>0.84189999999999998</v>
      </c>
      <c r="AI43" s="5">
        <v>0.86273</v>
      </c>
      <c r="AJ43" s="5">
        <v>0.85940000000000005</v>
      </c>
      <c r="AK43" s="5">
        <v>0.83570999999999995</v>
      </c>
      <c r="AM43" s="4" t="s">
        <v>109</v>
      </c>
      <c r="AN43" s="4" t="s">
        <v>110</v>
      </c>
      <c r="AO43" s="5">
        <f t="shared" si="1"/>
        <v>0.71512750000000003</v>
      </c>
      <c r="AP43" s="5">
        <f t="shared" si="2"/>
        <v>0.747</v>
      </c>
      <c r="AQ43" s="5">
        <f t="shared" si="3"/>
        <v>0.78993181818181812</v>
      </c>
      <c r="AR43" s="6">
        <f>(AO43-AVERAGE(AO11:AO56))/_xlfn.STDEV.P(AO11:AO56)</f>
        <v>0.70740387356309264</v>
      </c>
      <c r="AS43" s="6">
        <f t="shared" ref="AS43:AT43" si="35">(AP43-AVERAGE(AP11:AP56))/_xlfn.STDEV.P(AP11:AP56)</f>
        <v>0.28308699763398582</v>
      </c>
      <c r="AT43" s="6">
        <f t="shared" si="35"/>
        <v>0.4007681421932765</v>
      </c>
    </row>
    <row r="44" spans="1:46" ht="13.5" thickBot="1">
      <c r="A44" s="4" t="s">
        <v>111</v>
      </c>
      <c r="B44" s="4" t="s">
        <v>112</v>
      </c>
      <c r="C44" s="5">
        <v>8.3330000000000001E-2</v>
      </c>
      <c r="D44" s="5">
        <v>8.3330000000000001E-2</v>
      </c>
      <c r="E44" s="5">
        <v>8.3330000000000001E-2</v>
      </c>
      <c r="F44" s="5">
        <v>0</v>
      </c>
      <c r="G44" s="5">
        <v>8.3330000000000001E-2</v>
      </c>
      <c r="H44" s="5">
        <v>8.3330000000000001E-2</v>
      </c>
      <c r="I44" s="5">
        <v>0.16667000000000001</v>
      </c>
      <c r="J44" s="5">
        <v>0.16667000000000001</v>
      </c>
      <c r="K44" s="5">
        <v>0.16667000000000001</v>
      </c>
      <c r="L44" s="5">
        <v>0.16667000000000001</v>
      </c>
      <c r="M44" s="5">
        <v>0.16667000000000001</v>
      </c>
      <c r="N44" s="5">
        <v>0.25</v>
      </c>
      <c r="O44" s="5">
        <v>0.25</v>
      </c>
      <c r="P44" s="5">
        <v>0.27083000000000002</v>
      </c>
      <c r="Q44" s="5">
        <v>0.27083000000000002</v>
      </c>
      <c r="R44" s="5">
        <v>0.29464000000000001</v>
      </c>
      <c r="S44" s="5">
        <v>0.21131</v>
      </c>
      <c r="T44" s="5">
        <v>0.29464000000000001</v>
      </c>
      <c r="U44" s="5">
        <v>0.29464000000000001</v>
      </c>
      <c r="V44" s="5">
        <v>0.34010000000000001</v>
      </c>
      <c r="W44" s="5">
        <v>0.42342999999999997</v>
      </c>
      <c r="X44" s="5">
        <v>0.50675999999999999</v>
      </c>
      <c r="Y44" s="5">
        <v>0.59009999999999996</v>
      </c>
      <c r="Z44" s="5">
        <v>0.59009999999999996</v>
      </c>
      <c r="AA44" s="5">
        <v>0.67342999999999997</v>
      </c>
      <c r="AB44" s="5">
        <v>0.73592999999999997</v>
      </c>
      <c r="AC44" s="5">
        <v>0.73592999999999997</v>
      </c>
      <c r="AD44" s="5">
        <v>0.78878999999999999</v>
      </c>
      <c r="AE44" s="5">
        <v>0.87212000000000001</v>
      </c>
      <c r="AF44" s="5">
        <v>0.87212000000000001</v>
      </c>
      <c r="AG44" s="5">
        <v>0.83640999999999999</v>
      </c>
      <c r="AH44" s="5">
        <v>0.87429000000000001</v>
      </c>
      <c r="AI44" s="5">
        <v>0.87429000000000001</v>
      </c>
      <c r="AJ44" s="5">
        <v>0.87429000000000001</v>
      </c>
      <c r="AK44" s="5">
        <v>0.79095000000000004</v>
      </c>
      <c r="AM44" s="4" t="s">
        <v>111</v>
      </c>
      <c r="AN44" s="4" t="s">
        <v>112</v>
      </c>
      <c r="AO44" s="5">
        <f t="shared" si="1"/>
        <v>0.12500000000000003</v>
      </c>
      <c r="AP44" s="5">
        <f t="shared" si="2"/>
        <v>0.36144833333333337</v>
      </c>
      <c r="AQ44" s="5">
        <f t="shared" si="3"/>
        <v>0.81168636363636371</v>
      </c>
      <c r="AR44" s="6">
        <f>(AO44-AVERAGE(AO11:AO56))/_xlfn.STDEV.P(AO11:AO56)</f>
        <v>-2.888463239747157</v>
      </c>
      <c r="AS44" s="6">
        <f t="shared" ref="AS44:AT44" si="36">(AP44-AVERAGE(AP11:AP56))/_xlfn.STDEV.P(AP11:AP56)</f>
        <v>-2.8083332431766834</v>
      </c>
      <c r="AT44" s="6">
        <f t="shared" si="36"/>
        <v>0.55752149895074199</v>
      </c>
    </row>
    <row r="45" spans="1:46" ht="13.5" thickBot="1">
      <c r="A45" s="4" t="s">
        <v>113</v>
      </c>
      <c r="B45" s="4" t="s">
        <v>114</v>
      </c>
      <c r="C45" s="5">
        <v>0.47133999999999998</v>
      </c>
      <c r="D45" s="5">
        <v>0.44935999999999998</v>
      </c>
      <c r="E45" s="5">
        <v>0.51109000000000004</v>
      </c>
      <c r="F45" s="5">
        <v>0.51595999999999997</v>
      </c>
      <c r="G45" s="5">
        <v>0.51748000000000005</v>
      </c>
      <c r="H45" s="5">
        <v>0.54301999999999995</v>
      </c>
      <c r="I45" s="5">
        <v>0.52878999999999998</v>
      </c>
      <c r="J45" s="5">
        <v>0.51341000000000003</v>
      </c>
      <c r="K45" s="5">
        <v>0.53147</v>
      </c>
      <c r="L45" s="5">
        <v>0.52105000000000001</v>
      </c>
      <c r="M45" s="5">
        <v>0.53459000000000001</v>
      </c>
      <c r="N45" s="5">
        <v>0.54015000000000002</v>
      </c>
      <c r="O45" s="5">
        <v>0.56613999999999998</v>
      </c>
      <c r="P45" s="5">
        <v>0.60299999999999998</v>
      </c>
      <c r="Q45" s="5">
        <v>0.55362</v>
      </c>
      <c r="R45" s="5">
        <v>0.54278999999999999</v>
      </c>
      <c r="S45" s="5">
        <v>0.54629000000000005</v>
      </c>
      <c r="T45" s="5">
        <v>0.52727000000000002</v>
      </c>
      <c r="U45" s="5">
        <v>0.54798000000000002</v>
      </c>
      <c r="V45" s="5">
        <v>0.53813999999999995</v>
      </c>
      <c r="W45" s="5">
        <v>0.53561999999999999</v>
      </c>
      <c r="X45" s="5">
        <v>0.55645</v>
      </c>
      <c r="Y45" s="5">
        <v>0.56827000000000005</v>
      </c>
      <c r="Z45" s="5">
        <v>0.55925000000000002</v>
      </c>
      <c r="AA45" s="5">
        <v>0.55027000000000004</v>
      </c>
      <c r="AB45" s="5">
        <v>0.53539000000000003</v>
      </c>
      <c r="AC45" s="5">
        <v>0.58138000000000001</v>
      </c>
      <c r="AD45" s="5">
        <v>0.59813000000000005</v>
      </c>
      <c r="AE45" s="5">
        <v>0.60848000000000002</v>
      </c>
      <c r="AF45" s="5">
        <v>0.62451000000000001</v>
      </c>
      <c r="AG45" s="5">
        <v>0.62063999999999997</v>
      </c>
      <c r="AH45" s="5">
        <v>0.65617000000000003</v>
      </c>
      <c r="AI45" s="5">
        <v>0.64480999999999999</v>
      </c>
      <c r="AJ45" s="5">
        <v>0.66564000000000001</v>
      </c>
      <c r="AK45" s="5">
        <v>0.62805</v>
      </c>
      <c r="AM45" s="4" t="s">
        <v>113</v>
      </c>
      <c r="AN45" s="4" t="s">
        <v>114</v>
      </c>
      <c r="AO45" s="5">
        <f t="shared" si="1"/>
        <v>0.51480916666666654</v>
      </c>
      <c r="AP45" s="5">
        <f t="shared" si="2"/>
        <v>0.55373499999999998</v>
      </c>
      <c r="AQ45" s="5">
        <f t="shared" si="3"/>
        <v>0.61031545454545455</v>
      </c>
      <c r="AR45" s="6">
        <f>(AO45-AVERAGE(AO11:AO56))/_xlfn.STDEV.P(AO11:AO56)</f>
        <v>-0.51321049710503275</v>
      </c>
      <c r="AS45" s="6">
        <f t="shared" ref="AS45:AT45" si="37">(AP45-AVERAGE(AP11:AP56))/_xlfn.STDEV.P(AP11:AP56)</f>
        <v>-1.2665453460820078</v>
      </c>
      <c r="AT45" s="6">
        <f t="shared" si="37"/>
        <v>-0.89346565310243298</v>
      </c>
    </row>
    <row r="46" spans="1:46" ht="13.5" thickBot="1">
      <c r="A46" s="4" t="s">
        <v>115</v>
      </c>
      <c r="B46" s="4" t="s">
        <v>116</v>
      </c>
      <c r="C46" s="5">
        <v>0.37480000000000002</v>
      </c>
      <c r="D46" s="5">
        <v>0.43036000000000002</v>
      </c>
      <c r="E46" s="5">
        <v>0.43036000000000002</v>
      </c>
      <c r="F46" s="5">
        <v>0.40096999999999999</v>
      </c>
      <c r="G46" s="5">
        <v>0.43985999999999997</v>
      </c>
      <c r="H46" s="5">
        <v>0.44916</v>
      </c>
      <c r="I46" s="5">
        <v>0.48360999999999998</v>
      </c>
      <c r="J46" s="5">
        <v>0.48391000000000001</v>
      </c>
      <c r="K46" s="5">
        <v>0.50714000000000004</v>
      </c>
      <c r="L46" s="5">
        <v>0.53461000000000003</v>
      </c>
      <c r="M46" s="5">
        <v>0.49009000000000003</v>
      </c>
      <c r="N46" s="5">
        <v>0.53832000000000002</v>
      </c>
      <c r="O46" s="5">
        <v>0.53844000000000003</v>
      </c>
      <c r="P46" s="5">
        <v>0.56620999999999999</v>
      </c>
      <c r="Q46" s="5">
        <v>0.64954999999999996</v>
      </c>
      <c r="R46" s="5">
        <v>0.65393000000000001</v>
      </c>
      <c r="S46" s="5">
        <v>0.63885000000000003</v>
      </c>
      <c r="T46" s="5">
        <v>0.65198</v>
      </c>
      <c r="U46" s="5">
        <v>0.59780999999999995</v>
      </c>
      <c r="V46" s="5">
        <v>0.60979000000000005</v>
      </c>
      <c r="W46" s="5">
        <v>0.61851</v>
      </c>
      <c r="X46" s="5">
        <v>0.60309999999999997</v>
      </c>
      <c r="Y46" s="5">
        <v>0.59860000000000002</v>
      </c>
      <c r="Z46" s="5">
        <v>0.57745999999999997</v>
      </c>
      <c r="AA46" s="5">
        <v>0.59353</v>
      </c>
      <c r="AB46" s="5">
        <v>0.56228</v>
      </c>
      <c r="AC46" s="5">
        <v>0.54144999999999999</v>
      </c>
      <c r="AD46" s="5">
        <v>0.56645000000000001</v>
      </c>
      <c r="AE46" s="5">
        <v>0.56208000000000002</v>
      </c>
      <c r="AF46" s="5">
        <v>0.54798999999999998</v>
      </c>
      <c r="AG46" s="5">
        <v>0.57447999999999999</v>
      </c>
      <c r="AH46" s="5">
        <v>0.58157000000000003</v>
      </c>
      <c r="AI46" s="5">
        <v>0.56688000000000005</v>
      </c>
      <c r="AJ46" s="5">
        <v>0.58228999999999997</v>
      </c>
      <c r="AK46" s="5">
        <v>0.58587</v>
      </c>
      <c r="AM46" s="4" t="s">
        <v>115</v>
      </c>
      <c r="AN46" s="4" t="s">
        <v>116</v>
      </c>
      <c r="AO46" s="5">
        <f t="shared" si="1"/>
        <v>0.46359916666666662</v>
      </c>
      <c r="AP46" s="5">
        <f t="shared" si="2"/>
        <v>0.60868583333333348</v>
      </c>
      <c r="AQ46" s="5">
        <f t="shared" si="3"/>
        <v>0.56953363636363641</v>
      </c>
      <c r="AR46" s="6">
        <f>(AO46-AVERAGE(AO11:AO56))/_xlfn.STDEV.P(AO11:AO56)</f>
        <v>-0.82525214043230966</v>
      </c>
      <c r="AS46" s="6">
        <f t="shared" ref="AS46:AT46" si="38">(AP46-AVERAGE(AP11:AP56))/_xlfn.STDEV.P(AP11:AP56)</f>
        <v>-0.82594001843613007</v>
      </c>
      <c r="AT46" s="6">
        <f t="shared" si="38"/>
        <v>-1.1873208801872577</v>
      </c>
    </row>
    <row r="47" spans="1:46" ht="13.5" thickBot="1">
      <c r="A47" s="4" t="s">
        <v>117</v>
      </c>
      <c r="B47" s="4" t="s">
        <v>118</v>
      </c>
      <c r="C47" s="5">
        <v>0.62766999999999995</v>
      </c>
      <c r="D47" s="5">
        <v>0.71101000000000003</v>
      </c>
      <c r="E47" s="5">
        <v>0.62766999999999995</v>
      </c>
      <c r="F47" s="5">
        <v>0.54434000000000005</v>
      </c>
      <c r="G47" s="5">
        <v>0.61265999999999998</v>
      </c>
      <c r="H47" s="5">
        <v>0.69599</v>
      </c>
      <c r="I47" s="5">
        <v>0.62932999999999995</v>
      </c>
      <c r="J47" s="5">
        <v>0.54598999999999998</v>
      </c>
      <c r="K47" s="5">
        <v>0.54598999999999998</v>
      </c>
      <c r="L47" s="5">
        <v>0.54274999999999995</v>
      </c>
      <c r="M47" s="5">
        <v>0.56725999999999999</v>
      </c>
      <c r="N47" s="5">
        <v>0.56725999999999999</v>
      </c>
      <c r="O47" s="5">
        <v>0.56725999999999999</v>
      </c>
      <c r="P47" s="5">
        <v>0.56725999999999999</v>
      </c>
      <c r="Q47" s="5">
        <v>0.56725999999999999</v>
      </c>
      <c r="R47" s="5">
        <v>0.60429999999999995</v>
      </c>
      <c r="S47" s="5">
        <v>0.57454000000000005</v>
      </c>
      <c r="T47" s="5">
        <v>0.55073000000000005</v>
      </c>
      <c r="U47" s="5">
        <v>0.60119</v>
      </c>
      <c r="V47" s="5">
        <v>0.63500999999999996</v>
      </c>
      <c r="W47" s="5">
        <v>0.71140000000000003</v>
      </c>
      <c r="X47" s="5">
        <v>0.71299999999999997</v>
      </c>
      <c r="Y47" s="5">
        <v>0.66952</v>
      </c>
      <c r="Z47" s="5">
        <v>0.62050000000000005</v>
      </c>
      <c r="AA47" s="5">
        <v>0.61007999999999996</v>
      </c>
      <c r="AB47" s="5">
        <v>0.59906000000000004</v>
      </c>
      <c r="AC47" s="5">
        <v>0.64168999999999998</v>
      </c>
      <c r="AD47" s="5">
        <v>0.66125</v>
      </c>
      <c r="AE47" s="5">
        <v>0.69137000000000004</v>
      </c>
      <c r="AF47" s="5">
        <v>0.70711000000000002</v>
      </c>
      <c r="AG47" s="5">
        <v>0.68849000000000005</v>
      </c>
      <c r="AH47" s="5">
        <v>0.72714000000000001</v>
      </c>
      <c r="AI47" s="5">
        <v>0.69545999999999997</v>
      </c>
      <c r="AJ47" s="5">
        <v>0.70081000000000004</v>
      </c>
      <c r="AK47" s="5">
        <v>0.69671000000000005</v>
      </c>
      <c r="AM47" s="4" t="s">
        <v>117</v>
      </c>
      <c r="AN47" s="4" t="s">
        <v>118</v>
      </c>
      <c r="AO47" s="5">
        <f t="shared" si="1"/>
        <v>0.60149333333333332</v>
      </c>
      <c r="AP47" s="5">
        <f t="shared" si="2"/>
        <v>0.61516416666666673</v>
      </c>
      <c r="AQ47" s="5">
        <f t="shared" si="3"/>
        <v>0.67447000000000001</v>
      </c>
      <c r="AR47" s="6">
        <f>(AO47-AVERAGE(AO11:AO56))/_xlfn.STDEV.P(AO11:AO56)</f>
        <v>1.4988483897160204E-2</v>
      </c>
      <c r="AS47" s="6">
        <f t="shared" ref="AS47:AT47" si="39">(AP47-AVERAGE(AP11:AP56))/_xlfn.STDEV.P(AP11:AP56)</f>
        <v>-0.77399561636277669</v>
      </c>
      <c r="AT47" s="6">
        <f t="shared" si="39"/>
        <v>-0.43119718731161483</v>
      </c>
    </row>
    <row r="48" spans="1:46" ht="13.5" thickBot="1">
      <c r="A48" s="4" t="s">
        <v>119</v>
      </c>
      <c r="B48" s="4" t="s">
        <v>120</v>
      </c>
      <c r="C48" s="5">
        <v>0.54954000000000003</v>
      </c>
      <c r="D48" s="5">
        <v>0.58831</v>
      </c>
      <c r="E48" s="5">
        <v>0.54032999999999998</v>
      </c>
      <c r="F48" s="5">
        <v>0.60282999999999998</v>
      </c>
      <c r="G48" s="5">
        <v>0.60052000000000005</v>
      </c>
      <c r="H48" s="5">
        <v>0.60299000000000003</v>
      </c>
      <c r="I48" s="5">
        <v>0.60972999999999999</v>
      </c>
      <c r="J48" s="5">
        <v>0.59906999999999999</v>
      </c>
      <c r="K48" s="5">
        <v>0.60362000000000005</v>
      </c>
      <c r="L48" s="5">
        <v>0.59604000000000001</v>
      </c>
      <c r="M48" s="5">
        <v>0.56762999999999997</v>
      </c>
      <c r="N48" s="5">
        <v>0.59833000000000003</v>
      </c>
      <c r="O48" s="5">
        <v>0.63131999999999999</v>
      </c>
      <c r="P48" s="5">
        <v>0.61568999999999996</v>
      </c>
      <c r="Q48" s="5">
        <v>0.69145000000000001</v>
      </c>
      <c r="R48" s="5">
        <v>0.62895000000000001</v>
      </c>
      <c r="S48" s="5">
        <v>0.64978000000000002</v>
      </c>
      <c r="T48" s="5">
        <v>0.64236000000000004</v>
      </c>
      <c r="U48" s="5">
        <v>0.68098000000000003</v>
      </c>
      <c r="V48" s="5">
        <v>0.68964999999999999</v>
      </c>
      <c r="W48" s="5">
        <v>0.69632000000000005</v>
      </c>
      <c r="X48" s="5">
        <v>0.67359000000000002</v>
      </c>
      <c r="Y48" s="5">
        <v>0.70579000000000003</v>
      </c>
      <c r="Z48" s="5">
        <v>0.70579000000000003</v>
      </c>
      <c r="AA48" s="5">
        <v>0.69388000000000005</v>
      </c>
      <c r="AB48" s="5">
        <v>0.72914000000000001</v>
      </c>
      <c r="AC48" s="5">
        <v>0.64581</v>
      </c>
      <c r="AD48" s="5">
        <v>0.69581000000000004</v>
      </c>
      <c r="AE48" s="5">
        <v>0.69581000000000004</v>
      </c>
      <c r="AF48" s="5">
        <v>0.73409000000000002</v>
      </c>
      <c r="AG48" s="5">
        <v>0.70184000000000002</v>
      </c>
      <c r="AH48" s="5">
        <v>0.71487000000000001</v>
      </c>
      <c r="AI48" s="5">
        <v>0.72170000000000001</v>
      </c>
      <c r="AJ48" s="5">
        <v>0.72423000000000004</v>
      </c>
      <c r="AK48" s="5">
        <v>0.64846999999999999</v>
      </c>
      <c r="AM48" s="4" t="s">
        <v>119</v>
      </c>
      <c r="AN48" s="4" t="s">
        <v>120</v>
      </c>
      <c r="AO48" s="5">
        <f t="shared" si="1"/>
        <v>0.58824500000000013</v>
      </c>
      <c r="AP48" s="5">
        <f t="shared" si="2"/>
        <v>0.66763916666666667</v>
      </c>
      <c r="AQ48" s="5">
        <f t="shared" si="3"/>
        <v>0.70051363636363639</v>
      </c>
      <c r="AR48" s="6">
        <f>(AO48-AVERAGE(AO11:AO56))/_xlfn.STDEV.P(AO11:AO56)</f>
        <v>-6.5738555834939705E-2</v>
      </c>
      <c r="AS48" s="6">
        <f t="shared" ref="AS48:AT48" si="40">(AP48-AVERAGE(AP11:AP56))/_xlfn.STDEV.P(AP11:AP56)</f>
        <v>-0.35324195048174983</v>
      </c>
      <c r="AT48" s="6">
        <f t="shared" si="40"/>
        <v>-0.2435385928950729</v>
      </c>
    </row>
    <row r="49" spans="1:46" ht="13.5" thickBot="1">
      <c r="A49" s="4" t="s">
        <v>121</v>
      </c>
      <c r="B49" s="4" t="s">
        <v>122</v>
      </c>
      <c r="C49" s="5">
        <v>0.27411000000000002</v>
      </c>
      <c r="D49" s="5">
        <v>0.27916000000000002</v>
      </c>
      <c r="E49" s="5">
        <v>0.36248999999999998</v>
      </c>
      <c r="F49" s="5">
        <v>0.40171000000000001</v>
      </c>
      <c r="G49" s="5">
        <v>0.48504000000000003</v>
      </c>
      <c r="H49" s="5">
        <v>0.48365000000000002</v>
      </c>
      <c r="I49" s="5">
        <v>0.53668000000000005</v>
      </c>
      <c r="J49" s="5">
        <v>0.52898999999999996</v>
      </c>
      <c r="K49" s="5">
        <v>0.56047000000000002</v>
      </c>
      <c r="L49" s="5">
        <v>0.56047000000000002</v>
      </c>
      <c r="M49" s="5">
        <v>0.64380000000000004</v>
      </c>
      <c r="N49" s="5">
        <v>0.70150000000000001</v>
      </c>
      <c r="O49" s="5">
        <v>0.68899999999999995</v>
      </c>
      <c r="P49" s="5">
        <v>0.71172000000000002</v>
      </c>
      <c r="Q49" s="5">
        <v>0.67005999999999999</v>
      </c>
      <c r="R49" s="5">
        <v>0.71416999999999997</v>
      </c>
      <c r="S49" s="5">
        <v>0.71416999999999997</v>
      </c>
      <c r="T49" s="5">
        <v>0.76417000000000002</v>
      </c>
      <c r="U49" s="5">
        <v>0.74036999999999997</v>
      </c>
      <c r="V49" s="5">
        <v>0.77370000000000005</v>
      </c>
      <c r="W49" s="5">
        <v>0.75055000000000005</v>
      </c>
      <c r="X49" s="5">
        <v>0.76166</v>
      </c>
      <c r="Y49" s="5">
        <v>0.74651000000000001</v>
      </c>
      <c r="Z49" s="5">
        <v>0.74436999999999998</v>
      </c>
      <c r="AA49" s="5">
        <v>0.77771000000000001</v>
      </c>
      <c r="AB49" s="5">
        <v>0.69437000000000004</v>
      </c>
      <c r="AC49" s="5">
        <v>0.71936999999999995</v>
      </c>
      <c r="AD49" s="5">
        <v>0.70270999999999995</v>
      </c>
      <c r="AE49" s="5">
        <v>0.68047999999999997</v>
      </c>
      <c r="AF49" s="5">
        <v>0.68047999999999997</v>
      </c>
      <c r="AG49" s="5">
        <v>0.68345999999999996</v>
      </c>
      <c r="AH49" s="5">
        <v>0.64775000000000005</v>
      </c>
      <c r="AI49" s="5">
        <v>0.68940999999999997</v>
      </c>
      <c r="AJ49" s="5">
        <v>0.74775000000000003</v>
      </c>
      <c r="AK49" s="5">
        <v>0.70733999999999997</v>
      </c>
      <c r="AM49" s="4" t="s">
        <v>121</v>
      </c>
      <c r="AN49" s="4" t="s">
        <v>122</v>
      </c>
      <c r="AO49" s="5">
        <f t="shared" si="1"/>
        <v>0.48483916666666671</v>
      </c>
      <c r="AP49" s="5">
        <f t="shared" si="2"/>
        <v>0.73170416666666671</v>
      </c>
      <c r="AQ49" s="5">
        <f t="shared" si="3"/>
        <v>0.70280272727272741</v>
      </c>
      <c r="AR49" s="6">
        <f>(AO49-AVERAGE(AO11:AO56))/_xlfn.STDEV.P(AO11:AO56)</f>
        <v>-0.69582889293628547</v>
      </c>
      <c r="AS49" s="6">
        <f t="shared" ref="AS49:AT49" si="41">(AP49-AVERAGE(AP11:AP56))/_xlfn.STDEV.P(AP11:AP56)</f>
        <v>0.16044234879729796</v>
      </c>
      <c r="AT49" s="6">
        <f t="shared" si="41"/>
        <v>-0.22704444528473799</v>
      </c>
    </row>
    <row r="50" spans="1:46" ht="13.5" thickBot="1">
      <c r="A50" s="4" t="s">
        <v>123</v>
      </c>
      <c r="B50" s="4" t="s">
        <v>124</v>
      </c>
      <c r="C50" s="5">
        <v>0.28859000000000001</v>
      </c>
      <c r="D50" s="5">
        <v>0.27094000000000001</v>
      </c>
      <c r="E50" s="5">
        <v>0.34501999999999999</v>
      </c>
      <c r="F50" s="5">
        <v>0.29599999999999999</v>
      </c>
      <c r="G50" s="5">
        <v>0.32779000000000003</v>
      </c>
      <c r="H50" s="5">
        <v>0.35727999999999999</v>
      </c>
      <c r="I50" s="5">
        <v>0.37606000000000001</v>
      </c>
      <c r="J50" s="5">
        <v>0.41252</v>
      </c>
      <c r="K50" s="5">
        <v>0.45504</v>
      </c>
      <c r="L50" s="5">
        <v>0.49276999999999999</v>
      </c>
      <c r="M50" s="5">
        <v>0.56474000000000002</v>
      </c>
      <c r="N50" s="5">
        <v>0.64270000000000005</v>
      </c>
      <c r="O50" s="5">
        <v>0.65766000000000002</v>
      </c>
      <c r="P50" s="5">
        <v>0.67344999999999999</v>
      </c>
      <c r="Q50" s="5">
        <v>0.67547000000000001</v>
      </c>
      <c r="R50" s="5">
        <v>0.70933999999999997</v>
      </c>
      <c r="S50" s="5">
        <v>0.71691000000000005</v>
      </c>
      <c r="T50" s="5">
        <v>0.67139000000000004</v>
      </c>
      <c r="U50" s="5">
        <v>0.69982999999999995</v>
      </c>
      <c r="V50" s="5">
        <v>0.69230000000000003</v>
      </c>
      <c r="W50" s="5">
        <v>0.71460000000000001</v>
      </c>
      <c r="X50" s="5">
        <v>0.75326000000000004</v>
      </c>
      <c r="Y50" s="5">
        <v>0.76461999999999997</v>
      </c>
      <c r="Z50" s="5">
        <v>0.73726000000000003</v>
      </c>
      <c r="AA50" s="5">
        <v>0.68964000000000003</v>
      </c>
      <c r="AB50" s="5">
        <v>0.70816000000000001</v>
      </c>
      <c r="AC50" s="5">
        <v>0.63207000000000002</v>
      </c>
      <c r="AD50" s="5">
        <v>0.56389</v>
      </c>
      <c r="AE50" s="5">
        <v>0.49381000000000003</v>
      </c>
      <c r="AF50" s="5">
        <v>0.47922999999999999</v>
      </c>
      <c r="AG50" s="5">
        <v>0.45445999999999998</v>
      </c>
      <c r="AH50" s="5">
        <v>0.47732999999999998</v>
      </c>
      <c r="AI50" s="5">
        <v>0.48998000000000003</v>
      </c>
      <c r="AJ50" s="5">
        <v>0.49691999999999997</v>
      </c>
      <c r="AK50" s="5">
        <v>0.40711000000000003</v>
      </c>
      <c r="AM50" s="4" t="s">
        <v>123</v>
      </c>
      <c r="AN50" s="4" t="s">
        <v>124</v>
      </c>
      <c r="AO50" s="5">
        <f t="shared" si="1"/>
        <v>0.40245416666666661</v>
      </c>
      <c r="AP50" s="5">
        <f t="shared" si="2"/>
        <v>0.70550750000000007</v>
      </c>
      <c r="AQ50" s="5">
        <f t="shared" si="3"/>
        <v>0.53569090909090911</v>
      </c>
      <c r="AR50" s="6">
        <f>(AO50-AVERAGE(AO11:AO56))/_xlfn.STDEV.P(AO11:AO56)</f>
        <v>-1.1978314468421198</v>
      </c>
      <c r="AS50" s="6">
        <f t="shared" ref="AS50:AT50" si="42">(AP50-AVERAGE(AP11:AP56))/_xlfn.STDEV.P(AP11:AP56)</f>
        <v>-4.9607075383041328E-2</v>
      </c>
      <c r="AT50" s="6">
        <f t="shared" si="42"/>
        <v>-1.4311761752984209</v>
      </c>
    </row>
    <row r="51" spans="1:46" ht="13.5" thickBot="1">
      <c r="A51" s="4" t="s">
        <v>125</v>
      </c>
      <c r="B51" s="4" t="s">
        <v>126</v>
      </c>
      <c r="C51" s="5">
        <v>0.53356999999999999</v>
      </c>
      <c r="D51" s="5">
        <v>0.53356999999999999</v>
      </c>
      <c r="E51" s="5">
        <v>0.59919999999999995</v>
      </c>
      <c r="F51" s="5">
        <v>0.68252999999999997</v>
      </c>
      <c r="G51" s="5">
        <v>0.67888000000000004</v>
      </c>
      <c r="H51" s="5">
        <v>0.67679999999999996</v>
      </c>
      <c r="I51" s="5">
        <v>0.61367000000000005</v>
      </c>
      <c r="J51" s="5">
        <v>0.68044000000000004</v>
      </c>
      <c r="K51" s="5">
        <v>0.65803999999999996</v>
      </c>
      <c r="L51" s="5">
        <v>0.72114</v>
      </c>
      <c r="M51" s="5">
        <v>0.71279999999999999</v>
      </c>
      <c r="N51" s="5">
        <v>0.68303999999999998</v>
      </c>
      <c r="O51" s="5">
        <v>0.74143999999999999</v>
      </c>
      <c r="P51" s="5">
        <v>0.72292000000000001</v>
      </c>
      <c r="Q51" s="5">
        <v>0.72663999999999995</v>
      </c>
      <c r="R51" s="5">
        <v>0.70579999999999998</v>
      </c>
      <c r="S51" s="5">
        <v>0.72226999999999997</v>
      </c>
      <c r="T51" s="5">
        <v>0.69694</v>
      </c>
      <c r="U51" s="5">
        <v>0.73355999999999999</v>
      </c>
      <c r="V51" s="5">
        <v>0.74217999999999995</v>
      </c>
      <c r="W51" s="5">
        <v>0.75478000000000001</v>
      </c>
      <c r="X51" s="5">
        <v>0.75417999999999996</v>
      </c>
      <c r="Y51" s="5">
        <v>0.69552000000000003</v>
      </c>
      <c r="Z51" s="5">
        <v>0.72528000000000004</v>
      </c>
      <c r="AA51" s="5">
        <v>0.72145999999999999</v>
      </c>
      <c r="AB51" s="5">
        <v>0.72145999999999999</v>
      </c>
      <c r="AC51" s="5">
        <v>0.73336999999999997</v>
      </c>
      <c r="AD51" s="5">
        <v>0.74587000000000003</v>
      </c>
      <c r="AE51" s="5">
        <v>0.69452999999999998</v>
      </c>
      <c r="AF51" s="5">
        <v>0.66805999999999999</v>
      </c>
      <c r="AG51" s="5">
        <v>0.69457999999999998</v>
      </c>
      <c r="AH51" s="5">
        <v>0.64022999999999997</v>
      </c>
      <c r="AI51" s="5">
        <v>0.65003</v>
      </c>
      <c r="AJ51" s="5">
        <v>0.67086999999999997</v>
      </c>
      <c r="AK51" s="5">
        <v>0.62675000000000003</v>
      </c>
      <c r="AM51" s="4" t="s">
        <v>125</v>
      </c>
      <c r="AN51" s="4" t="s">
        <v>126</v>
      </c>
      <c r="AO51" s="5">
        <f t="shared" si="1"/>
        <v>0.64780666666666664</v>
      </c>
      <c r="AP51" s="5">
        <f t="shared" si="2"/>
        <v>0.72679250000000006</v>
      </c>
      <c r="AQ51" s="5">
        <f t="shared" si="3"/>
        <v>0.68792818181818183</v>
      </c>
      <c r="AR51" s="6">
        <f>(AO51-AVERAGE(AO11:AO56))/_xlfn.STDEV.P(AO11:AO56)</f>
        <v>0.29719290962059902</v>
      </c>
      <c r="AS51" s="6">
        <f t="shared" ref="AS51:AT51" si="43">(AP51-AVERAGE(AP11:AP56))/_xlfn.STDEV.P(AP11:AP56)</f>
        <v>0.12105975221634249</v>
      </c>
      <c r="AT51" s="6">
        <f t="shared" si="43"/>
        <v>-0.33422365227452727</v>
      </c>
    </row>
    <row r="52" spans="1:46" ht="13.5" thickBot="1">
      <c r="A52" s="4" t="s">
        <v>127</v>
      </c>
      <c r="B52" s="4" t="s">
        <v>128</v>
      </c>
      <c r="C52" s="5">
        <v>0.41776000000000002</v>
      </c>
      <c r="D52" s="5">
        <v>0.41776000000000002</v>
      </c>
      <c r="E52" s="5">
        <v>0.41776000000000002</v>
      </c>
      <c r="F52" s="5">
        <v>0.50109999999999999</v>
      </c>
      <c r="G52" s="5">
        <v>0.54276000000000002</v>
      </c>
      <c r="H52" s="5">
        <v>0.48610999999999999</v>
      </c>
      <c r="I52" s="5">
        <v>0.45833000000000002</v>
      </c>
      <c r="J52" s="5">
        <v>0.43332999999999999</v>
      </c>
      <c r="K52" s="5">
        <v>0.45713999999999999</v>
      </c>
      <c r="L52" s="5">
        <v>0.44047999999999998</v>
      </c>
      <c r="M52" s="5">
        <v>0.35714000000000001</v>
      </c>
      <c r="N52" s="5">
        <v>0.35714000000000001</v>
      </c>
      <c r="O52" s="5">
        <v>0.28571000000000002</v>
      </c>
      <c r="P52" s="5">
        <v>0.36904999999999999</v>
      </c>
      <c r="Q52" s="5">
        <v>0.36904999999999999</v>
      </c>
      <c r="R52" s="5">
        <v>0.29762</v>
      </c>
      <c r="S52" s="5">
        <v>0.29762</v>
      </c>
      <c r="T52" s="5">
        <v>0.31057000000000001</v>
      </c>
      <c r="U52" s="5">
        <v>0.39389999999999997</v>
      </c>
      <c r="V52" s="5">
        <v>0.41889999999999999</v>
      </c>
      <c r="W52" s="5">
        <v>0.47843000000000002</v>
      </c>
      <c r="X52" s="5">
        <v>0.47426000000000001</v>
      </c>
      <c r="Y52" s="5">
        <v>0.53676000000000001</v>
      </c>
      <c r="Z52" s="5">
        <v>0.62009000000000003</v>
      </c>
      <c r="AA52" s="5">
        <v>0.60819000000000001</v>
      </c>
      <c r="AB52" s="5">
        <v>0.60819000000000001</v>
      </c>
      <c r="AC52" s="5">
        <v>0.69152000000000002</v>
      </c>
      <c r="AD52" s="5">
        <v>0.76295000000000002</v>
      </c>
      <c r="AE52" s="5">
        <v>0.67962</v>
      </c>
      <c r="AF52" s="5">
        <v>0.64583000000000002</v>
      </c>
      <c r="AG52" s="5">
        <v>0.57950999999999997</v>
      </c>
      <c r="AH52" s="5">
        <v>0.56759999999999999</v>
      </c>
      <c r="AI52" s="5">
        <v>0.48426999999999998</v>
      </c>
      <c r="AJ52" s="5">
        <v>0.48426999999999998</v>
      </c>
      <c r="AK52" s="5">
        <v>0.42176999999999998</v>
      </c>
      <c r="AM52" s="4" t="s">
        <v>127</v>
      </c>
      <c r="AN52" s="4" t="s">
        <v>128</v>
      </c>
      <c r="AO52" s="5">
        <f t="shared" si="1"/>
        <v>0.44056750000000006</v>
      </c>
      <c r="AP52" s="5">
        <f t="shared" si="2"/>
        <v>0.40433000000000002</v>
      </c>
      <c r="AQ52" s="5">
        <f t="shared" si="3"/>
        <v>0.59397454545454553</v>
      </c>
      <c r="AR52" s="6">
        <f>(AO52-AVERAGE(AO11:AO56))/_xlfn.STDEV.P(AO11:AO56)</f>
        <v>-0.96559268163974399</v>
      </c>
      <c r="AS52" s="6">
        <f t="shared" ref="AS52:AT52" si="44">(AP52-AVERAGE(AP11:AP56))/_xlfn.STDEV.P(AP11:AP56)</f>
        <v>-2.4645005905023005</v>
      </c>
      <c r="AT52" s="6">
        <f t="shared" si="44"/>
        <v>-1.01121080929614</v>
      </c>
    </row>
    <row r="53" spans="1:46" ht="13.5" thickBot="1">
      <c r="A53" s="4" t="s">
        <v>129</v>
      </c>
      <c r="B53" s="4" t="s">
        <v>130</v>
      </c>
      <c r="C53" s="5">
        <v>0.37369999999999998</v>
      </c>
      <c r="D53" s="5">
        <v>0.41216000000000003</v>
      </c>
      <c r="E53" s="5">
        <v>0.46861000000000003</v>
      </c>
      <c r="F53" s="5">
        <v>0.46188000000000001</v>
      </c>
      <c r="G53" s="5">
        <v>0.48516999999999999</v>
      </c>
      <c r="H53" s="5">
        <v>0.50714999999999999</v>
      </c>
      <c r="I53" s="5">
        <v>0.52063999999999999</v>
      </c>
      <c r="J53" s="5">
        <v>0.57223000000000002</v>
      </c>
      <c r="K53" s="5">
        <v>0.59009</v>
      </c>
      <c r="L53" s="5">
        <v>0.59009</v>
      </c>
      <c r="M53" s="5">
        <v>0.52759</v>
      </c>
      <c r="N53" s="5">
        <v>0.45351000000000002</v>
      </c>
      <c r="O53" s="5">
        <v>0.46894000000000002</v>
      </c>
      <c r="P53" s="5">
        <v>0.49530000000000002</v>
      </c>
      <c r="Q53" s="5">
        <v>0.48050999999999999</v>
      </c>
      <c r="R53" s="5">
        <v>0.53486</v>
      </c>
      <c r="S53" s="5">
        <v>0.54630000000000001</v>
      </c>
      <c r="T53" s="5">
        <v>0.57962999999999998</v>
      </c>
      <c r="U53" s="5">
        <v>0.60834999999999995</v>
      </c>
      <c r="V53" s="5">
        <v>0.55676999999999999</v>
      </c>
      <c r="W53" s="5">
        <v>0.62224000000000002</v>
      </c>
      <c r="X53" s="5">
        <v>0.62224000000000002</v>
      </c>
      <c r="Y53" s="5">
        <v>0.70557999999999998</v>
      </c>
      <c r="Z53" s="5">
        <v>0.77475000000000005</v>
      </c>
      <c r="AA53" s="5">
        <v>0.80252999999999997</v>
      </c>
      <c r="AB53" s="5">
        <v>0.73770999999999998</v>
      </c>
      <c r="AC53" s="5">
        <v>0.72382000000000002</v>
      </c>
      <c r="AD53" s="5">
        <v>0.72382000000000002</v>
      </c>
      <c r="AE53" s="5">
        <v>0.66827000000000003</v>
      </c>
      <c r="AF53" s="5">
        <v>0.61079000000000006</v>
      </c>
      <c r="AG53" s="5">
        <v>0.63207000000000002</v>
      </c>
      <c r="AH53" s="5">
        <v>0.66539999999999999</v>
      </c>
      <c r="AI53" s="5">
        <v>0.62753000000000003</v>
      </c>
      <c r="AJ53" s="5">
        <v>0.58586000000000005</v>
      </c>
      <c r="AK53" s="5">
        <v>0.49271999999999999</v>
      </c>
      <c r="AM53" s="4" t="s">
        <v>129</v>
      </c>
      <c r="AN53" s="4" t="s">
        <v>130</v>
      </c>
      <c r="AO53" s="5">
        <f t="shared" si="1"/>
        <v>0.49690166666666663</v>
      </c>
      <c r="AP53" s="5">
        <f t="shared" si="2"/>
        <v>0.58295583333333334</v>
      </c>
      <c r="AQ53" s="5">
        <f t="shared" si="3"/>
        <v>0.66095636363636368</v>
      </c>
      <c r="AR53" s="6">
        <f>(AO53-AVERAGE(AO11:AO56))/_xlfn.STDEV.P(AO11:AO56)</f>
        <v>-0.62232757829783092</v>
      </c>
      <c r="AS53" s="6">
        <f t="shared" ref="AS53:AT53" si="45">(AP53-AVERAGE(AP11:AP56))/_xlfn.STDEV.P(AP11:AP56)</f>
        <v>-1.0322476282144797</v>
      </c>
      <c r="AT53" s="6">
        <f t="shared" si="45"/>
        <v>-0.52857030257278104</v>
      </c>
    </row>
    <row r="54" spans="1:46" ht="13.5" thickBot="1">
      <c r="A54" s="4" t="s">
        <v>131</v>
      </c>
      <c r="B54" s="4" t="s">
        <v>132</v>
      </c>
      <c r="C54" s="5">
        <v>0.45407999999999998</v>
      </c>
      <c r="D54" s="5">
        <v>0.47887999999999997</v>
      </c>
      <c r="E54" s="5">
        <v>0.46318999999999999</v>
      </c>
      <c r="F54" s="5">
        <v>0.46318999999999999</v>
      </c>
      <c r="G54" s="5">
        <v>0.44613999999999998</v>
      </c>
      <c r="H54" s="5">
        <v>0.44657000000000002</v>
      </c>
      <c r="I54" s="5">
        <v>0.46883000000000002</v>
      </c>
      <c r="J54" s="5">
        <v>0.49693999999999999</v>
      </c>
      <c r="K54" s="5">
        <v>0.48869000000000001</v>
      </c>
      <c r="L54" s="5">
        <v>0.49769000000000002</v>
      </c>
      <c r="M54" s="5">
        <v>0.52893999999999997</v>
      </c>
      <c r="N54" s="5">
        <v>0.52395999999999998</v>
      </c>
      <c r="O54" s="5">
        <v>0.54117999999999999</v>
      </c>
      <c r="P54" s="5">
        <v>0.57193000000000005</v>
      </c>
      <c r="Q54" s="5">
        <v>0.62095</v>
      </c>
      <c r="R54" s="5">
        <v>0.59316999999999998</v>
      </c>
      <c r="S54" s="5">
        <v>0.60011999999999999</v>
      </c>
      <c r="T54" s="5">
        <v>0.58613999999999999</v>
      </c>
      <c r="U54" s="5">
        <v>0.59167000000000003</v>
      </c>
      <c r="V54" s="5">
        <v>0.58896000000000004</v>
      </c>
      <c r="W54" s="5">
        <v>0.61587999999999998</v>
      </c>
      <c r="X54" s="5">
        <v>0.65234000000000003</v>
      </c>
      <c r="Y54" s="5">
        <v>0.63339999999999996</v>
      </c>
      <c r="Z54" s="5">
        <v>0.68267999999999995</v>
      </c>
      <c r="AA54" s="5">
        <v>0.71004999999999996</v>
      </c>
      <c r="AB54" s="5">
        <v>0.72028000000000003</v>
      </c>
      <c r="AC54" s="5">
        <v>0.67361000000000004</v>
      </c>
      <c r="AD54" s="5">
        <v>0.63656999999999997</v>
      </c>
      <c r="AE54" s="5">
        <v>0.65880000000000005</v>
      </c>
      <c r="AF54" s="5">
        <v>0.71645999999999999</v>
      </c>
      <c r="AG54" s="5">
        <v>0.69466000000000006</v>
      </c>
      <c r="AH54" s="5">
        <v>0.71687999999999996</v>
      </c>
      <c r="AI54" s="5">
        <v>0.73772000000000004</v>
      </c>
      <c r="AJ54" s="5">
        <v>0.73772000000000004</v>
      </c>
      <c r="AK54" s="5">
        <v>0.66098999999999997</v>
      </c>
      <c r="AM54" s="4" t="s">
        <v>131</v>
      </c>
      <c r="AN54" s="4" t="s">
        <v>132</v>
      </c>
      <c r="AO54" s="5">
        <f t="shared" si="1"/>
        <v>0.47975833333333334</v>
      </c>
      <c r="AP54" s="5">
        <f t="shared" si="2"/>
        <v>0.60653499999999994</v>
      </c>
      <c r="AQ54" s="5">
        <f t="shared" si="3"/>
        <v>0.6967036363636363</v>
      </c>
      <c r="AR54" s="6">
        <f>(AO54-AVERAGE(AO11:AO56))/_xlfn.STDEV.P(AO11:AO56)</f>
        <v>-0.72678830677743667</v>
      </c>
      <c r="AS54" s="6">
        <f t="shared" ref="AS54:AT54" si="46">(AP54-AVERAGE(AP11:AP56))/_xlfn.STDEV.P(AP11:AP56)</f>
        <v>-0.84318577374245118</v>
      </c>
      <c r="AT54" s="6">
        <f t="shared" si="46"/>
        <v>-0.27099171943792916</v>
      </c>
    </row>
    <row r="55" spans="1:46" ht="13.5" thickBot="1">
      <c r="A55" s="4" t="s">
        <v>133</v>
      </c>
      <c r="B55" s="4" t="s">
        <v>134</v>
      </c>
      <c r="C55" s="5">
        <v>0.39583000000000002</v>
      </c>
      <c r="D55" s="5">
        <v>0.39583000000000002</v>
      </c>
      <c r="E55" s="5">
        <v>0.39583000000000002</v>
      </c>
      <c r="F55" s="5">
        <v>0.47916999999999998</v>
      </c>
      <c r="G55" s="5">
        <v>0.51705000000000001</v>
      </c>
      <c r="H55" s="5">
        <v>0.58996000000000004</v>
      </c>
      <c r="I55" s="5">
        <v>0.56079999999999997</v>
      </c>
      <c r="J55" s="5">
        <v>0.64412999999999998</v>
      </c>
      <c r="K55" s="5">
        <v>0.64412999999999998</v>
      </c>
      <c r="L55" s="5">
        <v>0.56079999999999997</v>
      </c>
      <c r="M55" s="5">
        <v>0.56079999999999997</v>
      </c>
      <c r="N55" s="5">
        <v>0.64412999999999998</v>
      </c>
      <c r="O55" s="5">
        <v>0.56079999999999997</v>
      </c>
      <c r="P55" s="5">
        <v>0.56079999999999997</v>
      </c>
      <c r="Q55" s="5">
        <v>0.64412999999999998</v>
      </c>
      <c r="R55" s="5">
        <v>0.64412999999999998</v>
      </c>
      <c r="S55" s="5">
        <v>0.64792000000000005</v>
      </c>
      <c r="T55" s="5">
        <v>0.63749999999999996</v>
      </c>
      <c r="U55" s="5">
        <v>0.6875</v>
      </c>
      <c r="V55" s="5">
        <v>0.64583000000000002</v>
      </c>
      <c r="W55" s="5">
        <v>0.5625</v>
      </c>
      <c r="X55" s="5">
        <v>0.57916999999999996</v>
      </c>
      <c r="Y55" s="5">
        <v>0.57916999999999996</v>
      </c>
      <c r="Z55" s="5">
        <v>0.49582999999999999</v>
      </c>
      <c r="AA55" s="5">
        <v>0.57916999999999996</v>
      </c>
      <c r="AB55" s="5">
        <v>0.57916999999999996</v>
      </c>
      <c r="AC55" s="5">
        <v>0.57916999999999996</v>
      </c>
      <c r="AD55" s="5">
        <v>0.49582999999999999</v>
      </c>
      <c r="AE55" s="5">
        <v>0.45417000000000002</v>
      </c>
      <c r="AF55" s="5">
        <v>0.39167000000000002</v>
      </c>
      <c r="AG55" s="5">
        <v>0.30832999999999999</v>
      </c>
      <c r="AH55" s="5">
        <v>0.30832999999999999</v>
      </c>
      <c r="AI55" s="5">
        <v>0.38525999999999999</v>
      </c>
      <c r="AJ55" s="5">
        <v>0.36858999999999997</v>
      </c>
      <c r="AK55" s="5">
        <v>0.35104999999999997</v>
      </c>
      <c r="AM55" s="4" t="s">
        <v>133</v>
      </c>
      <c r="AN55" s="4" t="s">
        <v>134</v>
      </c>
      <c r="AO55" s="5">
        <f t="shared" si="1"/>
        <v>0.53237166666666658</v>
      </c>
      <c r="AP55" s="5">
        <f t="shared" si="2"/>
        <v>0.60377333333333327</v>
      </c>
      <c r="AQ55" s="5">
        <f t="shared" si="3"/>
        <v>0.43643090909090904</v>
      </c>
      <c r="AR55" s="6">
        <f>(AO55-AVERAGE(AO11:AO56))/_xlfn.STDEV.P(AO11:AO56)</f>
        <v>-0.40619562967805917</v>
      </c>
      <c r="AS55" s="6">
        <f t="shared" ref="AS55:AT55" si="47">(AP55-AVERAGE(AP11:AP56))/_xlfn.STDEV.P(AP11:AP56)</f>
        <v>-0.86532929682851956</v>
      </c>
      <c r="AT55" s="6">
        <f t="shared" si="47"/>
        <v>-2.1463985744175411</v>
      </c>
    </row>
    <row r="56" spans="1:46" ht="13.5" thickBot="1">
      <c r="A56" s="4" t="s">
        <v>135</v>
      </c>
      <c r="B56" s="4" t="s">
        <v>136</v>
      </c>
      <c r="C56" s="5">
        <v>0.44134000000000001</v>
      </c>
      <c r="D56" s="5">
        <v>0.42763000000000001</v>
      </c>
      <c r="E56" s="5">
        <v>0.42635000000000001</v>
      </c>
      <c r="F56" s="5">
        <v>0.44718999999999998</v>
      </c>
      <c r="G56" s="5">
        <v>0.38980999999999999</v>
      </c>
      <c r="H56" s="5">
        <v>0.39485999999999999</v>
      </c>
      <c r="I56" s="5">
        <v>0.40148</v>
      </c>
      <c r="J56" s="5">
        <v>0.39823999999999998</v>
      </c>
      <c r="K56" s="5">
        <v>0.41554000000000002</v>
      </c>
      <c r="L56" s="5">
        <v>0.49886999999999998</v>
      </c>
      <c r="M56" s="5">
        <v>0.47387000000000001</v>
      </c>
      <c r="N56" s="5">
        <v>0.52690000000000003</v>
      </c>
      <c r="O56" s="5">
        <v>0.57669999999999999</v>
      </c>
      <c r="P56" s="5">
        <v>0.60677000000000003</v>
      </c>
      <c r="Q56" s="5">
        <v>0.65805000000000002</v>
      </c>
      <c r="R56" s="5">
        <v>0.67698999999999998</v>
      </c>
      <c r="S56" s="5">
        <v>0.70659000000000005</v>
      </c>
      <c r="T56" s="5">
        <v>0.70911999999999997</v>
      </c>
      <c r="U56" s="5">
        <v>0.72016999999999998</v>
      </c>
      <c r="V56" s="5">
        <v>0.71701000000000004</v>
      </c>
      <c r="W56" s="5">
        <v>0.71074000000000004</v>
      </c>
      <c r="X56" s="5">
        <v>0.70433000000000001</v>
      </c>
      <c r="Y56" s="5">
        <v>0.68489</v>
      </c>
      <c r="Z56" s="5">
        <v>0.66315000000000002</v>
      </c>
      <c r="AA56" s="5">
        <v>0.65493999999999997</v>
      </c>
      <c r="AB56" s="5">
        <v>0.64110999999999996</v>
      </c>
      <c r="AC56" s="5">
        <v>0.62639999999999996</v>
      </c>
      <c r="AD56" s="5">
        <v>0.63524000000000003</v>
      </c>
      <c r="AE56" s="5">
        <v>0.63754999999999995</v>
      </c>
      <c r="AF56" s="5">
        <v>0.64439000000000002</v>
      </c>
      <c r="AG56" s="5">
        <v>0.61419999999999997</v>
      </c>
      <c r="AH56" s="5">
        <v>0.62251000000000001</v>
      </c>
      <c r="AI56" s="5">
        <v>0.65290999999999999</v>
      </c>
      <c r="AJ56" s="5">
        <v>0.63849</v>
      </c>
      <c r="AK56" s="5">
        <v>0.60365999999999997</v>
      </c>
      <c r="AM56" s="4" t="s">
        <v>135</v>
      </c>
      <c r="AN56" s="4" t="s">
        <v>136</v>
      </c>
      <c r="AO56" s="5">
        <f t="shared" si="1"/>
        <v>0.43683999999999995</v>
      </c>
      <c r="AP56" s="5">
        <f t="shared" si="2"/>
        <v>0.67787583333333334</v>
      </c>
      <c r="AQ56" s="5">
        <f t="shared" si="3"/>
        <v>0.63376363636363642</v>
      </c>
      <c r="AR56" s="6">
        <f>(AO56-AVERAGE(AO11:AO56))/_xlfn.STDEV.P(AO11:AO56)</f>
        <v>-0.98830573037050862</v>
      </c>
      <c r="AS56" s="6">
        <f t="shared" ref="AS56:AT56" si="48">(AP56-AVERAGE(AP11:AP56))/_xlfn.STDEV.P(AP11:AP56)</f>
        <v>-0.27116257884950362</v>
      </c>
      <c r="AT56" s="6">
        <f t="shared" si="48"/>
        <v>-0.72450872327187332</v>
      </c>
    </row>
    <row r="57" spans="1:46" ht="13.5" thickBot="1">
      <c r="A57" s="268" t="s">
        <v>189</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M57"/>
      <c r="AN57"/>
    </row>
    <row r="58" spans="1:46" ht="13.5" thickBot="1">
      <c r="A58" s="267"/>
      <c r="B58" s="267"/>
      <c r="C58" s="4" t="s">
        <v>10</v>
      </c>
      <c r="D58" s="4" t="s">
        <v>11</v>
      </c>
      <c r="E58" s="4" t="s">
        <v>12</v>
      </c>
      <c r="F58" s="4" t="s">
        <v>13</v>
      </c>
      <c r="G58" s="4" t="s">
        <v>14</v>
      </c>
      <c r="H58" s="4" t="s">
        <v>15</v>
      </c>
      <c r="I58" s="4" t="s">
        <v>16</v>
      </c>
      <c r="J58" s="4" t="s">
        <v>17</v>
      </c>
      <c r="K58" s="4" t="s">
        <v>18</v>
      </c>
      <c r="L58" s="4" t="s">
        <v>19</v>
      </c>
      <c r="M58" s="4" t="s">
        <v>20</v>
      </c>
      <c r="N58" s="4" t="s">
        <v>21</v>
      </c>
      <c r="O58" s="4" t="s">
        <v>22</v>
      </c>
      <c r="P58" s="4" t="s">
        <v>23</v>
      </c>
      <c r="Q58" s="4" t="s">
        <v>24</v>
      </c>
      <c r="R58" s="4" t="s">
        <v>25</v>
      </c>
      <c r="S58" s="4" t="s">
        <v>26</v>
      </c>
      <c r="T58" s="4" t="s">
        <v>27</v>
      </c>
      <c r="U58" s="4" t="s">
        <v>28</v>
      </c>
      <c r="V58" s="4" t="s">
        <v>29</v>
      </c>
      <c r="W58" s="4" t="s">
        <v>30</v>
      </c>
      <c r="X58" s="4" t="s">
        <v>31</v>
      </c>
      <c r="Y58" s="4" t="s">
        <v>32</v>
      </c>
      <c r="Z58" s="4" t="s">
        <v>33</v>
      </c>
      <c r="AA58" s="4" t="s">
        <v>34</v>
      </c>
      <c r="AB58" s="4" t="s">
        <v>35</v>
      </c>
      <c r="AC58" s="4" t="s">
        <v>36</v>
      </c>
      <c r="AD58" s="4" t="s">
        <v>37</v>
      </c>
      <c r="AE58" s="4" t="s">
        <v>38</v>
      </c>
      <c r="AF58" s="4" t="s">
        <v>39</v>
      </c>
      <c r="AG58" s="4" t="s">
        <v>40</v>
      </c>
      <c r="AH58" s="4" t="s">
        <v>41</v>
      </c>
      <c r="AI58" s="4" t="s">
        <v>42</v>
      </c>
      <c r="AJ58" s="4" t="s">
        <v>43</v>
      </c>
      <c r="AK58" s="4" t="s">
        <v>44</v>
      </c>
      <c r="AM58" s="267"/>
      <c r="AN58" s="267"/>
      <c r="AO58" s="4">
        <v>2016</v>
      </c>
      <c r="AP58" s="4">
        <v>2017</v>
      </c>
      <c r="AQ58" s="4">
        <v>2018</v>
      </c>
      <c r="AR58" s="4">
        <v>2016</v>
      </c>
      <c r="AS58" s="4">
        <v>2017</v>
      </c>
      <c r="AT58" s="4">
        <v>2018</v>
      </c>
    </row>
    <row r="59" spans="1:46" ht="13.5" thickBot="1">
      <c r="A59" s="4" t="s">
        <v>45</v>
      </c>
      <c r="B59" s="4" t="s">
        <v>46</v>
      </c>
      <c r="C59" s="5">
        <v>0.10385999999999999</v>
      </c>
      <c r="D59" s="5">
        <v>0.10541</v>
      </c>
      <c r="E59" s="5">
        <v>0.10546999999999999</v>
      </c>
      <c r="F59" s="5">
        <v>0.11021</v>
      </c>
      <c r="G59" s="5">
        <v>0.10365000000000001</v>
      </c>
      <c r="H59" s="5">
        <v>9.5399999999999999E-2</v>
      </c>
      <c r="I59" s="5">
        <v>9.493E-2</v>
      </c>
      <c r="J59" s="5">
        <v>9.2439999999999994E-2</v>
      </c>
      <c r="K59" s="5">
        <v>7.1080000000000004E-2</v>
      </c>
      <c r="L59" s="5">
        <v>5.6899999999999999E-2</v>
      </c>
      <c r="M59" s="5">
        <v>9.3429999999999999E-2</v>
      </c>
      <c r="N59" s="5">
        <v>9.7600000000000006E-2</v>
      </c>
      <c r="O59" s="5">
        <v>0.10025000000000001</v>
      </c>
      <c r="P59" s="5">
        <v>0.10409</v>
      </c>
      <c r="Q59" s="5">
        <v>0.11033</v>
      </c>
      <c r="R59" s="5">
        <v>0.11262</v>
      </c>
      <c r="S59" s="5">
        <v>0.12045</v>
      </c>
      <c r="T59" s="5">
        <v>0.12331</v>
      </c>
      <c r="U59" s="5">
        <v>0.12556</v>
      </c>
      <c r="V59" s="5">
        <v>0.13078999999999999</v>
      </c>
      <c r="W59" s="5">
        <v>0.13247999999999999</v>
      </c>
      <c r="X59" s="5">
        <v>0.13453000000000001</v>
      </c>
      <c r="Y59" s="5">
        <v>9.7570000000000004E-2</v>
      </c>
      <c r="Z59" s="5">
        <v>0.10359</v>
      </c>
      <c r="AA59" s="5">
        <v>0.10298</v>
      </c>
      <c r="AB59" s="5">
        <v>0.11879000000000001</v>
      </c>
      <c r="AC59" s="5">
        <v>0.11548</v>
      </c>
      <c r="AD59" s="5">
        <v>0.11971</v>
      </c>
      <c r="AE59" s="5">
        <v>0.11882</v>
      </c>
      <c r="AF59" s="5">
        <v>0.12134</v>
      </c>
      <c r="AG59" s="5">
        <v>0.12472999999999999</v>
      </c>
      <c r="AH59" s="5">
        <v>0.12124</v>
      </c>
      <c r="AI59" s="5">
        <v>0.12656999999999999</v>
      </c>
      <c r="AJ59" s="5">
        <v>0.16344</v>
      </c>
      <c r="AK59" s="5">
        <v>0.16885</v>
      </c>
      <c r="AM59" s="4" t="s">
        <v>45</v>
      </c>
      <c r="AN59" s="4" t="s">
        <v>46</v>
      </c>
      <c r="AO59" s="5">
        <f>AVERAGE(C59:N59)</f>
        <v>9.4198333333333328E-2</v>
      </c>
      <c r="AP59" s="5">
        <f>AVERAGE(O59:Z59)</f>
        <v>0.1162975</v>
      </c>
      <c r="AQ59" s="5">
        <f>AVERAGE(AA59:AK59)</f>
        <v>0.12745000000000001</v>
      </c>
      <c r="AR59" s="6">
        <f>(AO59-AVERAGE(AO59:AO104))/_xlfn.STDEV.P(AO59:AO104)</f>
        <v>-0.69323231527809304</v>
      </c>
      <c r="AS59" s="6">
        <f t="shared" ref="AS59:AT59" si="49">(AP59-AVERAGE(AP59:AP104))/_xlfn.STDEV.P(AP59:AP104)</f>
        <v>-0.44480921271308738</v>
      </c>
      <c r="AT59" s="6">
        <f t="shared" si="49"/>
        <v>-1.611245022413939</v>
      </c>
    </row>
    <row r="60" spans="1:46" ht="13.5" thickBot="1">
      <c r="A60" s="4" t="s">
        <v>47</v>
      </c>
      <c r="B60" s="4" t="s">
        <v>48</v>
      </c>
      <c r="C60" s="5">
        <v>5.8139999999999997E-2</v>
      </c>
      <c r="D60" s="5">
        <v>5.7669999999999999E-2</v>
      </c>
      <c r="E60" s="5">
        <v>5.8250000000000003E-2</v>
      </c>
      <c r="F60" s="5">
        <v>5.8900000000000001E-2</v>
      </c>
      <c r="G60" s="5">
        <v>6.8540000000000004E-2</v>
      </c>
      <c r="H60" s="5">
        <v>6.2890000000000001E-2</v>
      </c>
      <c r="I60" s="5">
        <v>9.2829999999999996E-2</v>
      </c>
      <c r="J60" s="5">
        <v>0.10484</v>
      </c>
      <c r="K60" s="5">
        <v>0.11767</v>
      </c>
      <c r="L60" s="5">
        <v>0.10523</v>
      </c>
      <c r="M60" s="5">
        <v>0.13225000000000001</v>
      </c>
      <c r="N60" s="5">
        <v>0.13661000000000001</v>
      </c>
      <c r="O60" s="5">
        <v>0.13372000000000001</v>
      </c>
      <c r="P60" s="5">
        <v>0.13553000000000001</v>
      </c>
      <c r="Q60" s="5">
        <v>0.14288000000000001</v>
      </c>
      <c r="R60" s="5">
        <v>0.15458</v>
      </c>
      <c r="S60" s="5">
        <v>0.15009</v>
      </c>
      <c r="T60" s="5">
        <v>0.16031999999999999</v>
      </c>
      <c r="U60" s="5">
        <v>0.15695999999999999</v>
      </c>
      <c r="V60" s="5">
        <v>0.15121000000000001</v>
      </c>
      <c r="W60" s="5">
        <v>0.14735999999999999</v>
      </c>
      <c r="X60" s="5">
        <v>0.15983</v>
      </c>
      <c r="Y60" s="5">
        <v>0.14052999999999999</v>
      </c>
      <c r="Z60" s="5">
        <v>0.13705000000000001</v>
      </c>
      <c r="AA60" s="5">
        <v>0.15673000000000001</v>
      </c>
      <c r="AB60" s="5">
        <v>0.17255000000000001</v>
      </c>
      <c r="AC60" s="5">
        <v>0.16691</v>
      </c>
      <c r="AD60" s="5">
        <v>0.16200999999999999</v>
      </c>
      <c r="AE60" s="5">
        <v>0.17179</v>
      </c>
      <c r="AF60" s="5">
        <v>0.16397999999999999</v>
      </c>
      <c r="AG60" s="5">
        <v>0.15153</v>
      </c>
      <c r="AH60" s="5">
        <v>0.17527999999999999</v>
      </c>
      <c r="AI60" s="5">
        <v>0.18639</v>
      </c>
      <c r="AJ60" s="5">
        <v>0.18484</v>
      </c>
      <c r="AK60" s="5">
        <v>0.18795999999999999</v>
      </c>
      <c r="AM60" s="4" t="s">
        <v>47</v>
      </c>
      <c r="AN60" s="4" t="s">
        <v>48</v>
      </c>
      <c r="AO60" s="5">
        <f t="shared" ref="AO60:AO104" si="50">AVERAGE(C60:N60)</f>
        <v>8.7818333333333332E-2</v>
      </c>
      <c r="AP60" s="5">
        <f t="shared" ref="AP60:AP104" si="51">AVERAGE(O60:Z60)</f>
        <v>0.147505</v>
      </c>
      <c r="AQ60" s="5">
        <f t="shared" ref="AQ60:AQ104" si="52">AVERAGE(AA60:AK60)</f>
        <v>0.17090636363636366</v>
      </c>
      <c r="AR60" s="6">
        <f>(AO60-AVERAGE(AO59:AO104))/_xlfn.STDEV.P(AO59:AO104)</f>
        <v>-1.1328521247748866</v>
      </c>
      <c r="AS60" s="6">
        <f t="shared" ref="AS60:AT60" si="53">(AP60-AVERAGE(AP59:AP104))/_xlfn.STDEV.P(AP59:AP104)</f>
        <v>1.4487616109834809</v>
      </c>
      <c r="AT60" s="6">
        <f t="shared" si="53"/>
        <v>0.85750759658548137</v>
      </c>
    </row>
    <row r="61" spans="1:46" ht="13.5" thickBot="1">
      <c r="A61" s="4" t="s">
        <v>49</v>
      </c>
      <c r="B61" s="4" t="s">
        <v>50</v>
      </c>
      <c r="C61" s="5">
        <v>9.4619999999999996E-2</v>
      </c>
      <c r="D61" s="5">
        <v>0.1013</v>
      </c>
      <c r="E61" s="5">
        <v>0.1013</v>
      </c>
      <c r="F61" s="5">
        <v>0.11343</v>
      </c>
      <c r="G61" s="5">
        <v>0.11547</v>
      </c>
      <c r="H61" s="5">
        <v>0.12519</v>
      </c>
      <c r="I61" s="5">
        <v>0.13170000000000001</v>
      </c>
      <c r="J61" s="5">
        <v>0.1062</v>
      </c>
      <c r="K61" s="5">
        <v>0.10403</v>
      </c>
      <c r="L61" s="5">
        <v>0.10185</v>
      </c>
      <c r="M61" s="5">
        <v>0.10881</v>
      </c>
      <c r="N61" s="5">
        <v>0.1066</v>
      </c>
      <c r="O61" s="5">
        <v>0.11239</v>
      </c>
      <c r="P61" s="5">
        <v>0.10599</v>
      </c>
      <c r="Q61" s="5">
        <v>0.11906</v>
      </c>
      <c r="R61" s="5">
        <v>0.11904000000000001</v>
      </c>
      <c r="S61" s="5">
        <v>0.11928999999999999</v>
      </c>
      <c r="T61" s="5">
        <v>0.12723000000000001</v>
      </c>
      <c r="U61" s="5">
        <v>0.12311</v>
      </c>
      <c r="V61" s="5">
        <v>0.13153000000000001</v>
      </c>
      <c r="W61" s="5">
        <v>0.13366</v>
      </c>
      <c r="X61" s="5">
        <v>0.13163</v>
      </c>
      <c r="Y61" s="5">
        <v>0.12989999999999999</v>
      </c>
      <c r="Z61" s="5">
        <v>0.13929</v>
      </c>
      <c r="AA61" s="5">
        <v>0.13747000000000001</v>
      </c>
      <c r="AB61" s="5">
        <v>0.14272000000000001</v>
      </c>
      <c r="AC61" s="5">
        <v>0.13455</v>
      </c>
      <c r="AD61" s="5">
        <v>0.13544999999999999</v>
      </c>
      <c r="AE61" s="5">
        <v>0.14166999999999999</v>
      </c>
      <c r="AF61" s="5">
        <v>0.13234000000000001</v>
      </c>
      <c r="AG61" s="5">
        <v>0.13557</v>
      </c>
      <c r="AH61" s="5">
        <v>0.13744999999999999</v>
      </c>
      <c r="AI61" s="5">
        <v>0.14388000000000001</v>
      </c>
      <c r="AJ61" s="5">
        <v>0.16639000000000001</v>
      </c>
      <c r="AK61" s="5">
        <v>0.18193000000000001</v>
      </c>
      <c r="AM61" s="4" t="s">
        <v>49</v>
      </c>
      <c r="AN61" s="4" t="s">
        <v>50</v>
      </c>
      <c r="AO61" s="5">
        <f t="shared" si="50"/>
        <v>0.10920833333333334</v>
      </c>
      <c r="AP61" s="5">
        <f t="shared" si="51"/>
        <v>0.12434333333333332</v>
      </c>
      <c r="AQ61" s="5">
        <f t="shared" si="52"/>
        <v>0.14449272727272727</v>
      </c>
      <c r="AR61" s="6">
        <f>(AO61-AVERAGE(AO59:AO104))/_xlfn.STDEV.P(AO59:AO104)</f>
        <v>0.34104563778568081</v>
      </c>
      <c r="AS61" s="6">
        <f t="shared" ref="AS61:AT61" si="54">(AP61-AVERAGE(AP59:AP104))/_xlfn.STDEV.P(AP59:AP104)</f>
        <v>4.3386100987955083E-2</v>
      </c>
      <c r="AT61" s="6">
        <f t="shared" si="54"/>
        <v>-0.64304901914248391</v>
      </c>
    </row>
    <row r="62" spans="1:46" ht="13.5" thickBot="1">
      <c r="A62" s="4" t="s">
        <v>51</v>
      </c>
      <c r="B62" s="4" t="s">
        <v>52</v>
      </c>
      <c r="C62" s="5">
        <v>0.13048000000000001</v>
      </c>
      <c r="D62" s="5">
        <v>0.13894999999999999</v>
      </c>
      <c r="E62" s="5">
        <v>0.13663</v>
      </c>
      <c r="F62" s="5">
        <v>0.12626000000000001</v>
      </c>
      <c r="G62" s="5">
        <v>0.12397</v>
      </c>
      <c r="H62" s="5">
        <v>0.11062</v>
      </c>
      <c r="I62" s="5">
        <v>0.12350999999999999</v>
      </c>
      <c r="J62" s="5">
        <v>0.12197</v>
      </c>
      <c r="K62" s="5">
        <v>0.12692000000000001</v>
      </c>
      <c r="L62" s="5">
        <v>0.13347999999999999</v>
      </c>
      <c r="M62" s="5">
        <v>0.13557</v>
      </c>
      <c r="N62" s="5">
        <v>0.12975999999999999</v>
      </c>
      <c r="O62" s="5">
        <v>0.12658</v>
      </c>
      <c r="P62" s="5">
        <v>0.12021</v>
      </c>
      <c r="Q62" s="5">
        <v>0.12422</v>
      </c>
      <c r="R62" s="5">
        <v>0.12670000000000001</v>
      </c>
      <c r="S62" s="5">
        <v>0.13650000000000001</v>
      </c>
      <c r="T62" s="5">
        <v>0.14404</v>
      </c>
      <c r="U62" s="5">
        <v>0.12463</v>
      </c>
      <c r="V62" s="5">
        <v>0.12520000000000001</v>
      </c>
      <c r="W62" s="5">
        <v>0.12836</v>
      </c>
      <c r="X62" s="5">
        <v>0.12662999999999999</v>
      </c>
      <c r="Y62" s="5">
        <v>0.12769</v>
      </c>
      <c r="Z62" s="5">
        <v>0.13275999999999999</v>
      </c>
      <c r="AA62" s="5">
        <v>0.14552000000000001</v>
      </c>
      <c r="AB62" s="5">
        <v>0.15964</v>
      </c>
      <c r="AC62" s="5">
        <v>0.15334</v>
      </c>
      <c r="AD62" s="5">
        <v>0.16088</v>
      </c>
      <c r="AE62" s="5">
        <v>0.15228</v>
      </c>
      <c r="AF62" s="5">
        <v>0.15160999999999999</v>
      </c>
      <c r="AG62" s="5">
        <v>0.1482</v>
      </c>
      <c r="AH62" s="5">
        <v>0.16522999999999999</v>
      </c>
      <c r="AI62" s="5">
        <v>0.15443999999999999</v>
      </c>
      <c r="AJ62" s="5">
        <v>0.15343999999999999</v>
      </c>
      <c r="AK62" s="5">
        <v>0.15906000000000001</v>
      </c>
      <c r="AM62" s="4" t="s">
        <v>51</v>
      </c>
      <c r="AN62" s="4" t="s">
        <v>52</v>
      </c>
      <c r="AO62" s="5">
        <f t="shared" si="50"/>
        <v>0.12817666666666663</v>
      </c>
      <c r="AP62" s="5">
        <f t="shared" si="51"/>
        <v>0.12862666666666667</v>
      </c>
      <c r="AQ62" s="5">
        <f t="shared" si="52"/>
        <v>0.15487636363636365</v>
      </c>
      <c r="AR62" s="6">
        <f>(AO62-AVERAGE(AO59:AO104))/_xlfn.STDEV.P(AO59:AO104)</f>
        <v>1.6480762156025561</v>
      </c>
      <c r="AS62" s="6">
        <f t="shared" ref="AS62:AT62" si="55">(AP62-AVERAGE(AP59:AP104))/_xlfn.STDEV.P(AP59:AP104)</f>
        <v>0.30328500439793649</v>
      </c>
      <c r="AT62" s="6">
        <f t="shared" si="55"/>
        <v>-5.3155449538463365E-2</v>
      </c>
    </row>
    <row r="63" spans="1:46" ht="13.5" thickBot="1">
      <c r="A63" s="4" t="s">
        <v>53</v>
      </c>
      <c r="B63" s="4" t="s">
        <v>54</v>
      </c>
      <c r="C63" s="5">
        <v>6.8390000000000006E-2</v>
      </c>
      <c r="D63" s="5">
        <v>7.1080000000000004E-2</v>
      </c>
      <c r="E63" s="5">
        <v>7.5490000000000002E-2</v>
      </c>
      <c r="F63" s="5">
        <v>7.5810000000000002E-2</v>
      </c>
      <c r="G63" s="5">
        <v>7.7770000000000006E-2</v>
      </c>
      <c r="H63" s="5">
        <v>9.7970000000000002E-2</v>
      </c>
      <c r="I63" s="5">
        <v>0.10262</v>
      </c>
      <c r="J63" s="5">
        <v>0.11436</v>
      </c>
      <c r="K63" s="5">
        <v>0.11576</v>
      </c>
      <c r="L63" s="5">
        <v>0.11953</v>
      </c>
      <c r="M63" s="5">
        <v>0.11687</v>
      </c>
      <c r="N63" s="5">
        <v>0.10845</v>
      </c>
      <c r="O63" s="5">
        <v>0.1295</v>
      </c>
      <c r="P63" s="5">
        <v>0.13963999999999999</v>
      </c>
      <c r="Q63" s="5">
        <v>0.14366999999999999</v>
      </c>
      <c r="R63" s="5">
        <v>0.15003</v>
      </c>
      <c r="S63" s="5">
        <v>0.14965999999999999</v>
      </c>
      <c r="T63" s="5">
        <v>0.12994</v>
      </c>
      <c r="U63" s="5">
        <v>0.1283</v>
      </c>
      <c r="V63" s="5">
        <v>0.11622</v>
      </c>
      <c r="W63" s="5">
        <v>0.11161</v>
      </c>
      <c r="X63" s="5">
        <v>0.10466</v>
      </c>
      <c r="Y63" s="5">
        <v>0.11174000000000001</v>
      </c>
      <c r="Z63" s="5">
        <v>0.1176</v>
      </c>
      <c r="AA63" s="5">
        <v>0.13456000000000001</v>
      </c>
      <c r="AB63" s="5">
        <v>0.1203</v>
      </c>
      <c r="AC63" s="5">
        <v>0.11708</v>
      </c>
      <c r="AD63" s="5">
        <v>0.12185</v>
      </c>
      <c r="AE63" s="5">
        <v>0.12488</v>
      </c>
      <c r="AF63" s="5">
        <v>0.14599000000000001</v>
      </c>
      <c r="AG63" s="5">
        <v>0.15731999999999999</v>
      </c>
      <c r="AH63" s="5">
        <v>0.17510000000000001</v>
      </c>
      <c r="AI63" s="5">
        <v>0.17896000000000001</v>
      </c>
      <c r="AJ63" s="5">
        <v>0.19994000000000001</v>
      </c>
      <c r="AK63" s="5">
        <v>0.18562000000000001</v>
      </c>
      <c r="AM63" s="4" t="s">
        <v>53</v>
      </c>
      <c r="AN63" s="4" t="s">
        <v>54</v>
      </c>
      <c r="AO63" s="5">
        <f t="shared" si="50"/>
        <v>9.5341666666666658E-2</v>
      </c>
      <c r="AP63" s="5">
        <f t="shared" si="51"/>
        <v>0.12771416666666666</v>
      </c>
      <c r="AQ63" s="5">
        <f t="shared" si="52"/>
        <v>0.15105454545454544</v>
      </c>
      <c r="AR63" s="6">
        <f>(AO63-AVERAGE(AO59:AO104))/_xlfn.STDEV.P(AO59:AO104)</f>
        <v>-0.6144498729283544</v>
      </c>
      <c r="AS63" s="6">
        <f t="shared" ref="AS63:AT63" si="56">(AP63-AVERAGE(AP59:AP104))/_xlfn.STDEV.P(AP59:AP104)</f>
        <v>0.24791743645359171</v>
      </c>
      <c r="AT63" s="6">
        <f t="shared" si="56"/>
        <v>-0.27027264150268282</v>
      </c>
    </row>
    <row r="64" spans="1:46" ht="13.5" thickBot="1">
      <c r="A64" s="4" t="s">
        <v>55</v>
      </c>
      <c r="B64" s="4" t="s">
        <v>56</v>
      </c>
      <c r="C64" s="5">
        <v>9.3700000000000006E-2</v>
      </c>
      <c r="D64" s="5">
        <v>9.6149999999999999E-2</v>
      </c>
      <c r="E64" s="5">
        <v>8.6540000000000006E-2</v>
      </c>
      <c r="F64" s="5">
        <v>8.3239999999999995E-2</v>
      </c>
      <c r="G64" s="5">
        <v>8.319E-2</v>
      </c>
      <c r="H64" s="5">
        <v>7.6829999999999996E-2</v>
      </c>
      <c r="I64" s="5">
        <v>7.3599999999999999E-2</v>
      </c>
      <c r="J64" s="5">
        <v>6.404E-2</v>
      </c>
      <c r="K64" s="5">
        <v>6.9209999999999994E-2</v>
      </c>
      <c r="L64" s="5">
        <v>6.9320000000000007E-2</v>
      </c>
      <c r="M64" s="5">
        <v>7.4759999999999993E-2</v>
      </c>
      <c r="N64" s="5">
        <v>8.8279999999999997E-2</v>
      </c>
      <c r="O64" s="5">
        <v>9.8610000000000003E-2</v>
      </c>
      <c r="P64" s="5">
        <v>9.8879999999999996E-2</v>
      </c>
      <c r="Q64" s="5">
        <v>0.10292999999999999</v>
      </c>
      <c r="R64" s="5">
        <v>0.10646</v>
      </c>
      <c r="S64" s="5">
        <v>0.11065</v>
      </c>
      <c r="T64" s="5">
        <v>0.12343</v>
      </c>
      <c r="U64" s="5">
        <v>0.13217000000000001</v>
      </c>
      <c r="V64" s="5">
        <v>0.13341</v>
      </c>
      <c r="W64" s="5">
        <v>0.1298</v>
      </c>
      <c r="X64" s="5">
        <v>0.12661</v>
      </c>
      <c r="Y64" s="5">
        <v>0.12620000000000001</v>
      </c>
      <c r="Z64" s="5">
        <v>0.12573999999999999</v>
      </c>
      <c r="AA64" s="5">
        <v>0.12852</v>
      </c>
      <c r="AB64" s="5">
        <v>0.14416000000000001</v>
      </c>
      <c r="AC64" s="5">
        <v>0.14210999999999999</v>
      </c>
      <c r="AD64" s="5">
        <v>0.13538</v>
      </c>
      <c r="AE64" s="5">
        <v>0.14296</v>
      </c>
      <c r="AF64" s="5">
        <v>0.14077000000000001</v>
      </c>
      <c r="AG64" s="5">
        <v>0.13941000000000001</v>
      </c>
      <c r="AH64" s="5">
        <v>0.15790999999999999</v>
      </c>
      <c r="AI64" s="5">
        <v>0.1724</v>
      </c>
      <c r="AJ64" s="5">
        <v>0.2172</v>
      </c>
      <c r="AK64" s="5">
        <v>0.21243999999999999</v>
      </c>
      <c r="AM64" s="4" t="s">
        <v>55</v>
      </c>
      <c r="AN64" s="4" t="s">
        <v>56</v>
      </c>
      <c r="AO64" s="5">
        <f t="shared" si="50"/>
        <v>7.990499999999999E-2</v>
      </c>
      <c r="AP64" s="5">
        <f t="shared" si="51"/>
        <v>0.1179075</v>
      </c>
      <c r="AQ64" s="5">
        <f t="shared" si="52"/>
        <v>0.15756909090909091</v>
      </c>
      <c r="AR64" s="6">
        <f>(AO64-AVERAGE(AO59:AO104))/_xlfn.STDEV.P(AO59:AO104)</f>
        <v>-1.678127687860252</v>
      </c>
      <c r="AS64" s="6">
        <f t="shared" ref="AS64:AT64" si="57">(AP64-AVERAGE(AP59:AP104))/_xlfn.STDEV.P(AP59:AP104)</f>
        <v>-0.34711958598388848</v>
      </c>
      <c r="AT64" s="6">
        <f t="shared" si="57"/>
        <v>9.9818176198456732E-2</v>
      </c>
    </row>
    <row r="65" spans="1:46" ht="13.5" thickBot="1">
      <c r="A65" s="4" t="s">
        <v>57</v>
      </c>
      <c r="B65" s="4" t="s">
        <v>58</v>
      </c>
      <c r="C65" s="5">
        <v>0.11468</v>
      </c>
      <c r="D65" s="5">
        <v>0.11572</v>
      </c>
      <c r="E65" s="5">
        <v>0.11917999999999999</v>
      </c>
      <c r="F65" s="5">
        <v>0.11319</v>
      </c>
      <c r="G65" s="5">
        <v>0.10702</v>
      </c>
      <c r="H65" s="5">
        <v>9.6540000000000001E-2</v>
      </c>
      <c r="I65" s="5">
        <v>9.3009999999999995E-2</v>
      </c>
      <c r="J65" s="5">
        <v>0.10481</v>
      </c>
      <c r="K65" s="5">
        <v>0.11248</v>
      </c>
      <c r="L65" s="5">
        <v>0.11430999999999999</v>
      </c>
      <c r="M65" s="5">
        <v>0.12604000000000001</v>
      </c>
      <c r="N65" s="5">
        <v>0.12545000000000001</v>
      </c>
      <c r="O65" s="5">
        <v>0.11989</v>
      </c>
      <c r="P65" s="5">
        <v>0.12195</v>
      </c>
      <c r="Q65" s="5">
        <v>0.12413</v>
      </c>
      <c r="R65" s="5">
        <v>0.13224</v>
      </c>
      <c r="S65" s="5">
        <v>0.13431000000000001</v>
      </c>
      <c r="T65" s="5">
        <v>0.13846</v>
      </c>
      <c r="U65" s="5">
        <v>0.13400999999999999</v>
      </c>
      <c r="V65" s="5">
        <v>0.12986</v>
      </c>
      <c r="W65" s="5">
        <v>0.12562999999999999</v>
      </c>
      <c r="X65" s="5">
        <v>0.12168</v>
      </c>
      <c r="Y65" s="5">
        <v>0.10981</v>
      </c>
      <c r="Z65" s="5">
        <v>0.14321</v>
      </c>
      <c r="AA65" s="5">
        <v>0.14846999999999999</v>
      </c>
      <c r="AB65" s="5">
        <v>0.15009</v>
      </c>
      <c r="AC65" s="5">
        <v>0.14532999999999999</v>
      </c>
      <c r="AD65" s="5">
        <v>0.14581</v>
      </c>
      <c r="AE65" s="5">
        <v>0.15404000000000001</v>
      </c>
      <c r="AF65" s="5">
        <v>0.15837000000000001</v>
      </c>
      <c r="AG65" s="5">
        <v>0.17221</v>
      </c>
      <c r="AH65" s="5">
        <v>0.18271000000000001</v>
      </c>
      <c r="AI65" s="5">
        <v>0.18187</v>
      </c>
      <c r="AJ65" s="5">
        <v>0.19083</v>
      </c>
      <c r="AK65" s="5">
        <v>0.15687999999999999</v>
      </c>
      <c r="AM65" s="4" t="s">
        <v>57</v>
      </c>
      <c r="AN65" s="4" t="s">
        <v>58</v>
      </c>
      <c r="AO65" s="5">
        <f t="shared" si="50"/>
        <v>0.11186916666666667</v>
      </c>
      <c r="AP65" s="5">
        <f t="shared" si="51"/>
        <v>0.12793166666666667</v>
      </c>
      <c r="AQ65" s="5">
        <f t="shared" si="52"/>
        <v>0.1624190909090909</v>
      </c>
      <c r="AR65" s="6">
        <f>(AO65-AVERAGE(AO59:AO104))/_xlfn.STDEV.P(AO59:AO104)</f>
        <v>0.52439282322497849</v>
      </c>
      <c r="AS65" s="6">
        <f t="shared" ref="AS65:AT65" si="58">(AP65-AVERAGE(AP59:AP104))/_xlfn.STDEV.P(AP59:AP104)</f>
        <v>0.26111463758005238</v>
      </c>
      <c r="AT65" s="6">
        <f t="shared" si="58"/>
        <v>0.37534629682859533</v>
      </c>
    </row>
    <row r="66" spans="1:46" ht="13.5" thickBot="1">
      <c r="A66" s="4" t="s">
        <v>59</v>
      </c>
      <c r="B66" s="4" t="s">
        <v>60</v>
      </c>
      <c r="C66" s="5">
        <v>0.1134</v>
      </c>
      <c r="D66" s="5">
        <v>0.10922999999999999</v>
      </c>
      <c r="E66" s="5">
        <v>0.11115999999999999</v>
      </c>
      <c r="F66" s="5">
        <v>0.11422</v>
      </c>
      <c r="G66" s="5">
        <v>0.11391</v>
      </c>
      <c r="H66" s="5">
        <v>0.12107999999999999</v>
      </c>
      <c r="I66" s="5">
        <v>0.12371</v>
      </c>
      <c r="J66" s="5">
        <v>0.12595000000000001</v>
      </c>
      <c r="K66" s="5">
        <v>0.12565000000000001</v>
      </c>
      <c r="L66" s="5">
        <v>0.10632</v>
      </c>
      <c r="M66" s="5">
        <v>0.10055</v>
      </c>
      <c r="N66" s="5">
        <v>9.7290000000000001E-2</v>
      </c>
      <c r="O66" s="5">
        <v>9.4670000000000004E-2</v>
      </c>
      <c r="P66" s="5">
        <v>9.6890000000000004E-2</v>
      </c>
      <c r="Q66" s="5">
        <v>9.4189999999999996E-2</v>
      </c>
      <c r="R66" s="5">
        <v>9.5850000000000005E-2</v>
      </c>
      <c r="S66" s="5">
        <v>9.1689999999999994E-2</v>
      </c>
      <c r="T66" s="5">
        <v>8.6959999999999996E-2</v>
      </c>
      <c r="U66" s="5">
        <v>8.1900000000000001E-2</v>
      </c>
      <c r="V66" s="5">
        <v>0.11529</v>
      </c>
      <c r="W66" s="5">
        <v>0.11888</v>
      </c>
      <c r="X66" s="5">
        <v>0.12517</v>
      </c>
      <c r="Y66" s="5">
        <v>0.13023999999999999</v>
      </c>
      <c r="Z66" s="5">
        <v>0.12881000000000001</v>
      </c>
      <c r="AA66" s="5">
        <v>0.12953000000000001</v>
      </c>
      <c r="AB66" s="5">
        <v>0.12956999999999999</v>
      </c>
      <c r="AC66" s="5">
        <v>0.13078999999999999</v>
      </c>
      <c r="AD66" s="5">
        <v>0.14276</v>
      </c>
      <c r="AE66" s="5">
        <v>0.15026999999999999</v>
      </c>
      <c r="AF66" s="5">
        <v>0.15151999999999999</v>
      </c>
      <c r="AG66" s="5">
        <v>0.17324000000000001</v>
      </c>
      <c r="AH66" s="5">
        <v>0.14646999999999999</v>
      </c>
      <c r="AI66" s="5">
        <v>0.15292</v>
      </c>
      <c r="AJ66" s="5">
        <v>0.15817999999999999</v>
      </c>
      <c r="AK66" s="5">
        <v>0.16334000000000001</v>
      </c>
      <c r="AM66" s="4" t="s">
        <v>59</v>
      </c>
      <c r="AN66" s="4" t="s">
        <v>60</v>
      </c>
      <c r="AO66" s="5">
        <f t="shared" si="50"/>
        <v>0.11353916666666665</v>
      </c>
      <c r="AP66" s="5">
        <f t="shared" si="51"/>
        <v>0.105045</v>
      </c>
      <c r="AQ66" s="5">
        <f t="shared" si="52"/>
        <v>0.14805363636363636</v>
      </c>
      <c r="AR66" s="6">
        <f>(AO66-AVERAGE(AO59:AO104))/_xlfn.STDEV.P(AO59:AO104)</f>
        <v>0.63946572006818148</v>
      </c>
      <c r="AS66" s="6">
        <f t="shared" ref="AS66:AT66" si="59">(AP66-AVERAGE(AP59:AP104))/_xlfn.STDEV.P(AP59:AP104)</f>
        <v>-1.127574756048684</v>
      </c>
      <c r="AT66" s="6">
        <f t="shared" si="59"/>
        <v>-0.44075405222434844</v>
      </c>
    </row>
    <row r="67" spans="1:46" ht="13.5" thickBot="1">
      <c r="A67" s="4" t="s">
        <v>61</v>
      </c>
      <c r="B67" s="4" t="s">
        <v>62</v>
      </c>
      <c r="C67" s="5">
        <v>0.11583</v>
      </c>
      <c r="D67" s="5">
        <v>0.11766</v>
      </c>
      <c r="E67" s="5">
        <v>0.12159</v>
      </c>
      <c r="F67" s="5">
        <v>0.12076000000000001</v>
      </c>
      <c r="G67" s="5">
        <v>0.1206</v>
      </c>
      <c r="H67" s="5">
        <v>0.1191</v>
      </c>
      <c r="I67" s="5">
        <v>0.12166</v>
      </c>
      <c r="J67" s="5">
        <v>0.13591</v>
      </c>
      <c r="K67" s="5">
        <v>0.15209</v>
      </c>
      <c r="L67" s="5">
        <v>0.13539000000000001</v>
      </c>
      <c r="M67" s="5">
        <v>0.14351</v>
      </c>
      <c r="N67" s="5">
        <v>0.13527</v>
      </c>
      <c r="O67" s="5">
        <v>0.13644999999999999</v>
      </c>
      <c r="P67" s="5">
        <v>0.13295000000000001</v>
      </c>
      <c r="Q67" s="5">
        <v>0.12709000000000001</v>
      </c>
      <c r="R67" s="5">
        <v>0.12447999999999999</v>
      </c>
      <c r="S67" s="5">
        <v>0.12559000000000001</v>
      </c>
      <c r="T67" s="5">
        <v>0.11917</v>
      </c>
      <c r="U67" s="5">
        <v>0.12113</v>
      </c>
      <c r="V67" s="5">
        <v>0.1293</v>
      </c>
      <c r="W67" s="5">
        <v>0.10976</v>
      </c>
      <c r="X67" s="5">
        <v>0.11599</v>
      </c>
      <c r="Y67" s="5">
        <v>0.11597</v>
      </c>
      <c r="Z67" s="5">
        <v>0.10686</v>
      </c>
      <c r="AA67" s="5">
        <v>0.11752</v>
      </c>
      <c r="AB67" s="5">
        <v>0.13244</v>
      </c>
      <c r="AC67" s="5">
        <v>0.13450000000000001</v>
      </c>
      <c r="AD67" s="5">
        <v>0.15804000000000001</v>
      </c>
      <c r="AE67" s="5">
        <v>0.15562000000000001</v>
      </c>
      <c r="AF67" s="5">
        <v>0.16411000000000001</v>
      </c>
      <c r="AG67" s="5">
        <v>0.17186000000000001</v>
      </c>
      <c r="AH67" s="5">
        <v>0.18062</v>
      </c>
      <c r="AI67" s="5">
        <v>0.18645</v>
      </c>
      <c r="AJ67" s="5">
        <v>0.18390000000000001</v>
      </c>
      <c r="AK67" s="5">
        <v>0.1865</v>
      </c>
      <c r="AM67" s="4" t="s">
        <v>61</v>
      </c>
      <c r="AN67" s="4" t="s">
        <v>62</v>
      </c>
      <c r="AO67" s="5">
        <f t="shared" si="50"/>
        <v>0.12828083333333334</v>
      </c>
      <c r="AP67" s="5">
        <f t="shared" si="51"/>
        <v>0.12206166666666667</v>
      </c>
      <c r="AQ67" s="5">
        <f t="shared" si="52"/>
        <v>0.16105090909090911</v>
      </c>
      <c r="AR67" s="6">
        <f>(AO67-AVERAGE(AO59:AO104))/_xlfn.STDEV.P(AO59:AO104)</f>
        <v>1.6552539162539568</v>
      </c>
      <c r="AS67" s="6">
        <f t="shared" ref="AS67:AT67" si="60">(AP67-AVERAGE(AP59:AP104))/_xlfn.STDEV.P(AP59:AP104)</f>
        <v>-9.5058100867399534E-2</v>
      </c>
      <c r="AT67" s="6">
        <f t="shared" si="60"/>
        <v>0.29761999475767636</v>
      </c>
    </row>
    <row r="68" spans="1:46" ht="13.5" thickBot="1">
      <c r="A68" s="4" t="s">
        <v>63</v>
      </c>
      <c r="B68" s="4" t="s">
        <v>64</v>
      </c>
      <c r="C68" s="5">
        <v>0.11380999999999999</v>
      </c>
      <c r="D68" s="5">
        <v>0.11799</v>
      </c>
      <c r="E68" s="5">
        <v>0.11772000000000001</v>
      </c>
      <c r="F68" s="5">
        <v>0.12064</v>
      </c>
      <c r="G68" s="5">
        <v>0.11323</v>
      </c>
      <c r="H68" s="5">
        <v>0.10274999999999999</v>
      </c>
      <c r="I68" s="5">
        <v>0.10216</v>
      </c>
      <c r="J68" s="5">
        <v>0.10048</v>
      </c>
      <c r="K68" s="5">
        <v>9.443E-2</v>
      </c>
      <c r="L68" s="5">
        <v>0.10523</v>
      </c>
      <c r="M68" s="5">
        <v>0.11458</v>
      </c>
      <c r="N68" s="5">
        <v>0.12889999999999999</v>
      </c>
      <c r="O68" s="5">
        <v>0.13292000000000001</v>
      </c>
      <c r="P68" s="5">
        <v>0.13008</v>
      </c>
      <c r="Q68" s="5">
        <v>0.12811</v>
      </c>
      <c r="R68" s="5">
        <v>0.12770999999999999</v>
      </c>
      <c r="S68" s="5">
        <v>0.12018</v>
      </c>
      <c r="T68" s="5">
        <v>0.11890000000000001</v>
      </c>
      <c r="U68" s="5">
        <v>9.146E-2</v>
      </c>
      <c r="V68" s="5">
        <v>9.4339999999999993E-2</v>
      </c>
      <c r="W68" s="5">
        <v>9.2020000000000005E-2</v>
      </c>
      <c r="X68" s="5">
        <v>8.2059999999999994E-2</v>
      </c>
      <c r="Y68" s="5">
        <v>7.2160000000000002E-2</v>
      </c>
      <c r="Z68" s="5">
        <v>5.3310000000000003E-2</v>
      </c>
      <c r="AA68" s="5">
        <v>6.9389999999999993E-2</v>
      </c>
      <c r="AB68" s="5">
        <v>8.4669999999999995E-2</v>
      </c>
      <c r="AC68" s="5">
        <v>9.1009999999999994E-2</v>
      </c>
      <c r="AD68" s="5">
        <v>0.11987</v>
      </c>
      <c r="AE68" s="5">
        <v>0.13822000000000001</v>
      </c>
      <c r="AF68" s="5">
        <v>0.15273999999999999</v>
      </c>
      <c r="AG68" s="5">
        <v>0.17632</v>
      </c>
      <c r="AH68" s="5">
        <v>0.18428</v>
      </c>
      <c r="AI68" s="5">
        <v>0.20118</v>
      </c>
      <c r="AJ68" s="5">
        <v>0.21016000000000001</v>
      </c>
      <c r="AK68" s="5">
        <v>0.23474</v>
      </c>
      <c r="AM68" s="4" t="s">
        <v>63</v>
      </c>
      <c r="AN68" s="4" t="s">
        <v>64</v>
      </c>
      <c r="AO68" s="5">
        <f t="shared" si="50"/>
        <v>0.11099333333333333</v>
      </c>
      <c r="AP68" s="5">
        <f t="shared" si="51"/>
        <v>0.10360416666666666</v>
      </c>
      <c r="AQ68" s="5">
        <f t="shared" si="52"/>
        <v>0.15114363636363634</v>
      </c>
      <c r="AR68" s="6">
        <f>(AO68-AVERAGE(AO59:AO104))/_xlfn.STDEV.P(AO59:AO104)</f>
        <v>0.46404271614802789</v>
      </c>
      <c r="AS68" s="6">
        <f t="shared" ref="AS68:AT68" si="61">(AP68-AVERAGE(AP59:AP104))/_xlfn.STDEV.P(AP59:AP104)</f>
        <v>-1.2149998930128585</v>
      </c>
      <c r="AT68" s="6">
        <f t="shared" si="61"/>
        <v>-0.26521139392597226</v>
      </c>
    </row>
    <row r="69" spans="1:46" ht="13.5" thickBot="1">
      <c r="A69" s="4" t="s">
        <v>65</v>
      </c>
      <c r="B69" s="4" t="s">
        <v>66</v>
      </c>
      <c r="C69" s="5">
        <v>0.10317999999999999</v>
      </c>
      <c r="D69" s="5">
        <v>0.10102999999999999</v>
      </c>
      <c r="E69" s="5">
        <v>0.10199</v>
      </c>
      <c r="F69" s="5">
        <v>0.10310999999999999</v>
      </c>
      <c r="G69" s="5">
        <v>0.10417</v>
      </c>
      <c r="H69" s="5">
        <v>0.10437</v>
      </c>
      <c r="I69" s="5">
        <v>9.6570000000000003E-2</v>
      </c>
      <c r="J69" s="5">
        <v>9.0160000000000004E-2</v>
      </c>
      <c r="K69" s="5">
        <v>9.0539999999999995E-2</v>
      </c>
      <c r="L69" s="5">
        <v>9.2810000000000004E-2</v>
      </c>
      <c r="M69" s="5">
        <v>9.5159999999999995E-2</v>
      </c>
      <c r="N69" s="5">
        <v>0.10124</v>
      </c>
      <c r="O69" s="5">
        <v>0.10939</v>
      </c>
      <c r="P69" s="5">
        <v>0.12164</v>
      </c>
      <c r="Q69" s="5">
        <v>0.12611</v>
      </c>
      <c r="R69" s="5">
        <v>0.13075000000000001</v>
      </c>
      <c r="S69" s="5">
        <v>0.13003000000000001</v>
      </c>
      <c r="T69" s="5">
        <v>0.13113</v>
      </c>
      <c r="U69" s="5">
        <v>0.12853999999999999</v>
      </c>
      <c r="V69" s="5">
        <v>0.12715000000000001</v>
      </c>
      <c r="W69" s="5">
        <v>0.12374</v>
      </c>
      <c r="X69" s="5">
        <v>0.13037000000000001</v>
      </c>
      <c r="Y69" s="5">
        <v>0.13344</v>
      </c>
      <c r="Z69" s="5">
        <v>0.13628999999999999</v>
      </c>
      <c r="AA69" s="5">
        <v>0.17354</v>
      </c>
      <c r="AB69" s="5">
        <v>0.17297999999999999</v>
      </c>
      <c r="AC69" s="5">
        <v>0.16829</v>
      </c>
      <c r="AD69" s="5">
        <v>0.16904</v>
      </c>
      <c r="AE69" s="5">
        <v>0.16502</v>
      </c>
      <c r="AF69" s="5">
        <v>0.16775999999999999</v>
      </c>
      <c r="AG69" s="5">
        <v>0.18595</v>
      </c>
      <c r="AH69" s="5">
        <v>0.19658</v>
      </c>
      <c r="AI69" s="5">
        <v>0.21206</v>
      </c>
      <c r="AJ69" s="5">
        <v>0.22098999999999999</v>
      </c>
      <c r="AK69" s="5">
        <v>0.20621999999999999</v>
      </c>
      <c r="AM69" s="4" t="s">
        <v>65</v>
      </c>
      <c r="AN69" s="4" t="s">
        <v>66</v>
      </c>
      <c r="AO69" s="5">
        <f t="shared" si="50"/>
        <v>9.8694166666666652E-2</v>
      </c>
      <c r="AP69" s="5">
        <f t="shared" si="51"/>
        <v>0.12738166666666667</v>
      </c>
      <c r="AQ69" s="5">
        <f t="shared" si="52"/>
        <v>0.18531181818181819</v>
      </c>
      <c r="AR69" s="6">
        <f>(AO69-AVERAGE(AO59:AO104))/_xlfn.STDEV.P(AO59:AO104)</f>
        <v>-0.3834427551637779</v>
      </c>
      <c r="AS69" s="6">
        <f t="shared" ref="AS69:AT69" si="62">(AP69-AVERAGE(AP59:AP104))/_xlfn.STDEV.P(AP59:AP104)</f>
        <v>0.22774240484647543</v>
      </c>
      <c r="AT69" s="6">
        <f t="shared" si="62"/>
        <v>1.6758803425096007</v>
      </c>
    </row>
    <row r="70" spans="1:46" ht="13.5" thickBot="1">
      <c r="A70" s="4" t="s">
        <v>67</v>
      </c>
      <c r="B70" s="4" t="s">
        <v>68</v>
      </c>
      <c r="C70" s="5">
        <v>0.10353</v>
      </c>
      <c r="D70" s="5">
        <v>9.4700000000000006E-2</v>
      </c>
      <c r="E70" s="5">
        <v>0.10703</v>
      </c>
      <c r="F70" s="5">
        <v>9.6519999999999995E-2</v>
      </c>
      <c r="G70" s="5">
        <v>9.6689999999999998E-2</v>
      </c>
      <c r="H70" s="5">
        <v>8.3239999999999995E-2</v>
      </c>
      <c r="I70" s="5">
        <v>7.7109999999999998E-2</v>
      </c>
      <c r="J70" s="5">
        <v>7.6450000000000004E-2</v>
      </c>
      <c r="K70" s="5">
        <v>7.7780000000000002E-2</v>
      </c>
      <c r="L70" s="5">
        <v>7.2020000000000001E-2</v>
      </c>
      <c r="M70" s="5">
        <v>9.9290000000000003E-2</v>
      </c>
      <c r="N70" s="5">
        <v>0.1305</v>
      </c>
      <c r="O70" s="5">
        <v>0.14784</v>
      </c>
      <c r="P70" s="5">
        <v>0.15421000000000001</v>
      </c>
      <c r="Q70" s="5">
        <v>0.14399000000000001</v>
      </c>
      <c r="R70" s="5">
        <v>0.15289</v>
      </c>
      <c r="S70" s="5">
        <v>0.15501000000000001</v>
      </c>
      <c r="T70" s="5">
        <v>0.16402</v>
      </c>
      <c r="U70" s="5">
        <v>0.16717000000000001</v>
      </c>
      <c r="V70" s="5">
        <v>0.17448</v>
      </c>
      <c r="W70" s="5">
        <v>0.17466000000000001</v>
      </c>
      <c r="X70" s="5">
        <v>0.18390000000000001</v>
      </c>
      <c r="Y70" s="5">
        <v>0.1595</v>
      </c>
      <c r="Z70" s="5">
        <v>0.14127000000000001</v>
      </c>
      <c r="AA70" s="5">
        <v>0.14518</v>
      </c>
      <c r="AB70" s="5">
        <v>0.15731999999999999</v>
      </c>
      <c r="AC70" s="5">
        <v>0.15804000000000001</v>
      </c>
      <c r="AD70" s="5">
        <v>0.15997</v>
      </c>
      <c r="AE70" s="5">
        <v>0.16206000000000001</v>
      </c>
      <c r="AF70" s="5">
        <v>0.15689</v>
      </c>
      <c r="AG70" s="5">
        <v>0.19711999999999999</v>
      </c>
      <c r="AH70" s="5">
        <v>0.21012</v>
      </c>
      <c r="AI70" s="5">
        <v>0.21995999999999999</v>
      </c>
      <c r="AJ70" s="5">
        <v>0.23446</v>
      </c>
      <c r="AK70" s="5">
        <v>0.22567999999999999</v>
      </c>
      <c r="AM70" s="4" t="s">
        <v>67</v>
      </c>
      <c r="AN70" s="4" t="s">
        <v>68</v>
      </c>
      <c r="AO70" s="5">
        <f t="shared" si="50"/>
        <v>9.2905000000000001E-2</v>
      </c>
      <c r="AP70" s="5">
        <f t="shared" si="51"/>
        <v>0.15991166666666667</v>
      </c>
      <c r="AQ70" s="5">
        <f t="shared" si="52"/>
        <v>0.18425454545454548</v>
      </c>
      <c r="AR70" s="6">
        <f>(AO70-AVERAGE(AO59:AO104))/_xlfn.STDEV.P(AO59:AO104)</f>
        <v>-0.78235064656584397</v>
      </c>
      <c r="AS70" s="6">
        <f t="shared" ref="AS70:AT70" si="63">(AP70-AVERAGE(AP59:AP104))/_xlfn.STDEV.P(AP59:AP104)</f>
        <v>2.2015582790706003</v>
      </c>
      <c r="AT70" s="6">
        <f t="shared" si="63"/>
        <v>1.6158167615737342</v>
      </c>
    </row>
    <row r="71" spans="1:46" ht="13.5" thickBot="1">
      <c r="A71" s="4" t="s">
        <v>69</v>
      </c>
      <c r="B71" s="4" t="s">
        <v>70</v>
      </c>
      <c r="C71" s="5">
        <v>8.5809999999999997E-2</v>
      </c>
      <c r="D71" s="5">
        <v>8.6699999999999999E-2</v>
      </c>
      <c r="E71" s="5">
        <v>8.7919999999999998E-2</v>
      </c>
      <c r="F71" s="5">
        <v>9.6659999999999996E-2</v>
      </c>
      <c r="G71" s="5">
        <v>0.10613</v>
      </c>
      <c r="H71" s="5">
        <v>0.10933</v>
      </c>
      <c r="I71" s="5">
        <v>0.11348</v>
      </c>
      <c r="J71" s="5">
        <v>0.11024</v>
      </c>
      <c r="K71" s="5">
        <v>0.11414000000000001</v>
      </c>
      <c r="L71" s="5">
        <v>0.11248</v>
      </c>
      <c r="M71" s="5">
        <v>0.11438</v>
      </c>
      <c r="N71" s="5">
        <v>0.12236</v>
      </c>
      <c r="O71" s="5">
        <v>0.12143</v>
      </c>
      <c r="P71" s="5">
        <v>0.12114999999999999</v>
      </c>
      <c r="Q71" s="5">
        <v>0.12132</v>
      </c>
      <c r="R71" s="5">
        <v>0.11376</v>
      </c>
      <c r="S71" s="5">
        <v>0.11698</v>
      </c>
      <c r="T71" s="5">
        <v>0.11777</v>
      </c>
      <c r="U71" s="5">
        <v>0.11024</v>
      </c>
      <c r="V71" s="5">
        <v>0.11271</v>
      </c>
      <c r="W71" s="5">
        <v>0.11284</v>
      </c>
      <c r="X71" s="5">
        <v>0.11395</v>
      </c>
      <c r="Y71" s="5">
        <v>0.11036</v>
      </c>
      <c r="Z71" s="5">
        <v>0.11071</v>
      </c>
      <c r="AA71" s="5">
        <v>0.12870999999999999</v>
      </c>
      <c r="AB71" s="5">
        <v>0.13602</v>
      </c>
      <c r="AC71" s="5">
        <v>0.13814000000000001</v>
      </c>
      <c r="AD71" s="5">
        <v>0.15242</v>
      </c>
      <c r="AE71" s="5">
        <v>0.14471999999999999</v>
      </c>
      <c r="AF71" s="5">
        <v>0.13689000000000001</v>
      </c>
      <c r="AG71" s="5">
        <v>0.13557</v>
      </c>
      <c r="AH71" s="5">
        <v>0.13327</v>
      </c>
      <c r="AI71" s="5">
        <v>0.13303999999999999</v>
      </c>
      <c r="AJ71" s="5">
        <v>0.17505000000000001</v>
      </c>
      <c r="AK71" s="5">
        <v>0.18104999999999999</v>
      </c>
      <c r="AM71" s="4" t="s">
        <v>69</v>
      </c>
      <c r="AN71" s="4" t="s">
        <v>70</v>
      </c>
      <c r="AO71" s="5">
        <f t="shared" si="50"/>
        <v>0.10496916666666667</v>
      </c>
      <c r="AP71" s="5">
        <f t="shared" si="51"/>
        <v>0.11526833333333335</v>
      </c>
      <c r="AQ71" s="5">
        <f t="shared" si="52"/>
        <v>0.1449890909090909</v>
      </c>
      <c r="AR71" s="6">
        <f>(AO71-AVERAGE(AO59:AO104))/_xlfn.STDEV.P(AO59:AO104)</f>
        <v>4.8941932076408248E-2</v>
      </c>
      <c r="AS71" s="6">
        <f t="shared" ref="AS71:AT71" si="64">(AP71-AVERAGE(AP59:AP104))/_xlfn.STDEV.P(AP59:AP104)</f>
        <v>-0.50725573911606814</v>
      </c>
      <c r="AT71" s="6">
        <f t="shared" si="64"/>
        <v>-0.61485063978652266</v>
      </c>
    </row>
    <row r="72" spans="1:46" ht="13.5" thickBot="1">
      <c r="A72" s="4" t="s">
        <v>71</v>
      </c>
      <c r="B72" s="4" t="s">
        <v>72</v>
      </c>
      <c r="C72" s="5">
        <v>5.2940000000000001E-2</v>
      </c>
      <c r="D72" s="5">
        <v>5.5379999999999999E-2</v>
      </c>
      <c r="E72" s="5">
        <v>6.173E-2</v>
      </c>
      <c r="F72" s="5">
        <v>6.9949999999999998E-2</v>
      </c>
      <c r="G72" s="5">
        <v>8.0369999999999997E-2</v>
      </c>
      <c r="H72" s="5">
        <v>7.8560000000000005E-2</v>
      </c>
      <c r="I72" s="5">
        <v>7.6090000000000005E-2</v>
      </c>
      <c r="J72" s="5">
        <v>9.0010000000000007E-2</v>
      </c>
      <c r="K72" s="5">
        <v>9.0950000000000003E-2</v>
      </c>
      <c r="L72" s="5">
        <v>9.4020000000000006E-2</v>
      </c>
      <c r="M72" s="5">
        <v>9.6159999999999995E-2</v>
      </c>
      <c r="N72" s="5">
        <v>0.12033000000000001</v>
      </c>
      <c r="O72" s="5">
        <v>0.12948999999999999</v>
      </c>
      <c r="P72" s="5">
        <v>0.12726000000000001</v>
      </c>
      <c r="Q72" s="5">
        <v>0.13311000000000001</v>
      </c>
      <c r="R72" s="5">
        <v>0.12762999999999999</v>
      </c>
      <c r="S72" s="5">
        <v>0.12096</v>
      </c>
      <c r="T72" s="5">
        <v>0.12332</v>
      </c>
      <c r="U72" s="5">
        <v>0.12447</v>
      </c>
      <c r="V72" s="5">
        <v>0.12365</v>
      </c>
      <c r="W72" s="5">
        <v>0.14799999999999999</v>
      </c>
      <c r="X72" s="5">
        <v>0.15068000000000001</v>
      </c>
      <c r="Y72" s="5">
        <v>0.15295</v>
      </c>
      <c r="Z72" s="5">
        <v>0.14313999999999999</v>
      </c>
      <c r="AA72" s="5">
        <v>0.14446000000000001</v>
      </c>
      <c r="AB72" s="5">
        <v>0.15648999999999999</v>
      </c>
      <c r="AC72" s="5">
        <v>0.14704</v>
      </c>
      <c r="AD72" s="5">
        <v>0.14818999999999999</v>
      </c>
      <c r="AE72" s="5">
        <v>0.14682000000000001</v>
      </c>
      <c r="AF72" s="5">
        <v>0.14119000000000001</v>
      </c>
      <c r="AG72" s="5">
        <v>0.15664</v>
      </c>
      <c r="AH72" s="5">
        <v>0.15309</v>
      </c>
      <c r="AI72" s="5">
        <v>0.12703</v>
      </c>
      <c r="AJ72" s="5">
        <v>0.12343999999999999</v>
      </c>
      <c r="AK72" s="5">
        <v>0.11021</v>
      </c>
      <c r="AM72" s="4" t="s">
        <v>71</v>
      </c>
      <c r="AN72" s="4" t="s">
        <v>72</v>
      </c>
      <c r="AO72" s="5">
        <f t="shared" si="50"/>
        <v>8.0540833333333339E-2</v>
      </c>
      <c r="AP72" s="5">
        <f t="shared" si="51"/>
        <v>0.13372166666666666</v>
      </c>
      <c r="AQ72" s="5">
        <f t="shared" si="52"/>
        <v>0.14132727272727272</v>
      </c>
      <c r="AR72" s="6">
        <f>(AO72-AVERAGE(AO59:AO104))/_xlfn.STDEV.P(AO59:AO104)</f>
        <v>-1.6343150030841205</v>
      </c>
      <c r="AS72" s="6">
        <f t="shared" ref="AS72:AT72" si="65">(AP72-AVERAGE(AP59:AP104))/_xlfn.STDEV.P(AP59:AP104)</f>
        <v>0.61243323308443787</v>
      </c>
      <c r="AT72" s="6">
        <f t="shared" si="65"/>
        <v>-0.82287824426603529</v>
      </c>
    </row>
    <row r="73" spans="1:46" ht="13.5" thickBot="1">
      <c r="A73" s="4" t="s">
        <v>73</v>
      </c>
      <c r="B73" s="4" t="s">
        <v>74</v>
      </c>
      <c r="C73" s="5">
        <v>0.11951000000000001</v>
      </c>
      <c r="D73" s="5">
        <v>0.12463</v>
      </c>
      <c r="E73" s="5">
        <v>0.12619</v>
      </c>
      <c r="F73" s="5">
        <v>0.12941</v>
      </c>
      <c r="G73" s="5">
        <v>0.13466</v>
      </c>
      <c r="H73" s="5">
        <v>0.13361999999999999</v>
      </c>
      <c r="I73" s="5">
        <v>0.12823000000000001</v>
      </c>
      <c r="J73" s="5">
        <v>0.13012000000000001</v>
      </c>
      <c r="K73" s="5">
        <v>0.13042000000000001</v>
      </c>
      <c r="L73" s="5">
        <v>0.12045</v>
      </c>
      <c r="M73" s="5">
        <v>0.11928</v>
      </c>
      <c r="N73" s="5">
        <v>0.12358</v>
      </c>
      <c r="O73" s="5">
        <v>0.12659000000000001</v>
      </c>
      <c r="P73" s="5">
        <v>0.12937000000000001</v>
      </c>
      <c r="Q73" s="5">
        <v>0.13277</v>
      </c>
      <c r="R73" s="5">
        <v>0.13306999999999999</v>
      </c>
      <c r="S73" s="5">
        <v>0.12778999999999999</v>
      </c>
      <c r="T73" s="5">
        <v>0.1323</v>
      </c>
      <c r="U73" s="5">
        <v>0.14025000000000001</v>
      </c>
      <c r="V73" s="5">
        <v>0.14363999999999999</v>
      </c>
      <c r="W73" s="5">
        <v>0.14602000000000001</v>
      </c>
      <c r="X73" s="5">
        <v>0.14765</v>
      </c>
      <c r="Y73" s="5">
        <v>0.15123</v>
      </c>
      <c r="Z73" s="5">
        <v>0.14534</v>
      </c>
      <c r="AA73" s="5">
        <v>0.14968000000000001</v>
      </c>
      <c r="AB73" s="5">
        <v>0.13783000000000001</v>
      </c>
      <c r="AC73" s="5">
        <v>0.12931000000000001</v>
      </c>
      <c r="AD73" s="5">
        <v>0.12354</v>
      </c>
      <c r="AE73" s="5">
        <v>0.11623</v>
      </c>
      <c r="AF73" s="5">
        <v>0.15226000000000001</v>
      </c>
      <c r="AG73" s="5">
        <v>0.15407000000000001</v>
      </c>
      <c r="AH73" s="5">
        <v>0.15684000000000001</v>
      </c>
      <c r="AI73" s="5">
        <v>0.15855</v>
      </c>
      <c r="AJ73" s="5">
        <v>0.19658</v>
      </c>
      <c r="AK73" s="5">
        <v>0.19111</v>
      </c>
      <c r="AM73" s="4" t="s">
        <v>73</v>
      </c>
      <c r="AN73" s="4" t="s">
        <v>74</v>
      </c>
      <c r="AO73" s="5">
        <f t="shared" si="50"/>
        <v>0.12667500000000001</v>
      </c>
      <c r="AP73" s="5">
        <f t="shared" si="51"/>
        <v>0.13800166666666666</v>
      </c>
      <c r="AQ73" s="5">
        <f t="shared" si="52"/>
        <v>0.15145454545454545</v>
      </c>
      <c r="AR73" s="6">
        <f>(AO73-AVERAGE(AO59:AO104))/_xlfn.STDEV.P(AO59:AO104)</f>
        <v>1.5446024830120129</v>
      </c>
      <c r="AS73" s="6">
        <f t="shared" ref="AS73:AT73" si="66">(AP73-AVERAGE(AP59:AP104))/_xlfn.STDEV.P(AP59:AP104)</f>
        <v>0.87212988053845775</v>
      </c>
      <c r="AT73" s="6">
        <f t="shared" si="66"/>
        <v>-0.24754867279091813</v>
      </c>
    </row>
    <row r="74" spans="1:46" ht="13.5" thickBot="1">
      <c r="A74" s="4" t="s">
        <v>75</v>
      </c>
      <c r="B74" s="4" t="s">
        <v>76</v>
      </c>
      <c r="C74" s="5">
        <v>0.10412</v>
      </c>
      <c r="D74" s="5">
        <v>0.10381</v>
      </c>
      <c r="E74" s="5">
        <v>0.11155</v>
      </c>
      <c r="F74" s="5">
        <v>0.11518</v>
      </c>
      <c r="G74" s="5">
        <v>0.11778</v>
      </c>
      <c r="H74" s="5">
        <v>0.12231</v>
      </c>
      <c r="I74" s="5">
        <v>0.12920999999999999</v>
      </c>
      <c r="J74" s="5">
        <v>0.13056000000000001</v>
      </c>
      <c r="K74" s="5">
        <v>0.12479</v>
      </c>
      <c r="L74" s="5">
        <v>0.11983000000000001</v>
      </c>
      <c r="M74" s="5">
        <v>0.12511</v>
      </c>
      <c r="N74" s="5">
        <v>0.11454</v>
      </c>
      <c r="O74" s="5">
        <v>0.11647</v>
      </c>
      <c r="P74" s="5">
        <v>0.12007</v>
      </c>
      <c r="Q74" s="5">
        <v>0.11804000000000001</v>
      </c>
      <c r="R74" s="5">
        <v>0.12157999999999999</v>
      </c>
      <c r="S74" s="5">
        <v>0.12472999999999999</v>
      </c>
      <c r="T74" s="5">
        <v>0.12644</v>
      </c>
      <c r="U74" s="5">
        <v>0.12562000000000001</v>
      </c>
      <c r="V74" s="5">
        <v>0.12659999999999999</v>
      </c>
      <c r="W74" s="5">
        <v>0.13772000000000001</v>
      </c>
      <c r="X74" s="5">
        <v>0.12284</v>
      </c>
      <c r="Y74" s="5">
        <v>0.12076000000000001</v>
      </c>
      <c r="Z74" s="5">
        <v>0.13099</v>
      </c>
      <c r="AA74" s="5">
        <v>0.14096</v>
      </c>
      <c r="AB74" s="5">
        <v>0.14921999999999999</v>
      </c>
      <c r="AC74" s="5">
        <v>0.14696000000000001</v>
      </c>
      <c r="AD74" s="5">
        <v>0.14237</v>
      </c>
      <c r="AE74" s="5">
        <v>0.15054999999999999</v>
      </c>
      <c r="AF74" s="5">
        <v>0.15082000000000001</v>
      </c>
      <c r="AG74" s="5">
        <v>0.15523999999999999</v>
      </c>
      <c r="AH74" s="5">
        <v>0.17247999999999999</v>
      </c>
      <c r="AI74" s="5">
        <v>0.18154000000000001</v>
      </c>
      <c r="AJ74" s="5">
        <v>0.20780000000000001</v>
      </c>
      <c r="AK74" s="5">
        <v>0.19894000000000001</v>
      </c>
      <c r="AM74" s="4" t="s">
        <v>75</v>
      </c>
      <c r="AN74" s="4" t="s">
        <v>76</v>
      </c>
      <c r="AO74" s="5">
        <f t="shared" si="50"/>
        <v>0.11823250000000002</v>
      </c>
      <c r="AP74" s="5">
        <f t="shared" si="51"/>
        <v>0.12432166666666668</v>
      </c>
      <c r="AQ74" s="5">
        <f t="shared" si="52"/>
        <v>0.16335272727272726</v>
      </c>
      <c r="AR74" s="6">
        <f>(AO74-AVERAGE(AO59:AO104))/_xlfn.STDEV.P(AO59:AO104)</f>
        <v>0.9628642006175494</v>
      </c>
      <c r="AS74" s="6">
        <f t="shared" ref="AS74:AT74" si="67">(AP74-AVERAGE(AP59:AP104))/_xlfn.STDEV.P(AP59:AP104)</f>
        <v>4.2071437274209596E-2</v>
      </c>
      <c r="AT74" s="6">
        <f t="shared" si="67"/>
        <v>0.42838610561718971</v>
      </c>
    </row>
    <row r="75" spans="1:46" ht="13.5" thickBot="1">
      <c r="A75" s="4" t="s">
        <v>77</v>
      </c>
      <c r="B75" s="4" t="s">
        <v>78</v>
      </c>
      <c r="C75" s="5">
        <v>9.5850000000000005E-2</v>
      </c>
      <c r="D75" s="5">
        <v>9.1560000000000002E-2</v>
      </c>
      <c r="E75" s="5">
        <v>9.1509999999999994E-2</v>
      </c>
      <c r="F75" s="5">
        <v>8.9099999999999999E-2</v>
      </c>
      <c r="G75" s="5">
        <v>9.085E-2</v>
      </c>
      <c r="H75" s="5">
        <v>8.0829999999999999E-2</v>
      </c>
      <c r="I75" s="5">
        <v>9.6310000000000007E-2</v>
      </c>
      <c r="J75" s="5">
        <v>8.7779999999999997E-2</v>
      </c>
      <c r="K75" s="5">
        <v>8.4680000000000005E-2</v>
      </c>
      <c r="L75" s="5">
        <v>8.3580000000000002E-2</v>
      </c>
      <c r="M75" s="5">
        <v>9.0440000000000006E-2</v>
      </c>
      <c r="N75" s="5">
        <v>9.3030000000000002E-2</v>
      </c>
      <c r="O75" s="5">
        <v>0.10589999999999999</v>
      </c>
      <c r="P75" s="5">
        <v>0.10979999999999999</v>
      </c>
      <c r="Q75" s="5">
        <v>0.11564000000000001</v>
      </c>
      <c r="R75" s="5">
        <v>0.12354</v>
      </c>
      <c r="S75" s="5">
        <v>0.11945</v>
      </c>
      <c r="T75" s="5">
        <v>0.12214999999999999</v>
      </c>
      <c r="U75" s="5">
        <v>0.10851</v>
      </c>
      <c r="V75" s="5">
        <v>0.11704000000000001</v>
      </c>
      <c r="W75" s="5">
        <v>0.12703999999999999</v>
      </c>
      <c r="X75" s="5">
        <v>0.13234000000000001</v>
      </c>
      <c r="Y75" s="5">
        <v>0.14033000000000001</v>
      </c>
      <c r="Z75" s="5">
        <v>0.14527000000000001</v>
      </c>
      <c r="AA75" s="5">
        <v>0.15018000000000001</v>
      </c>
      <c r="AB75" s="5">
        <v>0.16930999999999999</v>
      </c>
      <c r="AC75" s="5">
        <v>0.16797000000000001</v>
      </c>
      <c r="AD75" s="5">
        <v>0.16517000000000001</v>
      </c>
      <c r="AE75" s="5">
        <v>0.16663</v>
      </c>
      <c r="AF75" s="5">
        <v>0.17199</v>
      </c>
      <c r="AG75" s="5">
        <v>0.18296000000000001</v>
      </c>
      <c r="AH75" s="5">
        <v>0.18117</v>
      </c>
      <c r="AI75" s="5">
        <v>0.17793</v>
      </c>
      <c r="AJ75" s="5">
        <v>0.18057999999999999</v>
      </c>
      <c r="AK75" s="5">
        <v>0.16655</v>
      </c>
      <c r="AM75" s="4" t="s">
        <v>77</v>
      </c>
      <c r="AN75" s="4" t="s">
        <v>78</v>
      </c>
      <c r="AO75" s="5">
        <f t="shared" si="50"/>
        <v>8.9626666666666646E-2</v>
      </c>
      <c r="AP75" s="5">
        <f t="shared" si="51"/>
        <v>0.12225083333333335</v>
      </c>
      <c r="AQ75" s="5">
        <f t="shared" si="52"/>
        <v>0.17094909090909091</v>
      </c>
      <c r="AR75" s="6">
        <f>(AO75-AVERAGE(AO59:AO104))/_xlfn.STDEV.P(AO59:AO104)</f>
        <v>-1.0082472414666273</v>
      </c>
      <c r="AS75" s="6">
        <f t="shared" ref="AS75:AT75" si="68">(AP75-AVERAGE(AP59:AP104))/_xlfn.STDEV.P(AP59:AP104)</f>
        <v>-8.358007536660747E-2</v>
      </c>
      <c r="AT75" s="6">
        <f t="shared" si="68"/>
        <v>0.85993492960696394</v>
      </c>
    </row>
    <row r="76" spans="1:46" ht="13.5" thickBot="1">
      <c r="A76" s="4" t="s">
        <v>79</v>
      </c>
      <c r="B76" s="4" t="s">
        <v>80</v>
      </c>
      <c r="C76" s="5">
        <v>0.1479</v>
      </c>
      <c r="D76" s="5">
        <v>0.14996999999999999</v>
      </c>
      <c r="E76" s="5">
        <v>0.14862</v>
      </c>
      <c r="F76" s="5">
        <v>0.15190999999999999</v>
      </c>
      <c r="G76" s="5">
        <v>0.15508</v>
      </c>
      <c r="H76" s="5">
        <v>0.13366</v>
      </c>
      <c r="I76" s="5">
        <v>0.13500999999999999</v>
      </c>
      <c r="J76" s="5">
        <v>0.14166999999999999</v>
      </c>
      <c r="K76" s="5">
        <v>0.1386</v>
      </c>
      <c r="L76" s="5">
        <v>0.13761000000000001</v>
      </c>
      <c r="M76" s="5">
        <v>0.14363000000000001</v>
      </c>
      <c r="N76" s="5">
        <v>0.15928999999999999</v>
      </c>
      <c r="O76" s="5">
        <v>0.12134</v>
      </c>
      <c r="P76" s="5">
        <v>0.12798000000000001</v>
      </c>
      <c r="Q76" s="5">
        <v>0.13541</v>
      </c>
      <c r="R76" s="5">
        <v>0.1394</v>
      </c>
      <c r="S76" s="5">
        <v>0.14094000000000001</v>
      </c>
      <c r="T76" s="5">
        <v>0.1497</v>
      </c>
      <c r="U76" s="5">
        <v>0.153</v>
      </c>
      <c r="V76" s="5">
        <v>0.15545</v>
      </c>
      <c r="W76" s="5">
        <v>0.14668999999999999</v>
      </c>
      <c r="X76" s="5">
        <v>0.14505999999999999</v>
      </c>
      <c r="Y76" s="5">
        <v>0.14626</v>
      </c>
      <c r="Z76" s="5">
        <v>0.13968</v>
      </c>
      <c r="AA76" s="5">
        <v>0.14083000000000001</v>
      </c>
      <c r="AB76" s="5">
        <v>0.14276</v>
      </c>
      <c r="AC76" s="5">
        <v>0.14094999999999999</v>
      </c>
      <c r="AD76" s="5">
        <v>0.14593999999999999</v>
      </c>
      <c r="AE76" s="5">
        <v>0.15282999999999999</v>
      </c>
      <c r="AF76" s="5">
        <v>0.14710000000000001</v>
      </c>
      <c r="AG76" s="5">
        <v>0.15958</v>
      </c>
      <c r="AH76" s="5">
        <v>0.17004</v>
      </c>
      <c r="AI76" s="5">
        <v>0.17527999999999999</v>
      </c>
      <c r="AJ76" s="5">
        <v>0.18951999999999999</v>
      </c>
      <c r="AK76" s="5">
        <v>0.19852</v>
      </c>
      <c r="AM76" s="4" t="s">
        <v>79</v>
      </c>
      <c r="AN76" s="4" t="s">
        <v>80</v>
      </c>
      <c r="AO76" s="5">
        <f t="shared" si="50"/>
        <v>0.14524583333333332</v>
      </c>
      <c r="AP76" s="5">
        <f t="shared" si="51"/>
        <v>0.14174250000000002</v>
      </c>
      <c r="AQ76" s="5">
        <f t="shared" si="52"/>
        <v>0.16030454545454542</v>
      </c>
      <c r="AR76" s="6">
        <f>(AO76-AVERAGE(AO59:AO104))/_xlfn.STDEV.P(AO59:AO104)</f>
        <v>2.8242429551431569</v>
      </c>
      <c r="AS76" s="6">
        <f t="shared" ref="AS76:AT76" si="69">(AP76-AVERAGE(AP59:AP104))/_xlfn.STDEV.P(AP59:AP104)</f>
        <v>1.099111627115775</v>
      </c>
      <c r="AT76" s="6">
        <f t="shared" si="69"/>
        <v>0.25521913495685944</v>
      </c>
    </row>
    <row r="77" spans="1:46" ht="13.5" thickBot="1">
      <c r="A77" s="4" t="s">
        <v>81</v>
      </c>
      <c r="B77" s="4" t="s">
        <v>82</v>
      </c>
      <c r="C77" s="5">
        <v>7.4499999999999997E-2</v>
      </c>
      <c r="D77" s="5">
        <v>7.9119999999999996E-2</v>
      </c>
      <c r="E77" s="5">
        <v>8.652E-2</v>
      </c>
      <c r="F77" s="5">
        <v>9.5689999999999997E-2</v>
      </c>
      <c r="G77" s="5">
        <v>0.10223</v>
      </c>
      <c r="H77" s="5">
        <v>0.10576000000000001</v>
      </c>
      <c r="I77" s="5">
        <v>0.11045000000000001</v>
      </c>
      <c r="J77" s="5">
        <v>0.11688999999999999</v>
      </c>
      <c r="K77" s="5">
        <v>0.11057</v>
      </c>
      <c r="L77" s="5">
        <v>0.10976</v>
      </c>
      <c r="M77" s="5">
        <v>0.11171</v>
      </c>
      <c r="N77" s="5">
        <v>0.12221</v>
      </c>
      <c r="O77" s="5">
        <v>0.12343</v>
      </c>
      <c r="P77" s="5">
        <v>0.13669000000000001</v>
      </c>
      <c r="Q77" s="5">
        <v>0.13328000000000001</v>
      </c>
      <c r="R77" s="5">
        <v>0.12994</v>
      </c>
      <c r="S77" s="5">
        <v>0.12317</v>
      </c>
      <c r="T77" s="5">
        <v>0.14116000000000001</v>
      </c>
      <c r="U77" s="5">
        <v>0.14449999999999999</v>
      </c>
      <c r="V77" s="5">
        <v>0.14715</v>
      </c>
      <c r="W77" s="5">
        <v>0.14632000000000001</v>
      </c>
      <c r="X77" s="5">
        <v>0.15265999999999999</v>
      </c>
      <c r="Y77" s="5">
        <v>0.14749999999999999</v>
      </c>
      <c r="Z77" s="5">
        <v>0.14384</v>
      </c>
      <c r="AA77" s="5">
        <v>0.14967</v>
      </c>
      <c r="AB77" s="5">
        <v>0.13952000000000001</v>
      </c>
      <c r="AC77" s="5">
        <v>0.13929</v>
      </c>
      <c r="AD77" s="5">
        <v>0.14537</v>
      </c>
      <c r="AE77" s="5">
        <v>0.15432999999999999</v>
      </c>
      <c r="AF77" s="5">
        <v>0.13356000000000001</v>
      </c>
      <c r="AG77" s="5">
        <v>0.13164999999999999</v>
      </c>
      <c r="AH77" s="5">
        <v>0.13267000000000001</v>
      </c>
      <c r="AI77" s="5">
        <v>0.14507999999999999</v>
      </c>
      <c r="AJ77" s="5">
        <v>0.15018000000000001</v>
      </c>
      <c r="AK77" s="5">
        <v>0.15656</v>
      </c>
      <c r="AM77" s="4" t="s">
        <v>81</v>
      </c>
      <c r="AN77" s="4" t="s">
        <v>82</v>
      </c>
      <c r="AO77" s="5">
        <f t="shared" si="50"/>
        <v>0.10211750000000001</v>
      </c>
      <c r="AP77" s="5">
        <f t="shared" si="51"/>
        <v>0.13913666666666666</v>
      </c>
      <c r="AQ77" s="5">
        <f t="shared" si="52"/>
        <v>0.14344363636363636</v>
      </c>
      <c r="AR77" s="6">
        <f>(AO77-AVERAGE(AO59:AO104))/_xlfn.STDEV.P(AO59:AO104)</f>
        <v>-0.14755480095624873</v>
      </c>
      <c r="AS77" s="6">
        <f t="shared" ref="AS77:AT77" si="70">(AP77-AVERAGE(AP59:AP104))/_xlfn.STDEV.P(AP59:AP104)</f>
        <v>0.94099803354320333</v>
      </c>
      <c r="AT77" s="6">
        <f t="shared" si="70"/>
        <v>-0.70264779162742919</v>
      </c>
    </row>
    <row r="78" spans="1:46" ht="13.5" thickBot="1">
      <c r="A78" s="4" t="s">
        <v>83</v>
      </c>
      <c r="B78" s="4" t="s">
        <v>84</v>
      </c>
      <c r="C78" s="5">
        <v>0.11849999999999999</v>
      </c>
      <c r="D78" s="5">
        <v>0.11672</v>
      </c>
      <c r="E78" s="5">
        <v>0.10452</v>
      </c>
      <c r="F78" s="5">
        <v>0.10443</v>
      </c>
      <c r="G78" s="5">
        <v>0.11448</v>
      </c>
      <c r="H78" s="5">
        <v>0.11114</v>
      </c>
      <c r="I78" s="5">
        <v>0.11685</v>
      </c>
      <c r="J78" s="5">
        <v>0.11634</v>
      </c>
      <c r="K78" s="5">
        <v>0.11974</v>
      </c>
      <c r="L78" s="5">
        <v>0.12003</v>
      </c>
      <c r="M78" s="5">
        <v>0.11713</v>
      </c>
      <c r="N78" s="5">
        <v>0.12426</v>
      </c>
      <c r="O78" s="5">
        <v>0.12321</v>
      </c>
      <c r="P78" s="5">
        <v>0.12042</v>
      </c>
      <c r="Q78" s="5">
        <v>0.11014</v>
      </c>
      <c r="R78" s="5">
        <v>0.10768</v>
      </c>
      <c r="S78" s="5">
        <v>9.1170000000000001E-2</v>
      </c>
      <c r="T78" s="5">
        <v>9.3450000000000005E-2</v>
      </c>
      <c r="U78" s="5">
        <v>9.425E-2</v>
      </c>
      <c r="V78" s="5">
        <v>0.10091</v>
      </c>
      <c r="W78" s="5">
        <v>9.7610000000000002E-2</v>
      </c>
      <c r="X78" s="5">
        <v>9.5699999999999993E-2</v>
      </c>
      <c r="Y78" s="5">
        <v>0.10331</v>
      </c>
      <c r="Z78" s="5">
        <v>9.8199999999999996E-2</v>
      </c>
      <c r="AA78" s="5">
        <v>0.12249</v>
      </c>
      <c r="AB78" s="5">
        <v>0.12795999999999999</v>
      </c>
      <c r="AC78" s="5">
        <v>0.13930000000000001</v>
      </c>
      <c r="AD78" s="5">
        <v>0.14574999999999999</v>
      </c>
      <c r="AE78" s="5">
        <v>0.15098</v>
      </c>
      <c r="AF78" s="5">
        <v>0.15217</v>
      </c>
      <c r="AG78" s="5">
        <v>0.15407999999999999</v>
      </c>
      <c r="AH78" s="5">
        <v>0.15531</v>
      </c>
      <c r="AI78" s="5">
        <v>0.16428999999999999</v>
      </c>
      <c r="AJ78" s="5">
        <v>0.17422000000000001</v>
      </c>
      <c r="AK78" s="5">
        <v>0.18887000000000001</v>
      </c>
      <c r="AM78" s="4" t="s">
        <v>83</v>
      </c>
      <c r="AN78" s="4" t="s">
        <v>84</v>
      </c>
      <c r="AO78" s="5">
        <f t="shared" si="50"/>
        <v>0.11534500000000002</v>
      </c>
      <c r="AP78" s="5">
        <f t="shared" si="51"/>
        <v>0.10300416666666667</v>
      </c>
      <c r="AQ78" s="5">
        <f t="shared" si="52"/>
        <v>0.15231090909090914</v>
      </c>
      <c r="AR78" s="6">
        <f>(AO78-AVERAGE(AO59:AO104))/_xlfn.STDEV.P(AO59:AO104)</f>
        <v>0.7638983385608108</v>
      </c>
      <c r="AS78" s="6">
        <f t="shared" ref="AS78:AT78" si="71">(AP78-AVERAGE(AP59:AP104))/_xlfn.STDEV.P(AP59:AP104)</f>
        <v>-1.2514059650858513</v>
      </c>
      <c r="AT78" s="6">
        <f t="shared" si="71"/>
        <v>-0.19889872159436614</v>
      </c>
    </row>
    <row r="79" spans="1:46" ht="13.5" thickBot="1">
      <c r="A79" s="4" t="s">
        <v>85</v>
      </c>
      <c r="B79" s="4" t="s">
        <v>86</v>
      </c>
      <c r="C79" s="5">
        <v>9.0740000000000001E-2</v>
      </c>
      <c r="D79" s="5">
        <v>9.4289999999999999E-2</v>
      </c>
      <c r="E79" s="5">
        <v>0.10005</v>
      </c>
      <c r="F79" s="5">
        <v>0.10174999999999999</v>
      </c>
      <c r="G79" s="5">
        <v>0.10865</v>
      </c>
      <c r="H79" s="5">
        <v>0.11094999999999999</v>
      </c>
      <c r="I79" s="5">
        <v>0.11149000000000001</v>
      </c>
      <c r="J79" s="5">
        <v>0.11511</v>
      </c>
      <c r="K79" s="5">
        <v>0.11854000000000001</v>
      </c>
      <c r="L79" s="5">
        <v>0.12520999999999999</v>
      </c>
      <c r="M79" s="5">
        <v>0.13492999999999999</v>
      </c>
      <c r="N79" s="5">
        <v>0.13994000000000001</v>
      </c>
      <c r="O79" s="5">
        <v>0.14673</v>
      </c>
      <c r="P79" s="5">
        <v>0.15062999999999999</v>
      </c>
      <c r="Q79" s="5">
        <v>0.14785999999999999</v>
      </c>
      <c r="R79" s="5">
        <v>0.14713999999999999</v>
      </c>
      <c r="S79" s="5">
        <v>0.14011999999999999</v>
      </c>
      <c r="T79" s="5">
        <v>0.12994</v>
      </c>
      <c r="U79" s="5">
        <v>0.12964000000000001</v>
      </c>
      <c r="V79" s="5">
        <v>0.12495000000000001</v>
      </c>
      <c r="W79" s="5">
        <v>0.11763999999999999</v>
      </c>
      <c r="X79" s="5">
        <v>0.13106000000000001</v>
      </c>
      <c r="Y79" s="5">
        <v>0.12945999999999999</v>
      </c>
      <c r="Z79" s="5">
        <v>0.12745000000000001</v>
      </c>
      <c r="AA79" s="5">
        <v>0.12564</v>
      </c>
      <c r="AB79" s="5">
        <v>0.13217000000000001</v>
      </c>
      <c r="AC79" s="5">
        <v>0.13558999999999999</v>
      </c>
      <c r="AD79" s="5">
        <v>0.14327000000000001</v>
      </c>
      <c r="AE79" s="5">
        <v>0.14668999999999999</v>
      </c>
      <c r="AF79" s="5">
        <v>0.15529999999999999</v>
      </c>
      <c r="AG79" s="5">
        <v>0.15557000000000001</v>
      </c>
      <c r="AH79" s="5">
        <v>0.15612000000000001</v>
      </c>
      <c r="AI79" s="5">
        <v>0.16261</v>
      </c>
      <c r="AJ79" s="5">
        <v>0.15987999999999999</v>
      </c>
      <c r="AK79" s="5">
        <v>0.16003000000000001</v>
      </c>
      <c r="AM79" s="4" t="s">
        <v>85</v>
      </c>
      <c r="AN79" s="4" t="s">
        <v>86</v>
      </c>
      <c r="AO79" s="5">
        <f t="shared" si="50"/>
        <v>0.1126375</v>
      </c>
      <c r="AP79" s="5">
        <f t="shared" si="51"/>
        <v>0.13521833333333333</v>
      </c>
      <c r="AQ79" s="5">
        <f t="shared" si="52"/>
        <v>0.14844272727272728</v>
      </c>
      <c r="AR79" s="6">
        <f>(AO79-AVERAGE(AO59:AO104))/_xlfn.STDEV.P(AO59:AO104)</f>
        <v>0.57733554322968605</v>
      </c>
      <c r="AS79" s="6">
        <f t="shared" ref="AS79:AT79" si="72">(AP79-AVERAGE(AP59:AP104))/_xlfn.STDEV.P(AP59:AP104)</f>
        <v>0.70324615731096074</v>
      </c>
      <c r="AT79" s="6">
        <f t="shared" si="72"/>
        <v>-0.41864982811381357</v>
      </c>
    </row>
    <row r="80" spans="1:46" ht="13.5" thickBot="1">
      <c r="A80" s="4" t="s">
        <v>87</v>
      </c>
      <c r="B80" s="4" t="s">
        <v>88</v>
      </c>
      <c r="C80" s="5">
        <v>7.1330000000000005E-2</v>
      </c>
      <c r="D80" s="5">
        <v>7.0459999999999995E-2</v>
      </c>
      <c r="E80" s="5">
        <v>7.4010000000000006E-2</v>
      </c>
      <c r="F80" s="5">
        <v>7.3340000000000002E-2</v>
      </c>
      <c r="G80" s="5">
        <v>6.9120000000000001E-2</v>
      </c>
      <c r="H80" s="5">
        <v>6.8390000000000006E-2</v>
      </c>
      <c r="I80" s="5">
        <v>6.9449999999999998E-2</v>
      </c>
      <c r="J80" s="5">
        <v>7.8070000000000001E-2</v>
      </c>
      <c r="K80" s="5">
        <v>8.097E-2</v>
      </c>
      <c r="L80" s="5">
        <v>8.6360000000000006E-2</v>
      </c>
      <c r="M80" s="5">
        <v>9.0499999999999997E-2</v>
      </c>
      <c r="N80" s="5">
        <v>9.443E-2</v>
      </c>
      <c r="O80" s="5">
        <v>9.6710000000000004E-2</v>
      </c>
      <c r="P80" s="5">
        <v>0.10295</v>
      </c>
      <c r="Q80" s="5">
        <v>0.10348</v>
      </c>
      <c r="R80" s="5">
        <v>0.10715</v>
      </c>
      <c r="S80" s="5">
        <v>0.10493</v>
      </c>
      <c r="T80" s="5">
        <v>0.10553</v>
      </c>
      <c r="U80" s="5">
        <v>0.10493</v>
      </c>
      <c r="V80" s="5">
        <v>0.10417999999999999</v>
      </c>
      <c r="W80" s="5">
        <v>0.10483000000000001</v>
      </c>
      <c r="X80" s="5">
        <v>0.1067</v>
      </c>
      <c r="Y80" s="5">
        <v>0.10390000000000001</v>
      </c>
      <c r="Z80" s="5">
        <v>0.10351</v>
      </c>
      <c r="AA80" s="5">
        <v>9.672E-2</v>
      </c>
      <c r="AB80" s="5">
        <v>9.7309999999999994E-2</v>
      </c>
      <c r="AC80" s="5">
        <v>0.10947999999999999</v>
      </c>
      <c r="AD80" s="5">
        <v>0.11079</v>
      </c>
      <c r="AE80" s="5">
        <v>0.11055</v>
      </c>
      <c r="AF80" s="5">
        <v>0.10681</v>
      </c>
      <c r="AG80" s="5">
        <v>0.10775</v>
      </c>
      <c r="AH80" s="5">
        <v>0.10463</v>
      </c>
      <c r="AI80" s="5">
        <v>0.10703</v>
      </c>
      <c r="AJ80" s="5">
        <v>0.12094000000000001</v>
      </c>
      <c r="AK80" s="5">
        <v>0.13424</v>
      </c>
      <c r="AM80" s="4" t="s">
        <v>87</v>
      </c>
      <c r="AN80" s="4" t="s">
        <v>88</v>
      </c>
      <c r="AO80" s="5">
        <f t="shared" si="50"/>
        <v>7.7202500000000007E-2</v>
      </c>
      <c r="AP80" s="5">
        <f t="shared" si="51"/>
        <v>0.10406666666666668</v>
      </c>
      <c r="AQ80" s="5">
        <f t="shared" si="52"/>
        <v>0.10965909090909089</v>
      </c>
      <c r="AR80" s="6">
        <f>(AO80-AVERAGE(AO59:AO104))/_xlfn.STDEV.P(AO59:AO104)</f>
        <v>-1.8643459535601072</v>
      </c>
      <c r="AS80" s="6">
        <f t="shared" ref="AS80:AT80" si="73">(AP80-AVERAGE(AP59:AP104))/_xlfn.STDEV.P(AP59:AP104)</f>
        <v>-1.1869368791232584</v>
      </c>
      <c r="AT80" s="6">
        <f t="shared" si="73"/>
        <v>-2.6219451762530821</v>
      </c>
    </row>
    <row r="81" spans="1:46" ht="13.5" thickBot="1">
      <c r="A81" s="4" t="s">
        <v>89</v>
      </c>
      <c r="B81" s="4" t="s">
        <v>90</v>
      </c>
      <c r="C81" s="5">
        <v>0.11001</v>
      </c>
      <c r="D81" s="5">
        <v>0.1113</v>
      </c>
      <c r="E81" s="5">
        <v>0.10534</v>
      </c>
      <c r="F81" s="5">
        <v>0.10238</v>
      </c>
      <c r="G81" s="5">
        <v>0.10316</v>
      </c>
      <c r="H81" s="5">
        <v>0.11165</v>
      </c>
      <c r="I81" s="5">
        <v>0.11882</v>
      </c>
      <c r="J81" s="5">
        <v>0.11963</v>
      </c>
      <c r="K81" s="5">
        <v>0.12751999999999999</v>
      </c>
      <c r="L81" s="5">
        <v>0.12764</v>
      </c>
      <c r="M81" s="5">
        <v>0.12798000000000001</v>
      </c>
      <c r="N81" s="5">
        <v>0.12734000000000001</v>
      </c>
      <c r="O81" s="5">
        <v>0.12786</v>
      </c>
      <c r="P81" s="5">
        <v>0.13592000000000001</v>
      </c>
      <c r="Q81" s="5">
        <v>0.14343</v>
      </c>
      <c r="R81" s="5">
        <v>0.15143999999999999</v>
      </c>
      <c r="S81" s="5">
        <v>0.16506000000000001</v>
      </c>
      <c r="T81" s="5">
        <v>0.17607999999999999</v>
      </c>
      <c r="U81" s="5">
        <v>0.17401</v>
      </c>
      <c r="V81" s="5">
        <v>0.1835</v>
      </c>
      <c r="W81" s="5">
        <v>0.18023</v>
      </c>
      <c r="X81" s="5">
        <v>0.17893999999999999</v>
      </c>
      <c r="Y81" s="5">
        <v>0.18639</v>
      </c>
      <c r="Z81" s="5">
        <v>0.19022</v>
      </c>
      <c r="AA81" s="5">
        <v>0.2006</v>
      </c>
      <c r="AB81" s="5">
        <v>0.1986</v>
      </c>
      <c r="AC81" s="5">
        <v>0.18793000000000001</v>
      </c>
      <c r="AD81" s="5">
        <v>0.18260000000000001</v>
      </c>
      <c r="AE81" s="5">
        <v>0.16767000000000001</v>
      </c>
      <c r="AF81" s="5">
        <v>0.15934000000000001</v>
      </c>
      <c r="AG81" s="5">
        <v>0.15931000000000001</v>
      </c>
      <c r="AH81" s="5">
        <v>0.16286999999999999</v>
      </c>
      <c r="AI81" s="5">
        <v>0.16874</v>
      </c>
      <c r="AJ81" s="5">
        <v>0.18645999999999999</v>
      </c>
      <c r="AK81" s="5">
        <v>0.18354000000000001</v>
      </c>
      <c r="AM81" s="4" t="s">
        <v>89</v>
      </c>
      <c r="AN81" s="4" t="s">
        <v>90</v>
      </c>
      <c r="AO81" s="5">
        <f t="shared" si="50"/>
        <v>0.11606416666666668</v>
      </c>
      <c r="AP81" s="5">
        <f t="shared" si="51"/>
        <v>0.16608999999999999</v>
      </c>
      <c r="AQ81" s="5">
        <f t="shared" si="52"/>
        <v>0.17796909090909094</v>
      </c>
      <c r="AR81" s="6">
        <f>(AO81-AVERAGE(AO59:AO104))/_xlfn.STDEV.P(AO59:AO104)</f>
        <v>0.81345318385805865</v>
      </c>
      <c r="AS81" s="6">
        <f t="shared" ref="AS81:AT81" si="74">(AP81-AVERAGE(AP59:AP104))/_xlfn.STDEV.P(AP59:AP104)</f>
        <v>2.5764396934444505</v>
      </c>
      <c r="AT81" s="6">
        <f t="shared" si="74"/>
        <v>1.2587405804984244</v>
      </c>
    </row>
    <row r="82" spans="1:46" ht="13.5" thickBot="1">
      <c r="A82" s="4" t="s">
        <v>91</v>
      </c>
      <c r="B82" s="4" t="s">
        <v>92</v>
      </c>
      <c r="C82" s="5">
        <v>0.10852000000000001</v>
      </c>
      <c r="D82" s="5">
        <v>0.11317000000000001</v>
      </c>
      <c r="E82" s="5">
        <v>0.11536</v>
      </c>
      <c r="F82" s="5">
        <v>0.11931</v>
      </c>
      <c r="G82" s="5">
        <v>0.12028999999999999</v>
      </c>
      <c r="H82" s="5">
        <v>0.11909</v>
      </c>
      <c r="I82" s="5">
        <v>0.11882</v>
      </c>
      <c r="J82" s="5">
        <v>0.11844</v>
      </c>
      <c r="K82" s="5">
        <v>0.12139</v>
      </c>
      <c r="L82" s="5">
        <v>0.11844</v>
      </c>
      <c r="M82" s="5">
        <v>0.11763</v>
      </c>
      <c r="N82" s="5">
        <v>0.11778</v>
      </c>
      <c r="O82" s="5">
        <v>0.12066</v>
      </c>
      <c r="P82" s="5">
        <v>0.1222</v>
      </c>
      <c r="Q82" s="5">
        <v>0.12149</v>
      </c>
      <c r="R82" s="5">
        <v>0.12467</v>
      </c>
      <c r="S82" s="5">
        <v>0.129</v>
      </c>
      <c r="T82" s="5">
        <v>0.13055</v>
      </c>
      <c r="U82" s="5">
        <v>0.129</v>
      </c>
      <c r="V82" s="5">
        <v>0.13527</v>
      </c>
      <c r="W82" s="5">
        <v>0.13725000000000001</v>
      </c>
      <c r="X82" s="5">
        <v>0.13585</v>
      </c>
      <c r="Y82" s="5">
        <v>0.13793</v>
      </c>
      <c r="Z82" s="5">
        <v>0.14419999999999999</v>
      </c>
      <c r="AA82" s="5">
        <v>0.14849000000000001</v>
      </c>
      <c r="AB82" s="5">
        <v>0.15257999999999999</v>
      </c>
      <c r="AC82" s="5">
        <v>0.15664</v>
      </c>
      <c r="AD82" s="5">
        <v>0.15670000000000001</v>
      </c>
      <c r="AE82" s="5">
        <v>0.16242000000000001</v>
      </c>
      <c r="AF82" s="5">
        <v>0.16288</v>
      </c>
      <c r="AG82" s="5">
        <v>0.1731</v>
      </c>
      <c r="AH82" s="5">
        <v>0.17423</v>
      </c>
      <c r="AI82" s="5">
        <v>0.1855</v>
      </c>
      <c r="AJ82" s="5">
        <v>0.20058000000000001</v>
      </c>
      <c r="AK82" s="5">
        <v>0.18815999999999999</v>
      </c>
      <c r="AM82" s="4" t="s">
        <v>91</v>
      </c>
      <c r="AN82" s="4" t="s">
        <v>92</v>
      </c>
      <c r="AO82" s="5">
        <f t="shared" si="50"/>
        <v>0.11735333333333335</v>
      </c>
      <c r="AP82" s="5">
        <f t="shared" si="51"/>
        <v>0.1306725</v>
      </c>
      <c r="AQ82" s="5">
        <f t="shared" si="52"/>
        <v>0.16920727272727276</v>
      </c>
      <c r="AR82" s="6">
        <f>(AO82-AVERAGE(AO59:AO104))/_xlfn.STDEV.P(AO59:AO104)</f>
        <v>0.90228440711975455</v>
      </c>
      <c r="AS82" s="6">
        <f t="shared" ref="AS82:AT82" si="75">(AP82-AVERAGE(AP59:AP104))/_xlfn.STDEV.P(AP59:AP104)</f>
        <v>0.42741959736904567</v>
      </c>
      <c r="AT82" s="6">
        <f t="shared" si="75"/>
        <v>0.76098237494392051</v>
      </c>
    </row>
    <row r="83" spans="1:46" ht="13.5" thickBot="1">
      <c r="A83" s="4" t="s">
        <v>93</v>
      </c>
      <c r="B83" s="4" t="s">
        <v>94</v>
      </c>
      <c r="C83" s="5">
        <v>8.2040000000000002E-2</v>
      </c>
      <c r="D83" s="5">
        <v>8.4970000000000004E-2</v>
      </c>
      <c r="E83" s="5">
        <v>8.5099999999999995E-2</v>
      </c>
      <c r="F83" s="5">
        <v>9.1359999999999997E-2</v>
      </c>
      <c r="G83" s="5">
        <v>0.10017</v>
      </c>
      <c r="H83" s="5">
        <v>9.7570000000000004E-2</v>
      </c>
      <c r="I83" s="5">
        <v>9.9839999999999998E-2</v>
      </c>
      <c r="J83" s="5">
        <v>9.9640000000000006E-2</v>
      </c>
      <c r="K83" s="5">
        <v>9.8970000000000002E-2</v>
      </c>
      <c r="L83" s="5">
        <v>0.10292</v>
      </c>
      <c r="M83" s="5">
        <v>0.11058999999999999</v>
      </c>
      <c r="N83" s="5">
        <v>0.11812</v>
      </c>
      <c r="O83" s="5">
        <v>0.12758</v>
      </c>
      <c r="P83" s="5">
        <v>0.12867000000000001</v>
      </c>
      <c r="Q83" s="5">
        <v>0.12812999999999999</v>
      </c>
      <c r="R83" s="5">
        <v>0.12672</v>
      </c>
      <c r="S83" s="5">
        <v>0.11651</v>
      </c>
      <c r="T83" s="5">
        <v>0.11568000000000001</v>
      </c>
      <c r="U83" s="5">
        <v>0.11354</v>
      </c>
      <c r="V83" s="5">
        <v>0.11907</v>
      </c>
      <c r="W83" s="5">
        <v>0.12634999999999999</v>
      </c>
      <c r="X83" s="5">
        <v>0.12758</v>
      </c>
      <c r="Y83" s="5">
        <v>0.12447999999999999</v>
      </c>
      <c r="Z83" s="5">
        <v>0.1154</v>
      </c>
      <c r="AA83" s="5">
        <v>0.10674</v>
      </c>
      <c r="AB83" s="5">
        <v>0.10229000000000001</v>
      </c>
      <c r="AC83" s="5">
        <v>0.10351</v>
      </c>
      <c r="AD83" s="5">
        <v>0.10453</v>
      </c>
      <c r="AE83" s="5">
        <v>0.10909000000000001</v>
      </c>
      <c r="AF83" s="5">
        <v>0.14127000000000001</v>
      </c>
      <c r="AG83" s="5">
        <v>0.16439000000000001</v>
      </c>
      <c r="AH83" s="5">
        <v>0.16667000000000001</v>
      </c>
      <c r="AI83" s="5">
        <v>0.18140000000000001</v>
      </c>
      <c r="AJ83" s="5">
        <v>0.18817</v>
      </c>
      <c r="AK83" s="5">
        <v>0.17835000000000001</v>
      </c>
      <c r="AM83" s="4" t="s">
        <v>93</v>
      </c>
      <c r="AN83" s="4" t="s">
        <v>94</v>
      </c>
      <c r="AO83" s="5">
        <f t="shared" si="50"/>
        <v>9.7607500000000014E-2</v>
      </c>
      <c r="AP83" s="5">
        <f t="shared" si="51"/>
        <v>0.12247583333333333</v>
      </c>
      <c r="AQ83" s="5">
        <f t="shared" si="52"/>
        <v>0.14058272727272725</v>
      </c>
      <c r="AR83" s="6">
        <f>(AO83-AVERAGE(AO59:AO104))/_xlfn.STDEV.P(AO59:AO104)</f>
        <v>-0.4583205283591546</v>
      </c>
      <c r="AS83" s="6">
        <f t="shared" ref="AS83:AT83" si="76">(AP83-AVERAGE(AP59:AP104))/_xlfn.STDEV.P(AP59:AP104)</f>
        <v>-6.9927798339236458E-2</v>
      </c>
      <c r="AT83" s="6">
        <f t="shared" si="76"/>
        <v>-0.86517581329997884</v>
      </c>
    </row>
    <row r="84" spans="1:46" ht="13.5" thickBot="1">
      <c r="A84" s="4" t="s">
        <v>95</v>
      </c>
      <c r="B84" s="4" t="s">
        <v>96</v>
      </c>
      <c r="C84" s="5">
        <v>0.10131</v>
      </c>
      <c r="D84" s="5">
        <v>0.10245</v>
      </c>
      <c r="E84" s="5">
        <v>0.10871</v>
      </c>
      <c r="F84" s="5">
        <v>0.11569</v>
      </c>
      <c r="G84" s="5">
        <v>0.12845999999999999</v>
      </c>
      <c r="H84" s="5">
        <v>0.12459000000000001</v>
      </c>
      <c r="I84" s="5">
        <v>0.15</v>
      </c>
      <c r="J84" s="5">
        <v>0.16006999999999999</v>
      </c>
      <c r="K84" s="5">
        <v>0.16933999999999999</v>
      </c>
      <c r="L84" s="5">
        <v>0.1487</v>
      </c>
      <c r="M84" s="5">
        <v>0.15376999999999999</v>
      </c>
      <c r="N84" s="5">
        <v>0.16033</v>
      </c>
      <c r="O84" s="5">
        <v>0.16932</v>
      </c>
      <c r="P84" s="5">
        <v>0.17083999999999999</v>
      </c>
      <c r="Q84" s="5">
        <v>0.17421</v>
      </c>
      <c r="R84" s="5">
        <v>0.17255999999999999</v>
      </c>
      <c r="S84" s="5">
        <v>0.17266999999999999</v>
      </c>
      <c r="T84" s="5">
        <v>0.18346999999999999</v>
      </c>
      <c r="U84" s="5">
        <v>0.16095000000000001</v>
      </c>
      <c r="V84" s="5">
        <v>0.15576000000000001</v>
      </c>
      <c r="W84" s="5">
        <v>0.17237</v>
      </c>
      <c r="X84" s="5">
        <v>0.16991999999999999</v>
      </c>
      <c r="Y84" s="5">
        <v>0.16650999999999999</v>
      </c>
      <c r="Z84" s="5">
        <v>0.17100000000000001</v>
      </c>
      <c r="AA84" s="5">
        <v>0.17827000000000001</v>
      </c>
      <c r="AB84" s="5">
        <v>0.18206</v>
      </c>
      <c r="AC84" s="5">
        <v>0.17247999999999999</v>
      </c>
      <c r="AD84" s="5">
        <v>0.17812</v>
      </c>
      <c r="AE84" s="5">
        <v>0.16969000000000001</v>
      </c>
      <c r="AF84" s="5">
        <v>0.16882</v>
      </c>
      <c r="AG84" s="5">
        <v>0.18262999999999999</v>
      </c>
      <c r="AH84" s="5">
        <v>0.18592</v>
      </c>
      <c r="AI84" s="5">
        <v>0.1663</v>
      </c>
      <c r="AJ84" s="5">
        <v>0.17077000000000001</v>
      </c>
      <c r="AK84" s="5">
        <v>0.17938000000000001</v>
      </c>
      <c r="AM84" s="4" t="s">
        <v>95</v>
      </c>
      <c r="AN84" s="4" t="s">
        <v>96</v>
      </c>
      <c r="AO84" s="5">
        <f t="shared" si="50"/>
        <v>0.13528500000000002</v>
      </c>
      <c r="AP84" s="5">
        <f t="shared" si="51"/>
        <v>0.16996499999999995</v>
      </c>
      <c r="AQ84" s="5">
        <f t="shared" si="52"/>
        <v>0.17585818181818186</v>
      </c>
      <c r="AR84" s="6">
        <f>(AO84-AVERAGE(AO59:AO104))/_xlfn.STDEV.P(AO59:AO104)</f>
        <v>2.1378825080539245</v>
      </c>
      <c r="AS84" s="6">
        <f t="shared" ref="AS84:AT84" si="77">(AP84-AVERAGE(AP59:AP104))/_xlfn.STDEV.P(AP59:AP104)</f>
        <v>2.811562242249197</v>
      </c>
      <c r="AT84" s="6">
        <f t="shared" si="77"/>
        <v>1.1388200001604338</v>
      </c>
    </row>
    <row r="85" spans="1:46" ht="13.5" thickBot="1">
      <c r="A85" s="4" t="s">
        <v>97</v>
      </c>
      <c r="B85" s="4" t="s">
        <v>98</v>
      </c>
      <c r="C85" s="5">
        <v>7.0669999999999997E-2</v>
      </c>
      <c r="D85" s="5">
        <v>7.6020000000000004E-2</v>
      </c>
      <c r="E85" s="5">
        <v>8.4419999999999995E-2</v>
      </c>
      <c r="F85" s="5">
        <v>8.8840000000000002E-2</v>
      </c>
      <c r="G85" s="5">
        <v>9.6030000000000004E-2</v>
      </c>
      <c r="H85" s="5">
        <v>8.5300000000000001E-2</v>
      </c>
      <c r="I85" s="5">
        <v>8.7080000000000005E-2</v>
      </c>
      <c r="J85" s="5">
        <v>9.9769999999999998E-2</v>
      </c>
      <c r="K85" s="5">
        <v>0.1143</v>
      </c>
      <c r="L85" s="5">
        <v>0.12037</v>
      </c>
      <c r="M85" s="5">
        <v>0.12470000000000001</v>
      </c>
      <c r="N85" s="5">
        <v>0.13521</v>
      </c>
      <c r="O85" s="5">
        <v>0.13306999999999999</v>
      </c>
      <c r="P85" s="5">
        <v>0.13256999999999999</v>
      </c>
      <c r="Q85" s="5">
        <v>0.12783</v>
      </c>
      <c r="R85" s="5">
        <v>0.12740000000000001</v>
      </c>
      <c r="S85" s="5">
        <v>0.12684999999999999</v>
      </c>
      <c r="T85" s="5">
        <v>0.12365</v>
      </c>
      <c r="U85" s="5">
        <v>0.11932</v>
      </c>
      <c r="V85" s="5">
        <v>0.11964</v>
      </c>
      <c r="W85" s="5">
        <v>0.11210000000000001</v>
      </c>
      <c r="X85" s="5">
        <v>0.11865000000000001</v>
      </c>
      <c r="Y85" s="5">
        <v>0.12482</v>
      </c>
      <c r="Z85" s="5">
        <v>0.12706999999999999</v>
      </c>
      <c r="AA85" s="5">
        <v>0.13797000000000001</v>
      </c>
      <c r="AB85" s="5">
        <v>0.16206000000000001</v>
      </c>
      <c r="AC85" s="5">
        <v>0.16045000000000001</v>
      </c>
      <c r="AD85" s="5">
        <v>0.16211</v>
      </c>
      <c r="AE85" s="5">
        <v>0.15764</v>
      </c>
      <c r="AF85" s="5">
        <v>0.15923999999999999</v>
      </c>
      <c r="AG85" s="5">
        <v>0.16117999999999999</v>
      </c>
      <c r="AH85" s="5">
        <v>0.17510999999999999</v>
      </c>
      <c r="AI85" s="5">
        <v>0.17557</v>
      </c>
      <c r="AJ85" s="5">
        <v>0.18436</v>
      </c>
      <c r="AK85" s="5">
        <v>0.19208</v>
      </c>
      <c r="AM85" s="4" t="s">
        <v>97</v>
      </c>
      <c r="AN85" s="4" t="s">
        <v>98</v>
      </c>
      <c r="AO85" s="5">
        <f t="shared" si="50"/>
        <v>9.8559166666666656E-2</v>
      </c>
      <c r="AP85" s="5">
        <f t="shared" si="51"/>
        <v>0.12441416666666666</v>
      </c>
      <c r="AQ85" s="5">
        <f t="shared" si="52"/>
        <v>0.16616090909090911</v>
      </c>
      <c r="AR85" s="6">
        <f>(AO85-AVERAGE(AO59:AO104))/_xlfn.STDEV.P(AO59:AO104)</f>
        <v>-0.3927450552079888</v>
      </c>
      <c r="AS85" s="6">
        <f t="shared" ref="AS85:AT85" si="78">(AP85-AVERAGE(AP59:AP104))/_xlfn.STDEV.P(AP59:AP104)</f>
        <v>4.7684040052128285E-2</v>
      </c>
      <c r="AT85" s="6">
        <f t="shared" si="78"/>
        <v>0.58791869505046213</v>
      </c>
    </row>
    <row r="86" spans="1:46" ht="13.5" thickBot="1">
      <c r="A86" s="4" t="s">
        <v>99</v>
      </c>
      <c r="B86" s="4" t="s">
        <v>100</v>
      </c>
      <c r="C86" s="5">
        <v>0.10616</v>
      </c>
      <c r="D86" s="5">
        <v>0.10674</v>
      </c>
      <c r="E86" s="5">
        <v>0.10269</v>
      </c>
      <c r="F86" s="5">
        <v>9.8669999999999994E-2</v>
      </c>
      <c r="G86" s="5">
        <v>9.7430000000000003E-2</v>
      </c>
      <c r="H86" s="5">
        <v>9.1109999999999997E-2</v>
      </c>
      <c r="I86" s="5">
        <v>9.8169999999999993E-2</v>
      </c>
      <c r="J86" s="5">
        <v>0.10845</v>
      </c>
      <c r="K86" s="5">
        <v>0.11156000000000001</v>
      </c>
      <c r="L86" s="5">
        <v>0.11294999999999999</v>
      </c>
      <c r="M86" s="5">
        <v>0.12518000000000001</v>
      </c>
      <c r="N86" s="5">
        <v>0.12335</v>
      </c>
      <c r="O86" s="5">
        <v>0.11705</v>
      </c>
      <c r="P86" s="5">
        <v>0.10687000000000001</v>
      </c>
      <c r="Q86" s="5">
        <v>0.12214999999999999</v>
      </c>
      <c r="R86" s="5">
        <v>0.12203</v>
      </c>
      <c r="S86" s="5">
        <v>0.11205</v>
      </c>
      <c r="T86" s="5">
        <v>0.12138</v>
      </c>
      <c r="U86" s="5">
        <v>0.11899</v>
      </c>
      <c r="V86" s="5">
        <v>0.11434999999999999</v>
      </c>
      <c r="W86" s="5">
        <v>0.11082</v>
      </c>
      <c r="X86" s="5">
        <v>0.11201</v>
      </c>
      <c r="Y86" s="5">
        <v>0.11036</v>
      </c>
      <c r="Z86" s="5">
        <v>0.11136</v>
      </c>
      <c r="AA86" s="5">
        <v>0.13947999999999999</v>
      </c>
      <c r="AB86" s="5">
        <v>0.16782</v>
      </c>
      <c r="AC86" s="5">
        <v>0.15609000000000001</v>
      </c>
      <c r="AD86" s="5">
        <v>0.15734999999999999</v>
      </c>
      <c r="AE86" s="5">
        <v>0.16123000000000001</v>
      </c>
      <c r="AF86" s="5">
        <v>0.15676999999999999</v>
      </c>
      <c r="AG86" s="5">
        <v>0.161</v>
      </c>
      <c r="AH86" s="5">
        <v>0.17521999999999999</v>
      </c>
      <c r="AI86" s="5">
        <v>0.18559</v>
      </c>
      <c r="AJ86" s="5">
        <v>0.18981999999999999</v>
      </c>
      <c r="AK86" s="5">
        <v>0.20979999999999999</v>
      </c>
      <c r="AM86" s="4" t="s">
        <v>99</v>
      </c>
      <c r="AN86" s="4" t="s">
        <v>100</v>
      </c>
      <c r="AO86" s="5">
        <f t="shared" si="50"/>
        <v>0.10687166666666668</v>
      </c>
      <c r="AP86" s="5">
        <f t="shared" si="51"/>
        <v>0.11495166666666666</v>
      </c>
      <c r="AQ86" s="5">
        <f t="shared" si="52"/>
        <v>0.16910636363636361</v>
      </c>
      <c r="AR86" s="6">
        <f>(AO86-AVERAGE(AO59:AO104))/_xlfn.STDEV.P(AO59:AO104)</f>
        <v>0.18003545677353314</v>
      </c>
      <c r="AS86" s="6">
        <f t="shared" ref="AS86:AT86" si="79">(AP86-AVERAGE(AP59:AP104))/_xlfn.STDEV.P(AP59:AP104)</f>
        <v>-0.52647005493237142</v>
      </c>
      <c r="AT86" s="6">
        <f t="shared" si="79"/>
        <v>0.75524973738254031</v>
      </c>
    </row>
    <row r="87" spans="1:46" ht="13.5" thickBot="1">
      <c r="A87" s="4" t="s">
        <v>101</v>
      </c>
      <c r="B87" s="4" t="s">
        <v>102</v>
      </c>
      <c r="C87" s="5">
        <v>7.4969999999999995E-2</v>
      </c>
      <c r="D87" s="5">
        <v>7.8950000000000006E-2</v>
      </c>
      <c r="E87" s="5">
        <v>8.5610000000000006E-2</v>
      </c>
      <c r="F87" s="5">
        <v>8.5319999999999993E-2</v>
      </c>
      <c r="G87" s="5">
        <v>8.5459999999999994E-2</v>
      </c>
      <c r="H87" s="5">
        <v>8.1629999999999994E-2</v>
      </c>
      <c r="I87" s="5">
        <v>8.0149999999999999E-2</v>
      </c>
      <c r="J87" s="5">
        <v>9.3090000000000006E-2</v>
      </c>
      <c r="K87" s="5">
        <v>9.9099999999999994E-2</v>
      </c>
      <c r="L87" s="5">
        <v>0.11087</v>
      </c>
      <c r="M87" s="5">
        <v>0.11637</v>
      </c>
      <c r="N87" s="5">
        <v>0.12522</v>
      </c>
      <c r="O87" s="5">
        <v>0.12811</v>
      </c>
      <c r="P87" s="5">
        <v>0.12306</v>
      </c>
      <c r="Q87" s="5">
        <v>0.1154</v>
      </c>
      <c r="R87" s="5">
        <v>0.11187</v>
      </c>
      <c r="S87" s="5">
        <v>0.10879</v>
      </c>
      <c r="T87" s="5">
        <v>0.10118000000000001</v>
      </c>
      <c r="U87" s="5">
        <v>9.9000000000000005E-2</v>
      </c>
      <c r="V87" s="5">
        <v>9.6189999999999998E-2</v>
      </c>
      <c r="W87" s="5">
        <v>0.10446</v>
      </c>
      <c r="X87" s="5">
        <v>9.7530000000000006E-2</v>
      </c>
      <c r="Y87" s="5">
        <v>9.4200000000000006E-2</v>
      </c>
      <c r="Z87" s="5">
        <v>9.3649999999999997E-2</v>
      </c>
      <c r="AA87" s="5">
        <v>9.5899999999999999E-2</v>
      </c>
      <c r="AB87" s="5">
        <v>0.10331</v>
      </c>
      <c r="AC87" s="5">
        <v>0.11663999999999999</v>
      </c>
      <c r="AD87" s="5">
        <v>0.11552999999999999</v>
      </c>
      <c r="AE87" s="5">
        <v>0.12279</v>
      </c>
      <c r="AF87" s="5">
        <v>0.123</v>
      </c>
      <c r="AG87" s="5">
        <v>0.1356</v>
      </c>
      <c r="AH87" s="5">
        <v>0.13066</v>
      </c>
      <c r="AI87" s="5">
        <v>0.12118</v>
      </c>
      <c r="AJ87" s="5">
        <v>0.12184</v>
      </c>
      <c r="AK87" s="5">
        <v>0.12421</v>
      </c>
      <c r="AM87" s="4" t="s">
        <v>101</v>
      </c>
      <c r="AN87" s="4" t="s">
        <v>102</v>
      </c>
      <c r="AO87" s="5">
        <f t="shared" si="50"/>
        <v>9.3061666666666668E-2</v>
      </c>
      <c r="AP87" s="5">
        <f t="shared" si="51"/>
        <v>0.10611999999999999</v>
      </c>
      <c r="AQ87" s="5">
        <f t="shared" si="52"/>
        <v>0.11915090909090909</v>
      </c>
      <c r="AR87" s="6">
        <f>(AO87-AVERAGE(AO59:AO104))/_xlfn.STDEV.P(AO59:AO104)</f>
        <v>-0.77155538478614216</v>
      </c>
      <c r="AS87" s="6">
        <f t="shared" ref="AS87:AT87" si="80">(AP87-AVERAGE(AP59:AP104))/_xlfn.STDEV.P(AP59:AP104)</f>
        <v>-1.0623472102512379</v>
      </c>
      <c r="AT87" s="6">
        <f t="shared" si="80"/>
        <v>-2.0827157277996076</v>
      </c>
    </row>
    <row r="88" spans="1:46" ht="13.5" thickBot="1">
      <c r="A88" s="4" t="s">
        <v>103</v>
      </c>
      <c r="B88" s="4" t="s">
        <v>104</v>
      </c>
      <c r="C88" s="5">
        <v>7.6810000000000003E-2</v>
      </c>
      <c r="D88" s="5">
        <v>8.3540000000000003E-2</v>
      </c>
      <c r="E88" s="5">
        <v>8.5309999999999997E-2</v>
      </c>
      <c r="F88" s="5">
        <v>8.6620000000000003E-2</v>
      </c>
      <c r="G88" s="5">
        <v>8.9260000000000006E-2</v>
      </c>
      <c r="H88" s="5">
        <v>8.8270000000000001E-2</v>
      </c>
      <c r="I88" s="5">
        <v>8.5489999999999997E-2</v>
      </c>
      <c r="J88" s="5">
        <v>9.0039999999999995E-2</v>
      </c>
      <c r="K88" s="5">
        <v>0.10358000000000001</v>
      </c>
      <c r="L88" s="5">
        <v>0.11013000000000001</v>
      </c>
      <c r="M88" s="5">
        <v>0.11519</v>
      </c>
      <c r="N88" s="5">
        <v>0.11967999999999999</v>
      </c>
      <c r="O88" s="5">
        <v>0.10858</v>
      </c>
      <c r="P88" s="5">
        <v>0.10467</v>
      </c>
      <c r="Q88" s="5">
        <v>0.10326</v>
      </c>
      <c r="R88" s="5">
        <v>0.10559</v>
      </c>
      <c r="S88" s="5">
        <v>0.10548</v>
      </c>
      <c r="T88" s="5">
        <v>0.10118000000000001</v>
      </c>
      <c r="U88" s="5">
        <v>0.1123</v>
      </c>
      <c r="V88" s="5">
        <v>0.12285</v>
      </c>
      <c r="W88" s="5">
        <v>0.12490999999999999</v>
      </c>
      <c r="X88" s="5">
        <v>0.1255</v>
      </c>
      <c r="Y88" s="5">
        <v>0.13830000000000001</v>
      </c>
      <c r="Z88" s="5">
        <v>0.14154</v>
      </c>
      <c r="AA88" s="5">
        <v>0.1605</v>
      </c>
      <c r="AB88" s="5">
        <v>0.18396000000000001</v>
      </c>
      <c r="AC88" s="5">
        <v>0.18378</v>
      </c>
      <c r="AD88" s="5">
        <v>0.18237999999999999</v>
      </c>
      <c r="AE88" s="5">
        <v>0.2014</v>
      </c>
      <c r="AF88" s="5">
        <v>0.2041</v>
      </c>
      <c r="AG88" s="5">
        <v>0.19259999999999999</v>
      </c>
      <c r="AH88" s="5">
        <v>0.18195</v>
      </c>
      <c r="AI88" s="5">
        <v>0.16922999999999999</v>
      </c>
      <c r="AJ88" s="5">
        <v>0.16336000000000001</v>
      </c>
      <c r="AK88" s="5">
        <v>0.15418000000000001</v>
      </c>
      <c r="AM88" s="4" t="s">
        <v>103</v>
      </c>
      <c r="AN88" s="4" t="s">
        <v>104</v>
      </c>
      <c r="AO88" s="5">
        <f t="shared" si="50"/>
        <v>9.4493333333333318E-2</v>
      </c>
      <c r="AP88" s="5">
        <f t="shared" si="51"/>
        <v>0.11618000000000001</v>
      </c>
      <c r="AQ88" s="5">
        <f t="shared" si="52"/>
        <v>0.17976727272727275</v>
      </c>
      <c r="AR88" s="6">
        <f>(AO88-AVERAGE(AO59:AO104))/_xlfn.STDEV.P(AO59:AO104)</f>
        <v>-0.67290506703333608</v>
      </c>
      <c r="AS88" s="6">
        <f t="shared" ref="AS88:AT88" si="81">(AP88-AVERAGE(AP59:AP104))/_xlfn.STDEV.P(AP59:AP104)</f>
        <v>-0.45193873516071481</v>
      </c>
      <c r="AT88" s="6">
        <f t="shared" si="81"/>
        <v>1.3608951489344903</v>
      </c>
    </row>
    <row r="89" spans="1:46" ht="13.5" thickBot="1">
      <c r="A89" s="4" t="s">
        <v>105</v>
      </c>
      <c r="B89" s="4" t="s">
        <v>106</v>
      </c>
      <c r="C89" s="5">
        <v>8.677E-2</v>
      </c>
      <c r="D89" s="5">
        <v>9.01E-2</v>
      </c>
      <c r="E89" s="5">
        <v>9.5740000000000006E-2</v>
      </c>
      <c r="F89" s="5">
        <v>9.8860000000000003E-2</v>
      </c>
      <c r="G89" s="5">
        <v>0.10564999999999999</v>
      </c>
      <c r="H89" s="5">
        <v>0.10351</v>
      </c>
      <c r="I89" s="5">
        <v>8.9929999999999996E-2</v>
      </c>
      <c r="J89" s="5">
        <v>9.7129999999999994E-2</v>
      </c>
      <c r="K89" s="5">
        <v>0.10266</v>
      </c>
      <c r="L89" s="5">
        <v>0.10283</v>
      </c>
      <c r="M89" s="5">
        <v>0.14036999999999999</v>
      </c>
      <c r="N89" s="5">
        <v>0.15001</v>
      </c>
      <c r="O89" s="5">
        <v>0.14360999999999999</v>
      </c>
      <c r="P89" s="5">
        <v>0.13836000000000001</v>
      </c>
      <c r="Q89" s="5">
        <v>0.13375000000000001</v>
      </c>
      <c r="R89" s="5">
        <v>0.12895999999999999</v>
      </c>
      <c r="S89" s="5">
        <v>0.11809</v>
      </c>
      <c r="T89" s="5">
        <v>0.10667</v>
      </c>
      <c r="U89" s="5">
        <v>0.11543</v>
      </c>
      <c r="V89" s="5">
        <v>0.12755</v>
      </c>
      <c r="W89" s="5">
        <v>0.13385</v>
      </c>
      <c r="X89" s="5">
        <v>0.13813</v>
      </c>
      <c r="Y89" s="5">
        <v>0.11609</v>
      </c>
      <c r="Z89" s="5">
        <v>0.12484000000000001</v>
      </c>
      <c r="AA89" s="5">
        <v>0.14917</v>
      </c>
      <c r="AB89" s="5">
        <v>0.16900000000000001</v>
      </c>
      <c r="AC89" s="5">
        <v>0.16832</v>
      </c>
      <c r="AD89" s="5">
        <v>0.16905999999999999</v>
      </c>
      <c r="AE89" s="5">
        <v>0.17802999999999999</v>
      </c>
      <c r="AF89" s="5">
        <v>0.17982000000000001</v>
      </c>
      <c r="AG89" s="5">
        <v>0.16581000000000001</v>
      </c>
      <c r="AH89" s="5">
        <v>0.15182999999999999</v>
      </c>
      <c r="AI89" s="5">
        <v>0.15626000000000001</v>
      </c>
      <c r="AJ89" s="5">
        <v>0.15296000000000001</v>
      </c>
      <c r="AK89" s="5">
        <v>0.14838999999999999</v>
      </c>
      <c r="AM89" s="4" t="s">
        <v>105</v>
      </c>
      <c r="AN89" s="4" t="s">
        <v>106</v>
      </c>
      <c r="AO89" s="5">
        <f t="shared" si="50"/>
        <v>0.10529666666666666</v>
      </c>
      <c r="AP89" s="5">
        <f t="shared" si="51"/>
        <v>0.12711083333333337</v>
      </c>
      <c r="AQ89" s="5">
        <f t="shared" si="52"/>
        <v>0.16260454545454547</v>
      </c>
      <c r="AR89" s="6">
        <f>(AO89-AVERAGE(AO59:AO104))/_xlfn.STDEV.P(AO59:AO104)</f>
        <v>7.1508622924401591E-2</v>
      </c>
      <c r="AS89" s="6">
        <f t="shared" ref="AS89:AT89" si="82">(AP89-AVERAGE(AP59:AP104))/_xlfn.STDEV.P(AP59:AP104)</f>
        <v>0.21130910842463996</v>
      </c>
      <c r="AT89" s="6">
        <f t="shared" si="82"/>
        <v>0.38588195504950557</v>
      </c>
    </row>
    <row r="90" spans="1:46" ht="13.5" thickBot="1">
      <c r="A90" s="4" t="s">
        <v>107</v>
      </c>
      <c r="B90" s="4" t="s">
        <v>108</v>
      </c>
      <c r="C90" s="5">
        <v>7.8210000000000002E-2</v>
      </c>
      <c r="D90" s="5">
        <v>8.8520000000000001E-2</v>
      </c>
      <c r="E90" s="5">
        <v>9.6360000000000001E-2</v>
      </c>
      <c r="F90" s="5">
        <v>9.5399999999999999E-2</v>
      </c>
      <c r="G90" s="5">
        <v>0.11135</v>
      </c>
      <c r="H90" s="5">
        <v>0.10843999999999999</v>
      </c>
      <c r="I90" s="5">
        <v>0.10266</v>
      </c>
      <c r="J90" s="5">
        <v>0.10539</v>
      </c>
      <c r="K90" s="5">
        <v>0.11615</v>
      </c>
      <c r="L90" s="5">
        <v>0.11711000000000001</v>
      </c>
      <c r="M90" s="5">
        <v>0.12714</v>
      </c>
      <c r="N90" s="5">
        <v>0.13358999999999999</v>
      </c>
      <c r="O90" s="5">
        <v>0.13902</v>
      </c>
      <c r="P90" s="5">
        <v>0.13464000000000001</v>
      </c>
      <c r="Q90" s="5">
        <v>0.12773999999999999</v>
      </c>
      <c r="R90" s="5">
        <v>0.12406</v>
      </c>
      <c r="S90" s="5">
        <v>0.12008000000000001</v>
      </c>
      <c r="T90" s="5">
        <v>0.12324</v>
      </c>
      <c r="U90" s="5">
        <v>0.12861</v>
      </c>
      <c r="V90" s="5">
        <v>0.13919999999999999</v>
      </c>
      <c r="W90" s="5">
        <v>0.14082</v>
      </c>
      <c r="X90" s="5">
        <v>0.1532</v>
      </c>
      <c r="Y90" s="5">
        <v>0.14255999999999999</v>
      </c>
      <c r="Z90" s="5">
        <v>0.14235999999999999</v>
      </c>
      <c r="AA90" s="5">
        <v>0.14677000000000001</v>
      </c>
      <c r="AB90" s="5">
        <v>0.16822999999999999</v>
      </c>
      <c r="AC90" s="5">
        <v>0.17188000000000001</v>
      </c>
      <c r="AD90" s="5">
        <v>0.18056</v>
      </c>
      <c r="AE90" s="5">
        <v>0.17091000000000001</v>
      </c>
      <c r="AF90" s="5">
        <v>0.15814</v>
      </c>
      <c r="AG90" s="5">
        <v>0.16599</v>
      </c>
      <c r="AH90" s="5">
        <v>0.17247000000000001</v>
      </c>
      <c r="AI90" s="5">
        <v>0.16338</v>
      </c>
      <c r="AJ90" s="5">
        <v>0.15415000000000001</v>
      </c>
      <c r="AK90" s="5">
        <v>0.16672000000000001</v>
      </c>
      <c r="AM90" s="4" t="s">
        <v>107</v>
      </c>
      <c r="AN90" s="4" t="s">
        <v>108</v>
      </c>
      <c r="AO90" s="5">
        <f t="shared" si="50"/>
        <v>0.10669333333333335</v>
      </c>
      <c r="AP90" s="5">
        <f t="shared" si="51"/>
        <v>0.13462749999999998</v>
      </c>
      <c r="AQ90" s="5">
        <f t="shared" si="52"/>
        <v>0.16538181818181819</v>
      </c>
      <c r="AR90" s="6">
        <f>(AO90-AVERAGE(AO59:AO104))/_xlfn.STDEV.P(AO59:AO104)</f>
        <v>0.16774723325834043</v>
      </c>
      <c r="AS90" s="6">
        <f t="shared" ref="AS90:AT90" si="83">(AP90-AVERAGE(AP59:AP104))/_xlfn.STDEV.P(AP59:AP104)</f>
        <v>0.66739628911685955</v>
      </c>
      <c r="AT90" s="6">
        <f t="shared" si="83"/>
        <v>0.54365860144595723</v>
      </c>
    </row>
    <row r="91" spans="1:46" ht="13.5" thickBot="1">
      <c r="A91" s="4" t="s">
        <v>109</v>
      </c>
      <c r="B91" s="4" t="s">
        <v>110</v>
      </c>
      <c r="C91" s="5">
        <v>7.6509999999999995E-2</v>
      </c>
      <c r="D91" s="5">
        <v>7.6759999999999995E-2</v>
      </c>
      <c r="E91" s="5">
        <v>7.9469999999999999E-2</v>
      </c>
      <c r="F91" s="5">
        <v>8.9520000000000002E-2</v>
      </c>
      <c r="G91" s="5">
        <v>0.10395</v>
      </c>
      <c r="H91" s="5">
        <v>0.10757</v>
      </c>
      <c r="I91" s="5">
        <v>0.11752</v>
      </c>
      <c r="J91" s="5">
        <v>0.12745999999999999</v>
      </c>
      <c r="K91" s="5">
        <v>0.13485</v>
      </c>
      <c r="L91" s="5">
        <v>0.13947000000000001</v>
      </c>
      <c r="M91" s="5">
        <v>0.14973</v>
      </c>
      <c r="N91" s="5">
        <v>0.15149000000000001</v>
      </c>
      <c r="O91" s="5">
        <v>0.14791000000000001</v>
      </c>
      <c r="P91" s="5">
        <v>0.14652999999999999</v>
      </c>
      <c r="Q91" s="5">
        <v>0.13974</v>
      </c>
      <c r="R91" s="5">
        <v>0.12995000000000001</v>
      </c>
      <c r="S91" s="5">
        <v>0.11703</v>
      </c>
      <c r="T91" s="5">
        <v>0.11601</v>
      </c>
      <c r="U91" s="5">
        <v>0.10383000000000001</v>
      </c>
      <c r="V91" s="5">
        <v>0.10514999999999999</v>
      </c>
      <c r="W91" s="5">
        <v>9.8500000000000004E-2</v>
      </c>
      <c r="X91" s="5">
        <v>9.9180000000000004E-2</v>
      </c>
      <c r="Y91" s="5">
        <v>9.8080000000000001E-2</v>
      </c>
      <c r="Z91" s="5">
        <v>0.12391000000000001</v>
      </c>
      <c r="AA91" s="5">
        <v>0.13780999999999999</v>
      </c>
      <c r="AB91" s="5">
        <v>0.14999000000000001</v>
      </c>
      <c r="AC91" s="5">
        <v>0.15362000000000001</v>
      </c>
      <c r="AD91" s="5">
        <v>0.15817000000000001</v>
      </c>
      <c r="AE91" s="5">
        <v>0.16461999999999999</v>
      </c>
      <c r="AF91" s="5">
        <v>0.16965</v>
      </c>
      <c r="AG91" s="5">
        <v>0.17151</v>
      </c>
      <c r="AH91" s="5">
        <v>0.16878000000000001</v>
      </c>
      <c r="AI91" s="5">
        <v>0.18398999999999999</v>
      </c>
      <c r="AJ91" s="5">
        <v>0.22381000000000001</v>
      </c>
      <c r="AK91" s="5">
        <v>0.19716</v>
      </c>
      <c r="AM91" s="4" t="s">
        <v>109</v>
      </c>
      <c r="AN91" s="4" t="s">
        <v>110</v>
      </c>
      <c r="AO91" s="5">
        <f t="shared" si="50"/>
        <v>0.11285833333333332</v>
      </c>
      <c r="AP91" s="5">
        <f t="shared" si="51"/>
        <v>0.11881833333333332</v>
      </c>
      <c r="AQ91" s="5">
        <f t="shared" si="52"/>
        <v>0.1708281818181818</v>
      </c>
      <c r="AR91" s="6">
        <f>(AO91-AVERAGE(AO59:AO104))/_xlfn.STDEV.P(AO59:AO104)</f>
        <v>0.59255226861064803</v>
      </c>
      <c r="AS91" s="6">
        <f t="shared" ref="AS91:AT91" si="84">(AP91-AVERAGE(AP59:AP104))/_xlfn.STDEV.P(AP59:AP104)</f>
        <v>-0.29185314601752577</v>
      </c>
      <c r="AT91" s="6">
        <f t="shared" si="84"/>
        <v>0.85306609360999752</v>
      </c>
    </row>
    <row r="92" spans="1:46" ht="13.5" thickBot="1">
      <c r="A92" s="4" t="s">
        <v>111</v>
      </c>
      <c r="B92" s="4" t="s">
        <v>112</v>
      </c>
      <c r="C92" s="5">
        <v>0.13966999999999999</v>
      </c>
      <c r="D92" s="5">
        <v>0.14643999999999999</v>
      </c>
      <c r="E92" s="5">
        <v>0.12992000000000001</v>
      </c>
      <c r="F92" s="5">
        <v>0.11859</v>
      </c>
      <c r="G92" s="5">
        <v>8.362E-2</v>
      </c>
      <c r="H92" s="5">
        <v>5.3499999999999999E-2</v>
      </c>
      <c r="I92" s="5">
        <v>4.4420000000000001E-2</v>
      </c>
      <c r="J92" s="5">
        <v>4.4130000000000003E-2</v>
      </c>
      <c r="K92" s="5">
        <v>4.7649999999999998E-2</v>
      </c>
      <c r="L92" s="5">
        <v>4.4119999999999999E-2</v>
      </c>
      <c r="M92" s="5">
        <v>5.96E-2</v>
      </c>
      <c r="N92" s="5">
        <v>9.9409999999999998E-2</v>
      </c>
      <c r="O92" s="5">
        <v>0.12416000000000001</v>
      </c>
      <c r="P92" s="5">
        <v>0.11784</v>
      </c>
      <c r="Q92" s="5">
        <v>0.11942</v>
      </c>
      <c r="R92" s="5">
        <v>0.11940000000000001</v>
      </c>
      <c r="S92" s="5">
        <v>0.11554</v>
      </c>
      <c r="T92" s="5">
        <v>0.12659999999999999</v>
      </c>
      <c r="U92" s="5">
        <v>0.13439999999999999</v>
      </c>
      <c r="V92" s="5">
        <v>0.15279000000000001</v>
      </c>
      <c r="W92" s="5">
        <v>0.16381999999999999</v>
      </c>
      <c r="X92" s="5">
        <v>0.17105999999999999</v>
      </c>
      <c r="Y92" s="5">
        <v>0.16411000000000001</v>
      </c>
      <c r="Z92" s="5">
        <v>0.13289999999999999</v>
      </c>
      <c r="AA92" s="5">
        <v>0.13019</v>
      </c>
      <c r="AB92" s="5">
        <v>0.13869000000000001</v>
      </c>
      <c r="AC92" s="5">
        <v>0.14002999999999999</v>
      </c>
      <c r="AD92" s="5">
        <v>0.14732000000000001</v>
      </c>
      <c r="AE92" s="5">
        <v>0.15004000000000001</v>
      </c>
      <c r="AF92" s="5">
        <v>0.15573000000000001</v>
      </c>
      <c r="AG92" s="5">
        <v>0.17036999999999999</v>
      </c>
      <c r="AH92" s="5">
        <v>0.16203999999999999</v>
      </c>
      <c r="AI92" s="5">
        <v>0.16453000000000001</v>
      </c>
      <c r="AJ92" s="5">
        <v>0.17999000000000001</v>
      </c>
      <c r="AK92" s="5">
        <v>0.18339</v>
      </c>
      <c r="AM92" s="4" t="s">
        <v>111</v>
      </c>
      <c r="AN92" s="4" t="s">
        <v>112</v>
      </c>
      <c r="AO92" s="5">
        <f t="shared" si="50"/>
        <v>8.4255833333333349E-2</v>
      </c>
      <c r="AP92" s="5">
        <f t="shared" si="51"/>
        <v>0.13683666666666669</v>
      </c>
      <c r="AQ92" s="5">
        <f t="shared" si="52"/>
        <v>0.15657454545454547</v>
      </c>
      <c r="AR92" s="6">
        <f>(AO92-AVERAGE(AO59:AO104))/_xlfn.STDEV.P(AO59:AO104)</f>
        <v>-1.3783294870526797</v>
      </c>
      <c r="AS92" s="6">
        <f t="shared" ref="AS92:AT92" si="85">(AP92-AVERAGE(AP59:AP104))/_xlfn.STDEV.P(AP59:AP104)</f>
        <v>0.8014414239300639</v>
      </c>
      <c r="AT92" s="6">
        <f t="shared" si="85"/>
        <v>4.3318126719662294E-2</v>
      </c>
    </row>
    <row r="93" spans="1:46" ht="13.5" thickBot="1">
      <c r="A93" s="4" t="s">
        <v>113</v>
      </c>
      <c r="B93" s="4" t="s">
        <v>114</v>
      </c>
      <c r="C93" s="5">
        <v>9.4950000000000007E-2</v>
      </c>
      <c r="D93" s="5">
        <v>0.10244</v>
      </c>
      <c r="E93" s="5">
        <v>0.10718999999999999</v>
      </c>
      <c r="F93" s="5">
        <v>0.11826</v>
      </c>
      <c r="G93" s="5">
        <v>0.11650000000000001</v>
      </c>
      <c r="H93" s="5">
        <v>0.10638</v>
      </c>
      <c r="I93" s="5">
        <v>0.10088999999999999</v>
      </c>
      <c r="J93" s="5">
        <v>0.10367</v>
      </c>
      <c r="K93" s="5">
        <v>0.10648000000000001</v>
      </c>
      <c r="L93" s="5">
        <v>0.1027</v>
      </c>
      <c r="M93" s="5">
        <v>9.214E-2</v>
      </c>
      <c r="N93" s="5">
        <v>8.949E-2</v>
      </c>
      <c r="O93" s="5">
        <v>8.7359999999999993E-2</v>
      </c>
      <c r="P93" s="5">
        <v>7.9909999999999995E-2</v>
      </c>
      <c r="Q93" s="5">
        <v>7.8899999999999998E-2</v>
      </c>
      <c r="R93" s="5">
        <v>6.8930000000000005E-2</v>
      </c>
      <c r="S93" s="5">
        <v>6.9419999999999996E-2</v>
      </c>
      <c r="T93" s="5">
        <v>7.1059999999999998E-2</v>
      </c>
      <c r="U93" s="5">
        <v>7.3370000000000005E-2</v>
      </c>
      <c r="V93" s="5">
        <v>7.7549999999999994E-2</v>
      </c>
      <c r="W93" s="5">
        <v>9.0990000000000001E-2</v>
      </c>
      <c r="X93" s="5">
        <v>0.10033</v>
      </c>
      <c r="Y93" s="5">
        <v>0.11099000000000001</v>
      </c>
      <c r="Z93" s="5">
        <v>0.1109</v>
      </c>
      <c r="AA93" s="5">
        <v>0.11507000000000001</v>
      </c>
      <c r="AB93" s="5">
        <v>0.13450000000000001</v>
      </c>
      <c r="AC93" s="5">
        <v>0.13320000000000001</v>
      </c>
      <c r="AD93" s="5">
        <v>0.13603000000000001</v>
      </c>
      <c r="AE93" s="5">
        <v>0.15015000000000001</v>
      </c>
      <c r="AF93" s="5">
        <v>0.15229999999999999</v>
      </c>
      <c r="AG93" s="5">
        <v>0.15939</v>
      </c>
      <c r="AH93" s="5">
        <v>0.15898999999999999</v>
      </c>
      <c r="AI93" s="5">
        <v>0.15762999999999999</v>
      </c>
      <c r="AJ93" s="5">
        <v>0.16641</v>
      </c>
      <c r="AK93" s="5">
        <v>0.16822999999999999</v>
      </c>
      <c r="AM93" s="4" t="s">
        <v>113</v>
      </c>
      <c r="AN93" s="4" t="s">
        <v>114</v>
      </c>
      <c r="AO93" s="5">
        <f t="shared" si="50"/>
        <v>0.10342416666666669</v>
      </c>
      <c r="AP93" s="5">
        <f t="shared" si="51"/>
        <v>8.4975833333333348E-2</v>
      </c>
      <c r="AQ93" s="5">
        <f t="shared" si="52"/>
        <v>0.14835454545454543</v>
      </c>
      <c r="AR93" s="6">
        <f>(AO93-AVERAGE(AO59:AO104))/_xlfn.STDEV.P(AO59:AO104)</f>
        <v>-5.7517723985117786E-2</v>
      </c>
      <c r="AS93" s="6">
        <f t="shared" ref="AS93:AT93" si="86">(AP93-AVERAGE(AP59:AP104))/_xlfn.STDEV.P(AP59:AP104)</f>
        <v>-2.3453073029013214</v>
      </c>
      <c r="AT93" s="6">
        <f t="shared" si="86"/>
        <v>-0.42365943030709052</v>
      </c>
    </row>
    <row r="94" spans="1:46" ht="13.5" thickBot="1">
      <c r="A94" s="4" t="s">
        <v>115</v>
      </c>
      <c r="B94" s="4" t="s">
        <v>116</v>
      </c>
      <c r="C94" s="5">
        <v>8.5599999999999996E-2</v>
      </c>
      <c r="D94" s="5">
        <v>8.7440000000000004E-2</v>
      </c>
      <c r="E94" s="5">
        <v>9.2109999999999997E-2</v>
      </c>
      <c r="F94" s="5">
        <v>9.2810000000000004E-2</v>
      </c>
      <c r="G94" s="5">
        <v>9.912E-2</v>
      </c>
      <c r="H94" s="5">
        <v>9.2609999999999998E-2</v>
      </c>
      <c r="I94" s="5">
        <v>8.6749999999999994E-2</v>
      </c>
      <c r="J94" s="5">
        <v>8.8279999999999997E-2</v>
      </c>
      <c r="K94" s="5">
        <v>8.8870000000000005E-2</v>
      </c>
      <c r="L94" s="5">
        <v>9.0730000000000005E-2</v>
      </c>
      <c r="M94" s="5">
        <v>9.5860000000000001E-2</v>
      </c>
      <c r="N94" s="5">
        <v>0.10396</v>
      </c>
      <c r="O94" s="5">
        <v>0.10552</v>
      </c>
      <c r="P94" s="5">
        <v>0.11076999999999999</v>
      </c>
      <c r="Q94" s="5">
        <v>0.11237</v>
      </c>
      <c r="R94" s="5">
        <v>0.11987</v>
      </c>
      <c r="S94" s="5">
        <v>0.12163</v>
      </c>
      <c r="T94" s="5">
        <v>0.1235</v>
      </c>
      <c r="U94" s="5">
        <v>0.12511</v>
      </c>
      <c r="V94" s="5">
        <v>0.12770000000000001</v>
      </c>
      <c r="W94" s="5">
        <v>0.12953000000000001</v>
      </c>
      <c r="X94" s="5">
        <v>0.13170999999999999</v>
      </c>
      <c r="Y94" s="5">
        <v>0.12783</v>
      </c>
      <c r="Z94" s="5">
        <v>0.12601000000000001</v>
      </c>
      <c r="AA94" s="5">
        <v>0.12545999999999999</v>
      </c>
      <c r="AB94" s="5">
        <v>0.13033</v>
      </c>
      <c r="AC94" s="5">
        <v>0.13025</v>
      </c>
      <c r="AD94" s="5">
        <v>0.13177</v>
      </c>
      <c r="AE94" s="5">
        <v>0.13613</v>
      </c>
      <c r="AF94" s="5">
        <v>0.13272999999999999</v>
      </c>
      <c r="AG94" s="5">
        <v>0.1358</v>
      </c>
      <c r="AH94" s="5">
        <v>0.13869999999999999</v>
      </c>
      <c r="AI94" s="5">
        <v>0.14235999999999999</v>
      </c>
      <c r="AJ94" s="5">
        <v>0.15504000000000001</v>
      </c>
      <c r="AK94" s="5">
        <v>0.16053999999999999</v>
      </c>
      <c r="AM94" s="4" t="s">
        <v>115</v>
      </c>
      <c r="AN94" s="4" t="s">
        <v>116</v>
      </c>
      <c r="AO94" s="5">
        <f t="shared" si="50"/>
        <v>9.2011666666666672E-2</v>
      </c>
      <c r="AP94" s="5">
        <f t="shared" si="51"/>
        <v>0.12179583333333333</v>
      </c>
      <c r="AQ94" s="5">
        <f t="shared" si="52"/>
        <v>0.13810090909090908</v>
      </c>
      <c r="AR94" s="6">
        <f>(AO94-AVERAGE(AO59:AO104))/_xlfn.STDEV.P(AO59:AO104)</f>
        <v>-0.84390660735222855</v>
      </c>
      <c r="AS94" s="6">
        <f t="shared" ref="AS94:AT94" si="87">(AP94-AVERAGE(AP59:AP104))/_xlfn.STDEV.P(AP59:AP104)</f>
        <v>-0.11118801335529563</v>
      </c>
      <c r="AT94" s="6">
        <f t="shared" si="87"/>
        <v>-1.0061677100797868</v>
      </c>
    </row>
    <row r="95" spans="1:46" ht="13.5" thickBot="1">
      <c r="A95" s="4" t="s">
        <v>117</v>
      </c>
      <c r="B95" s="4" t="s">
        <v>118</v>
      </c>
      <c r="C95" s="5">
        <v>7.6509999999999995E-2</v>
      </c>
      <c r="D95" s="5">
        <v>7.9850000000000004E-2</v>
      </c>
      <c r="E95" s="5">
        <v>8.7459999999999996E-2</v>
      </c>
      <c r="F95" s="5">
        <v>0.10367</v>
      </c>
      <c r="G95" s="5">
        <v>0.11463</v>
      </c>
      <c r="H95" s="5">
        <v>0.12074</v>
      </c>
      <c r="I95" s="5">
        <v>0.12275999999999999</v>
      </c>
      <c r="J95" s="5">
        <v>0.12374</v>
      </c>
      <c r="K95" s="5">
        <v>0.12565000000000001</v>
      </c>
      <c r="L95" s="5">
        <v>0.13200999999999999</v>
      </c>
      <c r="M95" s="5">
        <v>0.13297999999999999</v>
      </c>
      <c r="N95" s="5">
        <v>0.13291</v>
      </c>
      <c r="O95" s="5">
        <v>0.13583000000000001</v>
      </c>
      <c r="P95" s="5">
        <v>0.13569999999999999</v>
      </c>
      <c r="Q95" s="5">
        <v>0.1293</v>
      </c>
      <c r="R95" s="5">
        <v>0.10730000000000001</v>
      </c>
      <c r="S95" s="5">
        <v>9.7670000000000007E-2</v>
      </c>
      <c r="T95" s="5">
        <v>9.4850000000000004E-2</v>
      </c>
      <c r="U95" s="5">
        <v>9.2899999999999996E-2</v>
      </c>
      <c r="V95" s="5">
        <v>9.5699999999999993E-2</v>
      </c>
      <c r="W95" s="5">
        <v>9.6070000000000003E-2</v>
      </c>
      <c r="X95" s="5">
        <v>9.2810000000000004E-2</v>
      </c>
      <c r="Y95" s="5">
        <v>9.715E-2</v>
      </c>
      <c r="Z95" s="5">
        <v>0.10759000000000001</v>
      </c>
      <c r="AA95" s="5">
        <v>0.11677</v>
      </c>
      <c r="AB95" s="5">
        <v>0.12803</v>
      </c>
      <c r="AC95" s="5">
        <v>0.12790000000000001</v>
      </c>
      <c r="AD95" s="5">
        <v>0.13777</v>
      </c>
      <c r="AE95" s="5">
        <v>0.14360000000000001</v>
      </c>
      <c r="AF95" s="5">
        <v>0.14537</v>
      </c>
      <c r="AG95" s="5">
        <v>0.16486999999999999</v>
      </c>
      <c r="AH95" s="5">
        <v>0.16669</v>
      </c>
      <c r="AI95" s="5">
        <v>0.16894999999999999</v>
      </c>
      <c r="AJ95" s="5">
        <v>0.17871000000000001</v>
      </c>
      <c r="AK95" s="5">
        <v>0.17967</v>
      </c>
      <c r="AM95" s="4" t="s">
        <v>117</v>
      </c>
      <c r="AN95" s="4" t="s">
        <v>118</v>
      </c>
      <c r="AO95" s="5">
        <f t="shared" si="50"/>
        <v>0.11274249999999998</v>
      </c>
      <c r="AP95" s="5">
        <f t="shared" si="51"/>
        <v>0.10690583333333335</v>
      </c>
      <c r="AQ95" s="5">
        <f t="shared" si="52"/>
        <v>0.15075727272727268</v>
      </c>
      <c r="AR95" s="6">
        <f>(AO95-AVERAGE(AO59:AO104))/_xlfn.STDEV.P(AO59:AO104)</f>
        <v>0.58457066548629344</v>
      </c>
      <c r="AS95" s="6">
        <f t="shared" ref="AS95:AT95" si="88">(AP95-AVERAGE(AP59:AP104))/_xlfn.STDEV.P(AP59:AP104)</f>
        <v>-1.0146653686334131</v>
      </c>
      <c r="AT95" s="6">
        <f t="shared" si="88"/>
        <v>-0.28716068188620009</v>
      </c>
    </row>
    <row r="96" spans="1:46" ht="13.5" thickBot="1">
      <c r="A96" s="4" t="s">
        <v>119</v>
      </c>
      <c r="B96" s="4" t="s">
        <v>120</v>
      </c>
      <c r="C96" s="5">
        <v>7.5859999999999997E-2</v>
      </c>
      <c r="D96" s="5">
        <v>7.9479999999999995E-2</v>
      </c>
      <c r="E96" s="5">
        <v>8.2750000000000004E-2</v>
      </c>
      <c r="F96" s="5">
        <v>9.0050000000000005E-2</v>
      </c>
      <c r="G96" s="5">
        <v>0.10148</v>
      </c>
      <c r="H96" s="5">
        <v>0.10585</v>
      </c>
      <c r="I96" s="5">
        <v>0.12157</v>
      </c>
      <c r="J96" s="5">
        <v>0.13256000000000001</v>
      </c>
      <c r="K96" s="5">
        <v>0.14049</v>
      </c>
      <c r="L96" s="5">
        <v>0.14471999999999999</v>
      </c>
      <c r="M96" s="5">
        <v>0.14665</v>
      </c>
      <c r="N96" s="5">
        <v>0.151</v>
      </c>
      <c r="O96" s="5">
        <v>0.14548</v>
      </c>
      <c r="P96" s="5">
        <v>0.14248</v>
      </c>
      <c r="Q96" s="5">
        <v>0.13857</v>
      </c>
      <c r="R96" s="5">
        <v>0.13317000000000001</v>
      </c>
      <c r="S96" s="5">
        <v>0.12250999999999999</v>
      </c>
      <c r="T96" s="5">
        <v>0.12091</v>
      </c>
      <c r="U96" s="5">
        <v>0.10466</v>
      </c>
      <c r="V96" s="5">
        <v>0.10872</v>
      </c>
      <c r="W96" s="5">
        <v>0.1085</v>
      </c>
      <c r="X96" s="5">
        <v>0.11104</v>
      </c>
      <c r="Y96" s="5">
        <v>0.11230999999999999</v>
      </c>
      <c r="Z96" s="5">
        <v>0.12265</v>
      </c>
      <c r="AA96" s="5">
        <v>0.14232</v>
      </c>
      <c r="AB96" s="5">
        <v>0.16067000000000001</v>
      </c>
      <c r="AC96" s="5">
        <v>0.16621</v>
      </c>
      <c r="AD96" s="5">
        <v>0.16869999999999999</v>
      </c>
      <c r="AE96" s="5">
        <v>0.16667000000000001</v>
      </c>
      <c r="AF96" s="5">
        <v>0.15906000000000001</v>
      </c>
      <c r="AG96" s="5">
        <v>0.15826000000000001</v>
      </c>
      <c r="AH96" s="5">
        <v>0.14362</v>
      </c>
      <c r="AI96" s="5">
        <v>0.13474</v>
      </c>
      <c r="AJ96" s="5">
        <v>0.1258</v>
      </c>
      <c r="AK96" s="5">
        <v>0.12063</v>
      </c>
      <c r="AM96" s="4" t="s">
        <v>119</v>
      </c>
      <c r="AN96" s="4" t="s">
        <v>120</v>
      </c>
      <c r="AO96" s="5">
        <f t="shared" si="50"/>
        <v>0.11437166666666666</v>
      </c>
      <c r="AP96" s="5">
        <f t="shared" si="51"/>
        <v>0.12258333333333332</v>
      </c>
      <c r="AQ96" s="5">
        <f t="shared" si="52"/>
        <v>0.14969818181818181</v>
      </c>
      <c r="AR96" s="6">
        <f>(AO96-AVERAGE(AO59:AO104))/_xlfn.STDEV.P(AO59:AO104)</f>
        <v>0.69682990367415121</v>
      </c>
      <c r="AS96" s="6">
        <f t="shared" ref="AS96:AT96" si="89">(AP96-AVERAGE(AP59:AP104))/_xlfn.STDEV.P(AP59:AP104)</f>
        <v>-6.3405043759492033E-2</v>
      </c>
      <c r="AT96" s="6">
        <f t="shared" si="89"/>
        <v>-0.34732755358893674</v>
      </c>
    </row>
    <row r="97" spans="1:46" ht="13.5" thickBot="1">
      <c r="A97" s="4" t="s">
        <v>121</v>
      </c>
      <c r="B97" s="4" t="s">
        <v>122</v>
      </c>
      <c r="C97" s="5">
        <v>6.5350000000000005E-2</v>
      </c>
      <c r="D97" s="5">
        <v>7.7770000000000006E-2</v>
      </c>
      <c r="E97" s="5">
        <v>8.0799999999999997E-2</v>
      </c>
      <c r="F97" s="5">
        <v>9.4270000000000007E-2</v>
      </c>
      <c r="G97" s="5">
        <v>0.10406</v>
      </c>
      <c r="H97" s="5">
        <v>9.9739999999999995E-2</v>
      </c>
      <c r="I97" s="5">
        <v>0.1012</v>
      </c>
      <c r="J97" s="5">
        <v>0.10644000000000001</v>
      </c>
      <c r="K97" s="5">
        <v>0.11552</v>
      </c>
      <c r="L97" s="5">
        <v>0.11459</v>
      </c>
      <c r="M97" s="5">
        <v>0.11561</v>
      </c>
      <c r="N97" s="5">
        <v>0.11967</v>
      </c>
      <c r="O97" s="5">
        <v>0.11624</v>
      </c>
      <c r="P97" s="5">
        <v>0.10591</v>
      </c>
      <c r="Q97" s="5">
        <v>0.11153</v>
      </c>
      <c r="R97" s="5">
        <v>0.10650999999999999</v>
      </c>
      <c r="S97" s="5">
        <v>9.9989999999999996E-2</v>
      </c>
      <c r="T97" s="5">
        <v>0.10402</v>
      </c>
      <c r="U97" s="5">
        <v>0.10815</v>
      </c>
      <c r="V97" s="5">
        <v>0.12335</v>
      </c>
      <c r="W97" s="5">
        <v>0.12587000000000001</v>
      </c>
      <c r="X97" s="5">
        <v>0.13353999999999999</v>
      </c>
      <c r="Y97" s="5">
        <v>0.16703000000000001</v>
      </c>
      <c r="Z97" s="5">
        <v>0.17246</v>
      </c>
      <c r="AA97" s="5">
        <v>0.17704</v>
      </c>
      <c r="AB97" s="5">
        <v>0.19134000000000001</v>
      </c>
      <c r="AC97" s="5">
        <v>0.19019</v>
      </c>
      <c r="AD97" s="5">
        <v>0.19405</v>
      </c>
      <c r="AE97" s="5">
        <v>0.20582</v>
      </c>
      <c r="AF97" s="5">
        <v>0.20713000000000001</v>
      </c>
      <c r="AG97" s="5">
        <v>0.19918</v>
      </c>
      <c r="AH97" s="5">
        <v>0.19355</v>
      </c>
      <c r="AI97" s="5">
        <v>0.20108999999999999</v>
      </c>
      <c r="AJ97" s="5">
        <v>0.20865</v>
      </c>
      <c r="AK97" s="5">
        <v>0.16389999999999999</v>
      </c>
      <c r="AM97" s="4" t="s">
        <v>121</v>
      </c>
      <c r="AN97" s="4" t="s">
        <v>122</v>
      </c>
      <c r="AO97" s="5">
        <f t="shared" si="50"/>
        <v>9.9584999999999979E-2</v>
      </c>
      <c r="AP97" s="5">
        <f t="shared" si="51"/>
        <v>0.12288333333333333</v>
      </c>
      <c r="AQ97" s="5">
        <f t="shared" si="52"/>
        <v>0.19381272727272728</v>
      </c>
      <c r="AR97" s="6">
        <f>(AO97-AVERAGE(AO59:AO104))/_xlfn.STDEV.P(AO59:AO104)</f>
        <v>-0.32205905919302702</v>
      </c>
      <c r="AS97" s="6">
        <f t="shared" ref="AS97:AT97" si="90">(AP97-AVERAGE(AP59:AP104))/_xlfn.STDEV.P(AP59:AP104)</f>
        <v>-4.5202007722994812E-2</v>
      </c>
      <c r="AT97" s="6">
        <f t="shared" si="90"/>
        <v>2.158816323018022</v>
      </c>
    </row>
    <row r="98" spans="1:46" ht="13.5" thickBot="1">
      <c r="A98" s="4" t="s">
        <v>123</v>
      </c>
      <c r="B98" s="4" t="s">
        <v>124</v>
      </c>
      <c r="C98" s="5">
        <v>0.10706</v>
      </c>
      <c r="D98" s="5">
        <v>0.10392999999999999</v>
      </c>
      <c r="E98" s="5">
        <v>0.10314</v>
      </c>
      <c r="F98" s="5">
        <v>9.6809999999999993E-2</v>
      </c>
      <c r="G98" s="5">
        <v>9.5659999999999995E-2</v>
      </c>
      <c r="H98" s="5">
        <v>9.2270000000000005E-2</v>
      </c>
      <c r="I98" s="5">
        <v>9.0109999999999996E-2</v>
      </c>
      <c r="J98" s="5">
        <v>9.2109999999999997E-2</v>
      </c>
      <c r="K98" s="5">
        <v>0.10100000000000001</v>
      </c>
      <c r="L98" s="5">
        <v>8.924E-2</v>
      </c>
      <c r="M98" s="5">
        <v>9.3490000000000004E-2</v>
      </c>
      <c r="N98" s="5">
        <v>8.9569999999999997E-2</v>
      </c>
      <c r="O98" s="5">
        <v>8.6790000000000006E-2</v>
      </c>
      <c r="P98" s="5">
        <v>8.7300000000000003E-2</v>
      </c>
      <c r="Q98" s="5">
        <v>9.289E-2</v>
      </c>
      <c r="R98" s="5">
        <v>9.7129999999999994E-2</v>
      </c>
      <c r="S98" s="5">
        <v>0.10052</v>
      </c>
      <c r="T98" s="5">
        <v>9.4560000000000005E-2</v>
      </c>
      <c r="U98" s="5">
        <v>9.8570000000000005E-2</v>
      </c>
      <c r="V98" s="5">
        <v>0.10653</v>
      </c>
      <c r="W98" s="5">
        <v>9.7339999999999996E-2</v>
      </c>
      <c r="X98" s="5">
        <v>0.11296</v>
      </c>
      <c r="Y98" s="5">
        <v>0.11593000000000001</v>
      </c>
      <c r="Z98" s="5">
        <v>0.13625999999999999</v>
      </c>
      <c r="AA98" s="5">
        <v>0.16636000000000001</v>
      </c>
      <c r="AB98" s="5">
        <v>0.17205000000000001</v>
      </c>
      <c r="AC98" s="5">
        <v>0.16011</v>
      </c>
      <c r="AD98" s="5">
        <v>0.15739</v>
      </c>
      <c r="AE98" s="5">
        <v>0.15281</v>
      </c>
      <c r="AF98" s="5">
        <v>0.15004000000000001</v>
      </c>
      <c r="AG98" s="5">
        <v>0.15484999999999999</v>
      </c>
      <c r="AH98" s="5">
        <v>0.14987</v>
      </c>
      <c r="AI98" s="5">
        <v>0.18010999999999999</v>
      </c>
      <c r="AJ98" s="5">
        <v>0.18806</v>
      </c>
      <c r="AK98" s="5">
        <v>0.19670000000000001</v>
      </c>
      <c r="AM98" s="4" t="s">
        <v>123</v>
      </c>
      <c r="AN98" s="4" t="s">
        <v>124</v>
      </c>
      <c r="AO98" s="5">
        <f t="shared" si="50"/>
        <v>9.6199166666666669E-2</v>
      </c>
      <c r="AP98" s="5">
        <f t="shared" si="51"/>
        <v>0.10223166666666668</v>
      </c>
      <c r="AQ98" s="5">
        <f t="shared" si="52"/>
        <v>0.16621363636363637</v>
      </c>
      <c r="AR98" s="6">
        <f>(AO98-AVERAGE(AO59:AO104))/_xlfn.STDEV.P(AO59:AO104)</f>
        <v>-0.55536304116604951</v>
      </c>
      <c r="AS98" s="6">
        <f t="shared" ref="AS98:AT98" si="91">(AP98-AVERAGE(AP59:AP104))/_xlfn.STDEV.P(AP59:AP104)</f>
        <v>-1.2982787828798299</v>
      </c>
      <c r="AT98" s="6">
        <f t="shared" si="91"/>
        <v>0.59091412728973935</v>
      </c>
    </row>
    <row r="99" spans="1:46" ht="13.5" thickBot="1">
      <c r="A99" s="4" t="s">
        <v>125</v>
      </c>
      <c r="B99" s="4" t="s">
        <v>126</v>
      </c>
      <c r="C99" s="5">
        <v>7.2150000000000006E-2</v>
      </c>
      <c r="D99" s="5">
        <v>6.7570000000000005E-2</v>
      </c>
      <c r="E99" s="5">
        <v>6.6280000000000006E-2</v>
      </c>
      <c r="F99" s="5">
        <v>7.1870000000000003E-2</v>
      </c>
      <c r="G99" s="5">
        <v>7.5069999999999998E-2</v>
      </c>
      <c r="H99" s="5">
        <v>8.5720000000000005E-2</v>
      </c>
      <c r="I99" s="5">
        <v>8.7260000000000004E-2</v>
      </c>
      <c r="J99" s="5">
        <v>8.9219999999999994E-2</v>
      </c>
      <c r="K99" s="5">
        <v>9.0499999999999997E-2</v>
      </c>
      <c r="L99" s="5">
        <v>8.9599999999999999E-2</v>
      </c>
      <c r="M99" s="5">
        <v>0.10052999999999999</v>
      </c>
      <c r="N99" s="5">
        <v>0.10773000000000001</v>
      </c>
      <c r="O99" s="5">
        <v>0.11172</v>
      </c>
      <c r="P99" s="5">
        <v>0.11831</v>
      </c>
      <c r="Q99" s="5">
        <v>0.12205000000000001</v>
      </c>
      <c r="R99" s="5">
        <v>0.11654</v>
      </c>
      <c r="S99" s="5">
        <v>0.11036</v>
      </c>
      <c r="T99" s="5">
        <v>0.10264</v>
      </c>
      <c r="U99" s="5">
        <v>0.10255</v>
      </c>
      <c r="V99" s="5">
        <v>9.9400000000000002E-2</v>
      </c>
      <c r="W99" s="5">
        <v>9.4789999999999999E-2</v>
      </c>
      <c r="X99" s="5">
        <v>9.4E-2</v>
      </c>
      <c r="Y99" s="5">
        <v>8.5000000000000006E-2</v>
      </c>
      <c r="Z99" s="5">
        <v>8.0850000000000005E-2</v>
      </c>
      <c r="AA99" s="5">
        <v>8.4449999999999997E-2</v>
      </c>
      <c r="AB99" s="5">
        <v>8.4440000000000001E-2</v>
      </c>
      <c r="AC99" s="5">
        <v>9.9989999999999996E-2</v>
      </c>
      <c r="AD99" s="5">
        <v>9.8629999999999995E-2</v>
      </c>
      <c r="AE99" s="5">
        <v>9.6360000000000001E-2</v>
      </c>
      <c r="AF99" s="5">
        <v>0.11441999999999999</v>
      </c>
      <c r="AG99" s="5">
        <v>0.11860999999999999</v>
      </c>
      <c r="AH99" s="5">
        <v>0.12615999999999999</v>
      </c>
      <c r="AI99" s="5">
        <v>0.13161999999999999</v>
      </c>
      <c r="AJ99" s="5">
        <v>0.15543000000000001</v>
      </c>
      <c r="AK99" s="5">
        <v>0.16511000000000001</v>
      </c>
      <c r="AM99" s="4" t="s">
        <v>125</v>
      </c>
      <c r="AN99" s="4" t="s">
        <v>126</v>
      </c>
      <c r="AO99" s="5">
        <f t="shared" si="50"/>
        <v>8.3625000000000005E-2</v>
      </c>
      <c r="AP99" s="5">
        <f t="shared" si="51"/>
        <v>0.10318416666666669</v>
      </c>
      <c r="AQ99" s="5">
        <f t="shared" si="52"/>
        <v>0.11592909090909091</v>
      </c>
      <c r="AR99" s="6">
        <f>(AO99-AVERAGE(AO59:AO104))/_xlfn.STDEV.P(AO59:AO104)</f>
        <v>-1.4217976421975436</v>
      </c>
      <c r="AS99" s="6">
        <f t="shared" ref="AS99:AT99" si="92">(AP99-AVERAGE(AP59:AP104))/_xlfn.STDEV.P(AP59:AP104)</f>
        <v>-1.2404841434639524</v>
      </c>
      <c r="AT99" s="6">
        <f t="shared" si="92"/>
        <v>-2.2657469666961791</v>
      </c>
    </row>
    <row r="100" spans="1:46" ht="13.5" thickBot="1">
      <c r="A100" s="4" t="s">
        <v>127</v>
      </c>
      <c r="B100" s="4" t="s">
        <v>128</v>
      </c>
      <c r="C100" s="5">
        <v>7.8049999999999994E-2</v>
      </c>
      <c r="D100" s="5">
        <v>8.6970000000000006E-2</v>
      </c>
      <c r="E100" s="5">
        <v>8.7400000000000005E-2</v>
      </c>
      <c r="F100" s="5">
        <v>9.1689999999999994E-2</v>
      </c>
      <c r="G100" s="5">
        <v>9.4689999999999996E-2</v>
      </c>
      <c r="H100" s="5">
        <v>9.4469999999999998E-2</v>
      </c>
      <c r="I100" s="5">
        <v>9.8030000000000006E-2</v>
      </c>
      <c r="J100" s="5">
        <v>0.10259</v>
      </c>
      <c r="K100" s="5">
        <v>0.10323</v>
      </c>
      <c r="L100" s="5">
        <v>9.3950000000000006E-2</v>
      </c>
      <c r="M100" s="5">
        <v>9.9970000000000003E-2</v>
      </c>
      <c r="N100" s="5">
        <v>0.10049</v>
      </c>
      <c r="O100" s="5">
        <v>9.9830000000000002E-2</v>
      </c>
      <c r="P100" s="5">
        <v>9.4359999999999999E-2</v>
      </c>
      <c r="Q100" s="5">
        <v>9.6379999999999993E-2</v>
      </c>
      <c r="R100" s="5">
        <v>9.2700000000000005E-2</v>
      </c>
      <c r="S100" s="5">
        <v>9.4920000000000004E-2</v>
      </c>
      <c r="T100" s="5">
        <v>0.10477</v>
      </c>
      <c r="U100" s="5">
        <v>0.10066</v>
      </c>
      <c r="V100" s="5">
        <v>9.9169999999999994E-2</v>
      </c>
      <c r="W100" s="5">
        <v>0.11014</v>
      </c>
      <c r="X100" s="5">
        <v>0.11711000000000001</v>
      </c>
      <c r="Y100" s="5">
        <v>0.12584000000000001</v>
      </c>
      <c r="Z100" s="5">
        <v>0.13244</v>
      </c>
      <c r="AA100" s="5">
        <v>0.13972999999999999</v>
      </c>
      <c r="AB100" s="5">
        <v>0.14939</v>
      </c>
      <c r="AC100" s="5">
        <v>0.15232999999999999</v>
      </c>
      <c r="AD100" s="5">
        <v>0.15598999999999999</v>
      </c>
      <c r="AE100" s="5">
        <v>0.15426999999999999</v>
      </c>
      <c r="AF100" s="5">
        <v>0.14077999999999999</v>
      </c>
      <c r="AG100" s="5">
        <v>0.14593</v>
      </c>
      <c r="AH100" s="5">
        <v>0.14663999999999999</v>
      </c>
      <c r="AI100" s="5">
        <v>0.14760000000000001</v>
      </c>
      <c r="AJ100" s="5">
        <v>0.15071000000000001</v>
      </c>
      <c r="AK100" s="5">
        <v>0.14038999999999999</v>
      </c>
      <c r="AM100" s="4" t="s">
        <v>127</v>
      </c>
      <c r="AN100" s="4" t="s">
        <v>128</v>
      </c>
      <c r="AO100" s="5">
        <f t="shared" si="50"/>
        <v>9.4294166666666665E-2</v>
      </c>
      <c r="AP100" s="5">
        <f t="shared" si="51"/>
        <v>0.10569333333333335</v>
      </c>
      <c r="AQ100" s="5">
        <f t="shared" si="52"/>
        <v>0.14761454545454544</v>
      </c>
      <c r="AR100" s="6">
        <f>(AO100-AVERAGE(AO59:AO104))/_xlfn.STDEV.P(AO59:AO104)</f>
        <v>-0.6866288306788072</v>
      </c>
      <c r="AS100" s="6">
        <f t="shared" ref="AS100:AT100" si="93">(AP100-AVERAGE(AP59:AP104))/_xlfn.STDEV.P(AP59:AP104)</f>
        <v>-1.0882359726142541</v>
      </c>
      <c r="AT100" s="6">
        <f t="shared" si="93"/>
        <v>-0.46569877242385349</v>
      </c>
    </row>
    <row r="101" spans="1:46" ht="13.5" thickBot="1">
      <c r="A101" s="4" t="s">
        <v>129</v>
      </c>
      <c r="B101" s="4" t="s">
        <v>130</v>
      </c>
      <c r="C101" s="5">
        <v>8.4309999999999996E-2</v>
      </c>
      <c r="D101" s="5">
        <v>8.7389999999999995E-2</v>
      </c>
      <c r="E101" s="5">
        <v>8.9440000000000006E-2</v>
      </c>
      <c r="F101" s="5">
        <v>9.4759999999999997E-2</v>
      </c>
      <c r="G101" s="5">
        <v>0.10954</v>
      </c>
      <c r="H101" s="5">
        <v>9.9629999999999996E-2</v>
      </c>
      <c r="I101" s="5">
        <v>0.10256999999999999</v>
      </c>
      <c r="J101" s="5">
        <v>0.10857</v>
      </c>
      <c r="K101" s="5">
        <v>0.11362</v>
      </c>
      <c r="L101" s="5">
        <v>0.11509</v>
      </c>
      <c r="M101" s="5">
        <v>0.11581</v>
      </c>
      <c r="N101" s="5">
        <v>0.1221</v>
      </c>
      <c r="O101" s="5">
        <v>0.12477000000000001</v>
      </c>
      <c r="P101" s="5">
        <v>0.13088</v>
      </c>
      <c r="Q101" s="5">
        <v>0.13342999999999999</v>
      </c>
      <c r="R101" s="5">
        <v>0.12886</v>
      </c>
      <c r="S101" s="5">
        <v>0.11960999999999999</v>
      </c>
      <c r="T101" s="5">
        <v>0.12970999999999999</v>
      </c>
      <c r="U101" s="5">
        <v>0.12127</v>
      </c>
      <c r="V101" s="5">
        <v>0.11304</v>
      </c>
      <c r="W101" s="5">
        <v>0.10832</v>
      </c>
      <c r="X101" s="5">
        <v>0.10718</v>
      </c>
      <c r="Y101" s="5">
        <v>0.10994</v>
      </c>
      <c r="Z101" s="5">
        <v>0.11766</v>
      </c>
      <c r="AA101" s="5">
        <v>0.15175</v>
      </c>
      <c r="AB101" s="5">
        <v>0.14810999999999999</v>
      </c>
      <c r="AC101" s="5">
        <v>0.14401</v>
      </c>
      <c r="AD101" s="5">
        <v>0.13880999999999999</v>
      </c>
      <c r="AE101" s="5">
        <v>0.129</v>
      </c>
      <c r="AF101" s="5">
        <v>0.11276</v>
      </c>
      <c r="AG101" s="5">
        <v>0.11788999999999999</v>
      </c>
      <c r="AH101" s="5">
        <v>0.1318</v>
      </c>
      <c r="AI101" s="5">
        <v>0.14054</v>
      </c>
      <c r="AJ101" s="5">
        <v>0.14837</v>
      </c>
      <c r="AK101" s="5">
        <v>0.14956</v>
      </c>
      <c r="AM101" s="4" t="s">
        <v>129</v>
      </c>
      <c r="AN101" s="4" t="s">
        <v>130</v>
      </c>
      <c r="AO101" s="5">
        <f t="shared" si="50"/>
        <v>0.10356916666666667</v>
      </c>
      <c r="AP101" s="5">
        <f t="shared" si="51"/>
        <v>0.12038916666666666</v>
      </c>
      <c r="AQ101" s="5">
        <f t="shared" si="52"/>
        <v>0.13750909090909089</v>
      </c>
      <c r="AR101" s="6">
        <f>(AO101-AVERAGE(AO59:AO104))/_xlfn.STDEV.P(AO59:AO104)</f>
        <v>-4.7526364678373956E-2</v>
      </c>
      <c r="AS101" s="6">
        <f t="shared" ref="AS101:AT101" si="94">(AP101-AVERAGE(AP59:AP104))/_xlfn.STDEV.P(AP59:AP104)</f>
        <v>-0.19654002677086904</v>
      </c>
      <c r="AT101" s="6">
        <f t="shared" si="94"/>
        <v>-1.0397888546965111</v>
      </c>
    </row>
    <row r="102" spans="1:46" ht="13.5" thickBot="1">
      <c r="A102" s="4" t="s">
        <v>131</v>
      </c>
      <c r="B102" s="4" t="s">
        <v>132</v>
      </c>
      <c r="C102" s="5">
        <v>8.2170000000000007E-2</v>
      </c>
      <c r="D102" s="5">
        <v>8.5209999999999994E-2</v>
      </c>
      <c r="E102" s="5">
        <v>8.6540000000000006E-2</v>
      </c>
      <c r="F102" s="5">
        <v>9.0060000000000001E-2</v>
      </c>
      <c r="G102" s="5">
        <v>9.6439999999999998E-2</v>
      </c>
      <c r="H102" s="5">
        <v>9.7949999999999995E-2</v>
      </c>
      <c r="I102" s="5">
        <v>0.10256</v>
      </c>
      <c r="J102" s="5">
        <v>0.1173</v>
      </c>
      <c r="K102" s="5">
        <v>0.11928999999999999</v>
      </c>
      <c r="L102" s="5">
        <v>0.11923</v>
      </c>
      <c r="M102" s="5">
        <v>0.12135</v>
      </c>
      <c r="N102" s="5">
        <v>0.12311999999999999</v>
      </c>
      <c r="O102" s="5">
        <v>0.12504999999999999</v>
      </c>
      <c r="P102" s="5">
        <v>0.12497</v>
      </c>
      <c r="Q102" s="5">
        <v>0.12471</v>
      </c>
      <c r="R102" s="5">
        <v>0.12825</v>
      </c>
      <c r="S102" s="5">
        <v>0.12025</v>
      </c>
      <c r="T102" s="5">
        <v>0.11616</v>
      </c>
      <c r="U102" s="5">
        <v>0.11849</v>
      </c>
      <c r="V102" s="5">
        <v>0.10600999999999999</v>
      </c>
      <c r="W102" s="5">
        <v>0.10811</v>
      </c>
      <c r="X102" s="5">
        <v>0.10997999999999999</v>
      </c>
      <c r="Y102" s="5">
        <v>0.12425</v>
      </c>
      <c r="Z102" s="5">
        <v>0.13167000000000001</v>
      </c>
      <c r="AA102" s="5">
        <v>0.13599</v>
      </c>
      <c r="AB102" s="5">
        <v>0.15215000000000001</v>
      </c>
      <c r="AC102" s="5">
        <v>0.15583</v>
      </c>
      <c r="AD102" s="5">
        <v>0.15403</v>
      </c>
      <c r="AE102" s="5">
        <v>0.15686</v>
      </c>
      <c r="AF102" s="5">
        <v>0.16159000000000001</v>
      </c>
      <c r="AG102" s="5">
        <v>0.16094</v>
      </c>
      <c r="AH102" s="5">
        <v>0.16833000000000001</v>
      </c>
      <c r="AI102" s="5">
        <v>0.17377999999999999</v>
      </c>
      <c r="AJ102" s="5">
        <v>0.18729999999999999</v>
      </c>
      <c r="AK102" s="5">
        <v>0.17565</v>
      </c>
      <c r="AM102" s="4" t="s">
        <v>131</v>
      </c>
      <c r="AN102" s="4" t="s">
        <v>132</v>
      </c>
      <c r="AO102" s="5">
        <f t="shared" si="50"/>
        <v>0.103435</v>
      </c>
      <c r="AP102" s="5">
        <f t="shared" si="51"/>
        <v>0.11982499999999997</v>
      </c>
      <c r="AQ102" s="5">
        <f t="shared" si="52"/>
        <v>0.16204090909090912</v>
      </c>
      <c r="AR102" s="6">
        <f>(AO102-AVERAGE(AO59:AO104))/_xlfn.STDEV.P(AO59:AO104)</f>
        <v>-5.6771243117374248E-2</v>
      </c>
      <c r="AS102" s="6">
        <f t="shared" ref="AS102:AT102" si="95">(AP102-AVERAGE(AP59:AP104))/_xlfn.STDEV.P(AP59:AP104)</f>
        <v>-0.23077184731728198</v>
      </c>
      <c r="AT102" s="6">
        <f t="shared" si="95"/>
        <v>0.35386181731929345</v>
      </c>
    </row>
    <row r="103" spans="1:46" ht="13.5" thickBot="1">
      <c r="A103" s="4" t="s">
        <v>133</v>
      </c>
      <c r="B103" s="4" t="s">
        <v>134</v>
      </c>
      <c r="C103" s="5">
        <v>8.6980000000000002E-2</v>
      </c>
      <c r="D103" s="5">
        <v>8.1250000000000003E-2</v>
      </c>
      <c r="E103" s="5">
        <v>8.226E-2</v>
      </c>
      <c r="F103" s="5">
        <v>8.0869999999999997E-2</v>
      </c>
      <c r="G103" s="5">
        <v>8.7540000000000007E-2</v>
      </c>
      <c r="H103" s="5">
        <v>9.3149999999999997E-2</v>
      </c>
      <c r="I103" s="5">
        <v>9.8100000000000007E-2</v>
      </c>
      <c r="J103" s="5">
        <v>0.11292000000000001</v>
      </c>
      <c r="K103" s="5">
        <v>9.7879999999999995E-2</v>
      </c>
      <c r="L103" s="5">
        <v>0.12008000000000001</v>
      </c>
      <c r="M103" s="5">
        <v>0.11806</v>
      </c>
      <c r="N103" s="5">
        <v>0.11905</v>
      </c>
      <c r="O103" s="5">
        <v>0.11549</v>
      </c>
      <c r="P103" s="5">
        <v>0.11733</v>
      </c>
      <c r="Q103" s="5">
        <v>0.11981</v>
      </c>
      <c r="R103" s="5">
        <v>0.11687</v>
      </c>
      <c r="S103" s="5">
        <v>0.11136</v>
      </c>
      <c r="T103" s="5">
        <v>0.11063000000000001</v>
      </c>
      <c r="U103" s="5">
        <v>0.11083</v>
      </c>
      <c r="V103" s="5">
        <v>0.11298999999999999</v>
      </c>
      <c r="W103" s="5">
        <v>0.1265</v>
      </c>
      <c r="X103" s="5">
        <v>0.11411</v>
      </c>
      <c r="Y103" s="5">
        <v>0.12327</v>
      </c>
      <c r="Z103" s="5">
        <v>0.13563</v>
      </c>
      <c r="AA103" s="5">
        <v>0.14122000000000001</v>
      </c>
      <c r="AB103" s="5">
        <v>0.14666999999999999</v>
      </c>
      <c r="AC103" s="5">
        <v>0.15329999999999999</v>
      </c>
      <c r="AD103" s="5">
        <v>0.15926999999999999</v>
      </c>
      <c r="AE103" s="5">
        <v>0.16582</v>
      </c>
      <c r="AF103" s="5">
        <v>0.16053999999999999</v>
      </c>
      <c r="AG103" s="5">
        <v>0.15506</v>
      </c>
      <c r="AH103" s="5">
        <v>0.14618999999999999</v>
      </c>
      <c r="AI103" s="5">
        <v>0.13291</v>
      </c>
      <c r="AJ103" s="5">
        <v>0.13014000000000001</v>
      </c>
      <c r="AK103" s="5">
        <v>0.12667999999999999</v>
      </c>
      <c r="AM103" s="4" t="s">
        <v>133</v>
      </c>
      <c r="AN103" s="4" t="s">
        <v>134</v>
      </c>
      <c r="AO103" s="5">
        <f t="shared" si="50"/>
        <v>9.8178333333333326E-2</v>
      </c>
      <c r="AP103" s="5">
        <f t="shared" si="51"/>
        <v>0.11790166666666667</v>
      </c>
      <c r="AQ103" s="5">
        <f t="shared" si="52"/>
        <v>0.14707272727272727</v>
      </c>
      <c r="AR103" s="6">
        <f>(AO103-AVERAGE(AO59:AO104))/_xlfn.STDEV.P(AO59:AO104)</f>
        <v>-0.41898672878949783</v>
      </c>
      <c r="AS103" s="6">
        <f t="shared" ref="AS103:AT103" si="96">(AP103-AVERAGE(AP59:AP104))/_xlfn.STDEV.P(AP59:AP104)</f>
        <v>-0.34747353390682012</v>
      </c>
      <c r="AT103" s="6">
        <f t="shared" si="96"/>
        <v>-0.49647942095160597</v>
      </c>
    </row>
    <row r="104" spans="1:46" ht="13.5" thickBot="1">
      <c r="A104" s="4" t="s">
        <v>135</v>
      </c>
      <c r="B104" s="4" t="s">
        <v>136</v>
      </c>
      <c r="C104" s="5">
        <v>8.2049999999999998E-2</v>
      </c>
      <c r="D104" s="5">
        <v>8.5180000000000006E-2</v>
      </c>
      <c r="E104" s="5">
        <v>8.8700000000000001E-2</v>
      </c>
      <c r="F104" s="5">
        <v>9.0130000000000002E-2</v>
      </c>
      <c r="G104" s="5">
        <v>0.10729</v>
      </c>
      <c r="H104" s="5">
        <v>9.7739999999999994E-2</v>
      </c>
      <c r="I104" s="5">
        <v>0.10788</v>
      </c>
      <c r="J104" s="5">
        <v>0.10721</v>
      </c>
      <c r="K104" s="5">
        <v>0.11441</v>
      </c>
      <c r="L104" s="5">
        <v>0.11124000000000001</v>
      </c>
      <c r="M104" s="5">
        <v>0.11326</v>
      </c>
      <c r="N104" s="5">
        <v>0.12551999999999999</v>
      </c>
      <c r="O104" s="5">
        <v>0.1265</v>
      </c>
      <c r="P104" s="5">
        <v>0.13197</v>
      </c>
      <c r="Q104" s="5">
        <v>0.13314000000000001</v>
      </c>
      <c r="R104" s="5">
        <v>0.13469999999999999</v>
      </c>
      <c r="S104" s="5">
        <v>0.11872000000000001</v>
      </c>
      <c r="T104" s="5">
        <v>0.1211</v>
      </c>
      <c r="U104" s="5">
        <v>0.10982</v>
      </c>
      <c r="V104" s="5">
        <v>0.11617</v>
      </c>
      <c r="W104" s="5">
        <v>0.12249</v>
      </c>
      <c r="X104" s="5">
        <v>0.12543000000000001</v>
      </c>
      <c r="Y104" s="5">
        <v>0.12740000000000001</v>
      </c>
      <c r="Z104" s="5">
        <v>0.13505</v>
      </c>
      <c r="AA104" s="5">
        <v>0.14974999999999999</v>
      </c>
      <c r="AB104" s="5">
        <v>0.15731999999999999</v>
      </c>
      <c r="AC104" s="5">
        <v>0.16638</v>
      </c>
      <c r="AD104" s="5">
        <v>0.17424999999999999</v>
      </c>
      <c r="AE104" s="5">
        <v>0.17494000000000001</v>
      </c>
      <c r="AF104" s="5">
        <v>0.17696000000000001</v>
      </c>
      <c r="AG104" s="5">
        <v>0.17860999999999999</v>
      </c>
      <c r="AH104" s="5">
        <v>0.17177999999999999</v>
      </c>
      <c r="AI104" s="5">
        <v>0.17571000000000001</v>
      </c>
      <c r="AJ104" s="5">
        <v>0.18844</v>
      </c>
      <c r="AK104" s="5">
        <v>0.18052000000000001</v>
      </c>
      <c r="AM104" s="4" t="s">
        <v>135</v>
      </c>
      <c r="AN104" s="4" t="s">
        <v>136</v>
      </c>
      <c r="AO104" s="5">
        <f t="shared" si="50"/>
        <v>0.10255083333333333</v>
      </c>
      <c r="AP104" s="5">
        <f t="shared" si="51"/>
        <v>0.1252075</v>
      </c>
      <c r="AQ104" s="5">
        <f t="shared" si="52"/>
        <v>0.17224181818181819</v>
      </c>
      <c r="AR104" s="6">
        <f>(AO104-AVERAGE(AO59:AO104))/_xlfn.STDEV.P(AO59:AO104)</f>
        <v>-0.11769556624643654</v>
      </c>
      <c r="AS104" s="6">
        <f t="shared" ref="AS104:AT104" si="97">(AP104-AVERAGE(AP59:AP104))/_xlfn.STDEV.P(AP59:AP104)</f>
        <v>9.5820957570864396E-2</v>
      </c>
      <c r="AT104" s="6">
        <f t="shared" si="97"/>
        <v>0.93337466485271081</v>
      </c>
    </row>
    <row r="105" spans="1:46" ht="13.5" thickBot="1">
      <c r="A105" s="268" t="s">
        <v>190</v>
      </c>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M105"/>
      <c r="AN105"/>
    </row>
    <row r="106" spans="1:46" ht="13.5" thickBot="1">
      <c r="A106" s="267"/>
      <c r="B106" s="267"/>
      <c r="C106" s="4" t="s">
        <v>10</v>
      </c>
      <c r="D106" s="4" t="s">
        <v>11</v>
      </c>
      <c r="E106" s="4" t="s">
        <v>12</v>
      </c>
      <c r="F106" s="4" t="s">
        <v>13</v>
      </c>
      <c r="G106" s="4" t="s">
        <v>14</v>
      </c>
      <c r="H106" s="4" t="s">
        <v>15</v>
      </c>
      <c r="I106" s="4" t="s">
        <v>16</v>
      </c>
      <c r="J106" s="4" t="s">
        <v>17</v>
      </c>
      <c r="K106" s="4" t="s">
        <v>18</v>
      </c>
      <c r="L106" s="4" t="s">
        <v>19</v>
      </c>
      <c r="M106" s="4" t="s">
        <v>20</v>
      </c>
      <c r="N106" s="4" t="s">
        <v>21</v>
      </c>
      <c r="O106" s="4" t="s">
        <v>22</v>
      </c>
      <c r="P106" s="4" t="s">
        <v>23</v>
      </c>
      <c r="Q106" s="4" t="s">
        <v>24</v>
      </c>
      <c r="R106" s="4" t="s">
        <v>25</v>
      </c>
      <c r="S106" s="4" t="s">
        <v>26</v>
      </c>
      <c r="T106" s="4" t="s">
        <v>27</v>
      </c>
      <c r="U106" s="4" t="s">
        <v>28</v>
      </c>
      <c r="V106" s="4" t="s">
        <v>29</v>
      </c>
      <c r="W106" s="4" t="s">
        <v>30</v>
      </c>
      <c r="X106" s="4" t="s">
        <v>31</v>
      </c>
      <c r="Y106" s="4" t="s">
        <v>32</v>
      </c>
      <c r="Z106" s="4" t="s">
        <v>33</v>
      </c>
      <c r="AA106" s="4" t="s">
        <v>34</v>
      </c>
      <c r="AB106" s="4" t="s">
        <v>35</v>
      </c>
      <c r="AC106" s="4" t="s">
        <v>36</v>
      </c>
      <c r="AD106" s="4" t="s">
        <v>37</v>
      </c>
      <c r="AE106" s="4" t="s">
        <v>38</v>
      </c>
      <c r="AF106" s="4" t="s">
        <v>39</v>
      </c>
      <c r="AG106" s="4" t="s">
        <v>40</v>
      </c>
      <c r="AH106" s="4" t="s">
        <v>41</v>
      </c>
      <c r="AI106" s="4" t="s">
        <v>42</v>
      </c>
      <c r="AJ106" s="4" t="s">
        <v>43</v>
      </c>
      <c r="AK106" s="4" t="s">
        <v>44</v>
      </c>
      <c r="AM106" s="267"/>
      <c r="AN106" s="267"/>
      <c r="AO106" s="4">
        <v>2016</v>
      </c>
      <c r="AP106" s="4">
        <v>2017</v>
      </c>
      <c r="AQ106" s="4">
        <v>2018</v>
      </c>
      <c r="AR106" s="4">
        <v>2016</v>
      </c>
      <c r="AS106" s="4">
        <v>2017</v>
      </c>
      <c r="AT106" s="4">
        <v>2018</v>
      </c>
    </row>
    <row r="107" spans="1:46" ht="13.5" thickBot="1">
      <c r="A107" s="4" t="s">
        <v>45</v>
      </c>
      <c r="B107" s="4" t="s">
        <v>46</v>
      </c>
      <c r="C107" s="5">
        <v>0.17146</v>
      </c>
      <c r="D107" s="5">
        <v>0.17136000000000001</v>
      </c>
      <c r="E107" s="5">
        <v>0.18218000000000001</v>
      </c>
      <c r="F107" s="5">
        <v>0.16070000000000001</v>
      </c>
      <c r="G107" s="5">
        <v>0.16492999999999999</v>
      </c>
      <c r="H107" s="5">
        <v>0.15664</v>
      </c>
      <c r="I107" s="5">
        <v>0.14715</v>
      </c>
      <c r="J107" s="5">
        <v>0.1363</v>
      </c>
      <c r="K107" s="5">
        <v>0.14321</v>
      </c>
      <c r="L107" s="5">
        <v>0.14954000000000001</v>
      </c>
      <c r="M107" s="5">
        <v>0.15378</v>
      </c>
      <c r="N107" s="5">
        <v>0.1573</v>
      </c>
      <c r="O107" s="5">
        <v>0.16621</v>
      </c>
      <c r="P107" s="5">
        <v>0.16220999999999999</v>
      </c>
      <c r="Q107" s="5">
        <v>0.15004000000000001</v>
      </c>
      <c r="R107" s="5">
        <v>0.15214</v>
      </c>
      <c r="S107" s="5">
        <v>0.15307999999999999</v>
      </c>
      <c r="T107" s="5">
        <v>0.17211000000000001</v>
      </c>
      <c r="U107" s="5">
        <v>0.17343</v>
      </c>
      <c r="V107" s="5">
        <v>0.17585999999999999</v>
      </c>
      <c r="W107" s="5">
        <v>0.17496</v>
      </c>
      <c r="X107" s="5">
        <v>0.17515</v>
      </c>
      <c r="Y107" s="5">
        <v>0.15776999999999999</v>
      </c>
      <c r="Z107" s="5">
        <v>0.14818999999999999</v>
      </c>
      <c r="AA107" s="5">
        <v>0.15562000000000001</v>
      </c>
      <c r="AB107" s="5">
        <v>0.15772</v>
      </c>
      <c r="AC107" s="5">
        <v>0.21462999999999999</v>
      </c>
      <c r="AD107" s="5">
        <v>0.22245000000000001</v>
      </c>
      <c r="AE107" s="5">
        <v>0.23216000000000001</v>
      </c>
      <c r="AF107" s="5">
        <v>0.23352999999999999</v>
      </c>
      <c r="AG107" s="5">
        <v>0.23211000000000001</v>
      </c>
      <c r="AH107" s="5">
        <v>0.24648999999999999</v>
      </c>
      <c r="AI107" s="5">
        <v>0.25835999999999998</v>
      </c>
      <c r="AJ107" s="5">
        <v>0.24756</v>
      </c>
      <c r="AK107" s="5">
        <v>0.25444</v>
      </c>
      <c r="AM107" s="4" t="s">
        <v>45</v>
      </c>
      <c r="AN107" s="4" t="s">
        <v>46</v>
      </c>
      <c r="AO107" s="5">
        <f>AVERAGE(C107:N107)</f>
        <v>0.15787916666666668</v>
      </c>
      <c r="AP107" s="5">
        <f>AVERAGE(O107:Z107)</f>
        <v>0.16342916666666665</v>
      </c>
      <c r="AQ107" s="5">
        <f>AVERAGE(AA107:AK107)</f>
        <v>0.22318818181818181</v>
      </c>
      <c r="AR107" s="6">
        <f>(AO107-AVERAGE(AO107:AO152))/_xlfn.STDEV.P(AO107:AO152)</f>
        <v>1.5899640837520259</v>
      </c>
      <c r="AS107" s="6">
        <f t="shared" ref="AS107:AT107" si="98">(AP107-AVERAGE(AP107:AP152))/_xlfn.STDEV.P(AP107:AP152)</f>
        <v>1.3001995168456462</v>
      </c>
      <c r="AT107" s="6">
        <f t="shared" si="98"/>
        <v>2.2179627332169995</v>
      </c>
    </row>
    <row r="108" spans="1:46" ht="13.5" thickBot="1">
      <c r="A108" s="4" t="s">
        <v>47</v>
      </c>
      <c r="B108" s="4" t="s">
        <v>48</v>
      </c>
      <c r="C108" s="5">
        <v>2.1260000000000001E-2</v>
      </c>
      <c r="D108" s="5">
        <v>2.1260000000000001E-2</v>
      </c>
      <c r="E108" s="5">
        <v>2.1260000000000001E-2</v>
      </c>
      <c r="F108" s="5">
        <v>2.1260000000000001E-2</v>
      </c>
      <c r="G108" s="5">
        <v>2.1260000000000001E-2</v>
      </c>
      <c r="H108" s="5">
        <v>2.1260000000000001E-2</v>
      </c>
      <c r="I108" s="5">
        <v>1.8370000000000001E-2</v>
      </c>
      <c r="J108" s="5">
        <v>3.4000000000000002E-2</v>
      </c>
      <c r="K108" s="5">
        <v>4.8120000000000003E-2</v>
      </c>
      <c r="L108" s="5">
        <v>4.8120000000000003E-2</v>
      </c>
      <c r="M108" s="5">
        <v>4.9399999999999999E-2</v>
      </c>
      <c r="N108" s="5">
        <v>4.9399999999999999E-2</v>
      </c>
      <c r="O108" s="5">
        <v>7.0550000000000002E-2</v>
      </c>
      <c r="P108" s="5">
        <v>8.4440000000000001E-2</v>
      </c>
      <c r="Q108" s="5">
        <v>0.15389</v>
      </c>
      <c r="R108" s="5">
        <v>0.22226000000000001</v>
      </c>
      <c r="S108" s="5">
        <v>0.27782000000000001</v>
      </c>
      <c r="T108" s="5">
        <v>0.31545000000000001</v>
      </c>
      <c r="U108" s="5">
        <v>0.31239</v>
      </c>
      <c r="V108" s="5">
        <v>0.29849999999999999</v>
      </c>
      <c r="W108" s="5">
        <v>0.32008999999999999</v>
      </c>
      <c r="X108" s="5">
        <v>0.32841999999999999</v>
      </c>
      <c r="Y108" s="5">
        <v>0.33789000000000002</v>
      </c>
      <c r="Z108" s="5">
        <v>0.33789000000000002</v>
      </c>
      <c r="AA108" s="5">
        <v>0.30664000000000002</v>
      </c>
      <c r="AB108" s="5">
        <v>0.29275000000000001</v>
      </c>
      <c r="AC108" s="5">
        <v>0.23164000000000001</v>
      </c>
      <c r="AD108" s="5">
        <v>0.17516999999999999</v>
      </c>
      <c r="AE108" s="5">
        <v>0.13277</v>
      </c>
      <c r="AF108" s="5">
        <v>9.5140000000000002E-2</v>
      </c>
      <c r="AG108" s="5">
        <v>0.10600999999999999</v>
      </c>
      <c r="AH108" s="5">
        <v>0.12432</v>
      </c>
      <c r="AI108" s="5">
        <v>9.9970000000000003E-2</v>
      </c>
      <c r="AJ108" s="5">
        <v>0.17496999999999999</v>
      </c>
      <c r="AK108" s="5">
        <v>0.16420999999999999</v>
      </c>
      <c r="AM108" s="4" t="s">
        <v>47</v>
      </c>
      <c r="AN108" s="4" t="s">
        <v>48</v>
      </c>
      <c r="AO108" s="5">
        <f t="shared" ref="AO108:AO152" si="99">AVERAGE(C108:N108)</f>
        <v>3.1247500000000001E-2</v>
      </c>
      <c r="AP108" s="5">
        <f t="shared" ref="AP108:AP152" si="100">AVERAGE(O108:Z108)</f>
        <v>0.25496583333333334</v>
      </c>
      <c r="AQ108" s="5">
        <f t="shared" ref="AQ108:AQ152" si="101">AVERAGE(AA108:AK108)</f>
        <v>0.17305363636363638</v>
      </c>
      <c r="AR108" s="6">
        <f>(AO108-AVERAGE(AO107:AO152))/_xlfn.STDEV.P(AO107:AO152)</f>
        <v>-1.5264111554615025</v>
      </c>
      <c r="AS108" s="6">
        <f t="shared" ref="AS108:AT108" si="102">(AP108-AVERAGE(AP107:AP152))/_xlfn.STDEV.P(AP107:AP152)</f>
        <v>3.3855975024198566</v>
      </c>
      <c r="AT108" s="6">
        <f t="shared" si="102"/>
        <v>1.09479078373712</v>
      </c>
    </row>
    <row r="109" spans="1:46" ht="13.5" thickBot="1">
      <c r="A109" s="4" t="s">
        <v>49</v>
      </c>
      <c r="B109" s="4" t="s">
        <v>50</v>
      </c>
      <c r="C109" s="5">
        <v>9.9540000000000003E-2</v>
      </c>
      <c r="D109" s="5">
        <v>9.6740000000000007E-2</v>
      </c>
      <c r="E109" s="5">
        <v>9.6740000000000007E-2</v>
      </c>
      <c r="F109" s="5">
        <v>8.7480000000000002E-2</v>
      </c>
      <c r="G109" s="5">
        <v>8.702E-2</v>
      </c>
      <c r="H109" s="5">
        <v>9.2230000000000006E-2</v>
      </c>
      <c r="I109" s="5">
        <v>8.4599999999999995E-2</v>
      </c>
      <c r="J109" s="5">
        <v>0.10153</v>
      </c>
      <c r="K109" s="5">
        <v>9.3960000000000002E-2</v>
      </c>
      <c r="L109" s="5">
        <v>8.1970000000000001E-2</v>
      </c>
      <c r="M109" s="5">
        <v>7.7270000000000005E-2</v>
      </c>
      <c r="N109" s="5">
        <v>8.8230000000000003E-2</v>
      </c>
      <c r="O109" s="5">
        <v>0.1192</v>
      </c>
      <c r="P109" s="5">
        <v>0.10120999999999999</v>
      </c>
      <c r="Q109" s="5">
        <v>0.14629</v>
      </c>
      <c r="R109" s="5">
        <v>0.15212000000000001</v>
      </c>
      <c r="S109" s="5">
        <v>0.16592000000000001</v>
      </c>
      <c r="T109" s="5">
        <v>0.17737</v>
      </c>
      <c r="U109" s="5">
        <v>0.17538999999999999</v>
      </c>
      <c r="V109" s="5">
        <v>0.1603</v>
      </c>
      <c r="W109" s="5">
        <v>0.21029999999999999</v>
      </c>
      <c r="X109" s="5">
        <v>0.21138000000000001</v>
      </c>
      <c r="Y109" s="5">
        <v>0.22736000000000001</v>
      </c>
      <c r="Z109" s="5">
        <v>0.22397</v>
      </c>
      <c r="AA109" s="5">
        <v>0.18435000000000001</v>
      </c>
      <c r="AB109" s="5">
        <v>0.21812999999999999</v>
      </c>
      <c r="AC109" s="5">
        <v>0.17860000000000001</v>
      </c>
      <c r="AD109" s="5">
        <v>0.17665</v>
      </c>
      <c r="AE109" s="5">
        <v>0.15998000000000001</v>
      </c>
      <c r="AF109" s="5">
        <v>0.15067</v>
      </c>
      <c r="AG109" s="5">
        <v>0.15067</v>
      </c>
      <c r="AH109" s="5">
        <v>0.16905000000000001</v>
      </c>
      <c r="AI109" s="5">
        <v>0.13294</v>
      </c>
      <c r="AJ109" s="5">
        <v>0.13650999999999999</v>
      </c>
      <c r="AK109" s="5">
        <v>0.11371000000000001</v>
      </c>
      <c r="AM109" s="4" t="s">
        <v>49</v>
      </c>
      <c r="AN109" s="4" t="s">
        <v>50</v>
      </c>
      <c r="AO109" s="5">
        <f t="shared" si="99"/>
        <v>9.0609166666666671E-2</v>
      </c>
      <c r="AP109" s="5">
        <f t="shared" si="100"/>
        <v>0.17256749999999998</v>
      </c>
      <c r="AQ109" s="5">
        <f t="shared" si="101"/>
        <v>0.16102363636363637</v>
      </c>
      <c r="AR109" s="6">
        <f>(AO109-AVERAGE(AO107:AO152))/_xlfn.STDEV.P(AO107:AO152)</f>
        <v>-6.5534638330871156E-2</v>
      </c>
      <c r="AS109" s="6">
        <f t="shared" ref="AS109:AT109" si="103">(AP109-AVERAGE(AP107:AP152))/_xlfn.STDEV.P(AP107:AP152)</f>
        <v>1.5083899897873341</v>
      </c>
      <c r="AT109" s="6">
        <f t="shared" si="103"/>
        <v>0.82528083945142949</v>
      </c>
    </row>
    <row r="110" spans="1:46" ht="13.5" thickBot="1">
      <c r="A110" s="4" t="s">
        <v>51</v>
      </c>
      <c r="B110" s="4" t="s">
        <v>52</v>
      </c>
      <c r="C110" s="5">
        <v>0.1178</v>
      </c>
      <c r="D110" s="5">
        <v>0.10306999999999999</v>
      </c>
      <c r="E110" s="5">
        <v>0.10124</v>
      </c>
      <c r="F110" s="5">
        <v>9.9970000000000003E-2</v>
      </c>
      <c r="G110" s="5">
        <v>0.10675999999999999</v>
      </c>
      <c r="H110" s="5">
        <v>0.10503</v>
      </c>
      <c r="I110" s="5">
        <v>0.1071</v>
      </c>
      <c r="J110" s="5">
        <v>0.10382</v>
      </c>
      <c r="K110" s="5">
        <v>0.10754</v>
      </c>
      <c r="L110" s="5">
        <v>8.1199999999999994E-2</v>
      </c>
      <c r="M110" s="5">
        <v>8.7749999999999995E-2</v>
      </c>
      <c r="N110" s="5">
        <v>0.1077</v>
      </c>
      <c r="O110" s="5">
        <v>0.11311</v>
      </c>
      <c r="P110" s="5">
        <v>0.13100999999999999</v>
      </c>
      <c r="Q110" s="5">
        <v>0.13641</v>
      </c>
      <c r="R110" s="5">
        <v>0.14838999999999999</v>
      </c>
      <c r="S110" s="5">
        <v>0.13663</v>
      </c>
      <c r="T110" s="5">
        <v>0.13102</v>
      </c>
      <c r="U110" s="5">
        <v>0.13783999999999999</v>
      </c>
      <c r="V110" s="5">
        <v>0.13331999999999999</v>
      </c>
      <c r="W110" s="5">
        <v>0.12695999999999999</v>
      </c>
      <c r="X110" s="5">
        <v>0.13571</v>
      </c>
      <c r="Y110" s="5">
        <v>0.12864</v>
      </c>
      <c r="Z110" s="5">
        <v>0.10939</v>
      </c>
      <c r="AA110" s="5">
        <v>0.10584</v>
      </c>
      <c r="AB110" s="5">
        <v>8.5989999999999997E-2</v>
      </c>
      <c r="AC110" s="5">
        <v>0.10143000000000001</v>
      </c>
      <c r="AD110" s="5">
        <v>9.4289999999999999E-2</v>
      </c>
      <c r="AE110" s="5">
        <v>0.11092</v>
      </c>
      <c r="AF110" s="5">
        <v>0.10972999999999999</v>
      </c>
      <c r="AG110" s="5">
        <v>0.13028999999999999</v>
      </c>
      <c r="AH110" s="5">
        <v>0.15522</v>
      </c>
      <c r="AI110" s="5">
        <v>0.14596000000000001</v>
      </c>
      <c r="AJ110" s="5">
        <v>0.14399999999999999</v>
      </c>
      <c r="AK110" s="5">
        <v>0.13281999999999999</v>
      </c>
      <c r="AM110" s="4" t="s">
        <v>51</v>
      </c>
      <c r="AN110" s="4" t="s">
        <v>52</v>
      </c>
      <c r="AO110" s="5">
        <f t="shared" si="99"/>
        <v>0.10241499999999998</v>
      </c>
      <c r="AP110" s="5">
        <f t="shared" si="100"/>
        <v>0.13070250000000003</v>
      </c>
      <c r="AQ110" s="5">
        <f t="shared" si="101"/>
        <v>0.11968090909090909</v>
      </c>
      <c r="AR110" s="6">
        <f>(AO110-AVERAGE(AO107:AO152))/_xlfn.STDEV.P(AO107:AO152)</f>
        <v>0.22500411589028174</v>
      </c>
      <c r="AS110" s="6">
        <f t="shared" ref="AS110:AT110" si="104">(AP110-AVERAGE(AP107:AP152))/_xlfn.STDEV.P(AP107:AP152)</f>
        <v>0.55461714830962894</v>
      </c>
      <c r="AT110" s="6">
        <f t="shared" si="104"/>
        <v>-0.10092665214385071</v>
      </c>
    </row>
    <row r="111" spans="1:46" ht="13.5" thickBot="1">
      <c r="A111" s="4" t="s">
        <v>53</v>
      </c>
      <c r="B111" s="4" t="s">
        <v>54</v>
      </c>
      <c r="C111" s="5">
        <v>9.2520000000000005E-2</v>
      </c>
      <c r="D111" s="5">
        <v>9.6299999999999997E-2</v>
      </c>
      <c r="E111" s="5">
        <v>9.869E-2</v>
      </c>
      <c r="F111" s="5">
        <v>9.851E-2</v>
      </c>
      <c r="G111" s="5">
        <v>6.5720000000000001E-2</v>
      </c>
      <c r="H111" s="5">
        <v>5.706E-2</v>
      </c>
      <c r="I111" s="5">
        <v>5.0619999999999998E-2</v>
      </c>
      <c r="J111" s="5">
        <v>5.8549999999999998E-2</v>
      </c>
      <c r="K111" s="5">
        <v>5.9790000000000003E-2</v>
      </c>
      <c r="L111" s="5">
        <v>5.595E-2</v>
      </c>
      <c r="M111" s="5">
        <v>5.9619999999999999E-2</v>
      </c>
      <c r="N111" s="5">
        <v>5.8790000000000002E-2</v>
      </c>
      <c r="O111" s="5">
        <v>0.1012</v>
      </c>
      <c r="P111" s="5">
        <v>0.10435999999999999</v>
      </c>
      <c r="Q111" s="5">
        <v>0.11983000000000001</v>
      </c>
      <c r="R111" s="5">
        <v>0.11272</v>
      </c>
      <c r="S111" s="5">
        <v>0.1212</v>
      </c>
      <c r="T111" s="5">
        <v>0.12870999999999999</v>
      </c>
      <c r="U111" s="5">
        <v>0.13059999999999999</v>
      </c>
      <c r="V111" s="5">
        <v>0.12267</v>
      </c>
      <c r="W111" s="5">
        <v>0.11032</v>
      </c>
      <c r="X111" s="5">
        <v>0.1593</v>
      </c>
      <c r="Y111" s="5">
        <v>0.18404999999999999</v>
      </c>
      <c r="Z111" s="5">
        <v>0.18329000000000001</v>
      </c>
      <c r="AA111" s="5">
        <v>0.14072000000000001</v>
      </c>
      <c r="AB111" s="5">
        <v>0.13378000000000001</v>
      </c>
      <c r="AC111" s="5">
        <v>0.11592</v>
      </c>
      <c r="AD111" s="5">
        <v>0.11974</v>
      </c>
      <c r="AE111" s="5">
        <v>0.14266000000000001</v>
      </c>
      <c r="AF111" s="5">
        <v>0.13339999999999999</v>
      </c>
      <c r="AG111" s="5">
        <v>0.13886999999999999</v>
      </c>
      <c r="AH111" s="5">
        <v>0.1472</v>
      </c>
      <c r="AI111" s="5">
        <v>0.23053999999999999</v>
      </c>
      <c r="AJ111" s="5">
        <v>0.23451</v>
      </c>
      <c r="AK111" s="5">
        <v>0.21446000000000001</v>
      </c>
      <c r="AM111" s="4" t="s">
        <v>53</v>
      </c>
      <c r="AN111" s="4" t="s">
        <v>54</v>
      </c>
      <c r="AO111" s="5">
        <f t="shared" si="99"/>
        <v>7.100999999999999E-2</v>
      </c>
      <c r="AP111" s="5">
        <f t="shared" si="100"/>
        <v>0.13152083333333334</v>
      </c>
      <c r="AQ111" s="5">
        <f t="shared" si="101"/>
        <v>0.15925454545454545</v>
      </c>
      <c r="AR111" s="6">
        <f>(AO111-AVERAGE(AO107:AO152))/_xlfn.STDEV.P(AO107:AO152)</f>
        <v>-0.54786547481899961</v>
      </c>
      <c r="AS111" s="6">
        <f t="shared" ref="AS111:AT111" si="105">(AP111-AVERAGE(AP107:AP152))/_xlfn.STDEV.P(AP107:AP152)</f>
        <v>0.57326050454059108</v>
      </c>
      <c r="AT111" s="6">
        <f t="shared" si="105"/>
        <v>0.78564762313011494</v>
      </c>
    </row>
    <row r="112" spans="1:46" ht="13.5" thickBot="1">
      <c r="A112" s="4" t="s">
        <v>55</v>
      </c>
      <c r="B112" s="4" t="s">
        <v>56</v>
      </c>
      <c r="C112" s="5">
        <v>0.10394</v>
      </c>
      <c r="D112" s="5">
        <v>0.10775999999999999</v>
      </c>
      <c r="E112" s="5">
        <v>0.11452</v>
      </c>
      <c r="F112" s="5">
        <v>0.11235000000000001</v>
      </c>
      <c r="G112" s="5">
        <v>9.5570000000000002E-2</v>
      </c>
      <c r="H112" s="5">
        <v>9.0709999999999999E-2</v>
      </c>
      <c r="I112" s="5">
        <v>9.9290000000000003E-2</v>
      </c>
      <c r="J112" s="5">
        <v>0.11573</v>
      </c>
      <c r="K112" s="5">
        <v>0.10727</v>
      </c>
      <c r="L112" s="5">
        <v>0.11416999999999999</v>
      </c>
      <c r="M112" s="5">
        <v>9.2990000000000003E-2</v>
      </c>
      <c r="N112" s="5">
        <v>9.9970000000000003E-2</v>
      </c>
      <c r="O112" s="5">
        <v>0.11035</v>
      </c>
      <c r="P112" s="5">
        <v>0.10556</v>
      </c>
      <c r="Q112" s="5">
        <v>0.10678</v>
      </c>
      <c r="R112" s="5">
        <v>0.11199000000000001</v>
      </c>
      <c r="S112" s="5">
        <v>0.11233</v>
      </c>
      <c r="T112" s="5">
        <v>0.112</v>
      </c>
      <c r="U112" s="5">
        <v>0.10481</v>
      </c>
      <c r="V112" s="5">
        <v>9.7939999999999999E-2</v>
      </c>
      <c r="W112" s="5">
        <v>0.11421000000000001</v>
      </c>
      <c r="X112" s="5">
        <v>0.10469000000000001</v>
      </c>
      <c r="Y112" s="5">
        <v>0.12067</v>
      </c>
      <c r="Z112" s="5">
        <v>0.12393999999999999</v>
      </c>
      <c r="AA112" s="5">
        <v>0.11659</v>
      </c>
      <c r="AB112" s="5">
        <v>0.12690000000000001</v>
      </c>
      <c r="AC112" s="5">
        <v>0.11892</v>
      </c>
      <c r="AD112" s="5">
        <v>0.12634000000000001</v>
      </c>
      <c r="AE112" s="5">
        <v>0.12235</v>
      </c>
      <c r="AF112" s="5">
        <v>0.12037</v>
      </c>
      <c r="AG112" s="5">
        <v>0.12667</v>
      </c>
      <c r="AH112" s="5">
        <v>0.13095000000000001</v>
      </c>
      <c r="AI112" s="5">
        <v>0.1177</v>
      </c>
      <c r="AJ112" s="5">
        <v>0.11953999999999999</v>
      </c>
      <c r="AK112" s="5">
        <v>0.10034999999999999</v>
      </c>
      <c r="AM112" s="4" t="s">
        <v>55</v>
      </c>
      <c r="AN112" s="4" t="s">
        <v>56</v>
      </c>
      <c r="AO112" s="5">
        <f t="shared" si="99"/>
        <v>0.1045225</v>
      </c>
      <c r="AP112" s="5">
        <f t="shared" si="100"/>
        <v>0.11043916666666666</v>
      </c>
      <c r="AQ112" s="5">
        <f t="shared" si="101"/>
        <v>0.12060727272727272</v>
      </c>
      <c r="AR112" s="6">
        <f>(AO112-AVERAGE(AO107:AO152))/_xlfn.STDEV.P(AO107:AO152)</f>
        <v>0.27686919031855212</v>
      </c>
      <c r="AS112" s="6">
        <f t="shared" ref="AS112:AT112" si="106">(AP112-AVERAGE(AP107:AP152))/_xlfn.STDEV.P(AP107:AP152)</f>
        <v>9.2975753083466506E-2</v>
      </c>
      <c r="AT112" s="6">
        <f t="shared" si="106"/>
        <v>-8.0173184810130776E-2</v>
      </c>
    </row>
    <row r="113" spans="1:46" ht="13.5" thickBot="1">
      <c r="A113" s="4" t="s">
        <v>57</v>
      </c>
      <c r="B113" s="4" t="s">
        <v>58</v>
      </c>
      <c r="C113" s="5">
        <v>6.8610000000000004E-2</v>
      </c>
      <c r="D113" s="5">
        <v>7.6679999999999998E-2</v>
      </c>
      <c r="E113" s="5">
        <v>3.8980000000000001E-2</v>
      </c>
      <c r="F113" s="5">
        <v>4.6330000000000003E-2</v>
      </c>
      <c r="G113" s="5">
        <v>5.432E-2</v>
      </c>
      <c r="H113" s="5">
        <v>5.3659999999999999E-2</v>
      </c>
      <c r="I113" s="5">
        <v>7.7859999999999999E-2</v>
      </c>
      <c r="J113" s="5">
        <v>7.5829999999999995E-2</v>
      </c>
      <c r="K113" s="5">
        <v>8.405E-2</v>
      </c>
      <c r="L113" s="5">
        <v>0.10162</v>
      </c>
      <c r="M113" s="5">
        <v>9.9839999999999998E-2</v>
      </c>
      <c r="N113" s="5">
        <v>0.10537000000000001</v>
      </c>
      <c r="O113" s="5">
        <v>0.12359000000000001</v>
      </c>
      <c r="P113" s="5">
        <v>0.12028999999999999</v>
      </c>
      <c r="Q113" s="5">
        <v>0.12466000000000001</v>
      </c>
      <c r="R113" s="5">
        <v>0.1273</v>
      </c>
      <c r="S113" s="5">
        <v>0.12952</v>
      </c>
      <c r="T113" s="5">
        <v>0.13367999999999999</v>
      </c>
      <c r="U113" s="5">
        <v>0.12177</v>
      </c>
      <c r="V113" s="5">
        <v>0.1293</v>
      </c>
      <c r="W113" s="5">
        <v>0.12109</v>
      </c>
      <c r="X113" s="5">
        <v>0.13267999999999999</v>
      </c>
      <c r="Y113" s="5">
        <v>0.14931</v>
      </c>
      <c r="Z113" s="5">
        <v>0.14563999999999999</v>
      </c>
      <c r="AA113" s="5">
        <v>0.12681999999999999</v>
      </c>
      <c r="AB113" s="5">
        <v>0.12963</v>
      </c>
      <c r="AC113" s="5">
        <v>0.13796</v>
      </c>
      <c r="AD113" s="5">
        <v>0.15110999999999999</v>
      </c>
      <c r="AE113" s="5">
        <v>0.17161999999999999</v>
      </c>
      <c r="AF113" s="5">
        <v>0.19450000000000001</v>
      </c>
      <c r="AG113" s="5">
        <v>0.18082000000000001</v>
      </c>
      <c r="AH113" s="5">
        <v>0.17135</v>
      </c>
      <c r="AI113" s="5">
        <v>0.17135</v>
      </c>
      <c r="AJ113" s="5">
        <v>0.15654000000000001</v>
      </c>
      <c r="AK113" s="5">
        <v>0.13366</v>
      </c>
      <c r="AM113" s="4" t="s">
        <v>57</v>
      </c>
      <c r="AN113" s="4" t="s">
        <v>58</v>
      </c>
      <c r="AO113" s="5">
        <f t="shared" si="99"/>
        <v>7.3595833333333333E-2</v>
      </c>
      <c r="AP113" s="5">
        <f t="shared" si="100"/>
        <v>0.1299025</v>
      </c>
      <c r="AQ113" s="5">
        <f t="shared" si="101"/>
        <v>0.15685090909090907</v>
      </c>
      <c r="AR113" s="6">
        <f>(AO113-AVERAGE(AO107:AO152))/_xlfn.STDEV.P(AO107:AO152)</f>
        <v>-0.48422873067075062</v>
      </c>
      <c r="AS113" s="6">
        <f t="shared" ref="AS113:AT113" si="107">(AP113-AVERAGE(AP107:AP152))/_xlfn.STDEV.P(AP107:AP152)</f>
        <v>0.53639146401052018</v>
      </c>
      <c r="AT113" s="6">
        <f t="shared" si="107"/>
        <v>0.73179858718275814</v>
      </c>
    </row>
    <row r="114" spans="1:46" ht="13.5" thickBot="1">
      <c r="A114" s="4" t="s">
        <v>59</v>
      </c>
      <c r="B114" s="4" t="s">
        <v>60</v>
      </c>
      <c r="C114" s="5">
        <v>0.19377</v>
      </c>
      <c r="D114" s="5">
        <v>0.19434999999999999</v>
      </c>
      <c r="E114" s="5">
        <v>0.19733000000000001</v>
      </c>
      <c r="F114" s="5">
        <v>0.18834000000000001</v>
      </c>
      <c r="G114" s="5">
        <v>0.14302999999999999</v>
      </c>
      <c r="H114" s="5">
        <v>0.14137</v>
      </c>
      <c r="I114" s="5">
        <v>0.14874999999999999</v>
      </c>
      <c r="J114" s="5">
        <v>0.12159</v>
      </c>
      <c r="K114" s="5">
        <v>0.12127</v>
      </c>
      <c r="L114" s="5">
        <v>0.14282</v>
      </c>
      <c r="M114" s="5">
        <v>0.15609999999999999</v>
      </c>
      <c r="N114" s="5">
        <v>0.13045000000000001</v>
      </c>
      <c r="O114" s="5">
        <v>0.11230999999999999</v>
      </c>
      <c r="P114" s="5">
        <v>0.11272</v>
      </c>
      <c r="Q114" s="5">
        <v>0.12071</v>
      </c>
      <c r="R114" s="5">
        <v>0.12720000000000001</v>
      </c>
      <c r="S114" s="5">
        <v>0.13535</v>
      </c>
      <c r="T114" s="5">
        <v>0.14377999999999999</v>
      </c>
      <c r="U114" s="5">
        <v>0.13450999999999999</v>
      </c>
      <c r="V114" s="5">
        <v>0.11923</v>
      </c>
      <c r="W114" s="5">
        <v>0.1265</v>
      </c>
      <c r="X114" s="5">
        <v>0.11581</v>
      </c>
      <c r="Y114" s="5">
        <v>0.11751</v>
      </c>
      <c r="Z114" s="5">
        <v>0.13238</v>
      </c>
      <c r="AA114" s="5">
        <v>0.13602</v>
      </c>
      <c r="AB114" s="5">
        <v>0.15717</v>
      </c>
      <c r="AC114" s="5">
        <v>0.15845999999999999</v>
      </c>
      <c r="AD114" s="5">
        <v>0.14921999999999999</v>
      </c>
      <c r="AE114" s="5">
        <v>0.13780000000000001</v>
      </c>
      <c r="AF114" s="5">
        <v>0.13220000000000001</v>
      </c>
      <c r="AG114" s="5">
        <v>0.12892000000000001</v>
      </c>
      <c r="AH114" s="5">
        <v>0.16574</v>
      </c>
      <c r="AI114" s="5">
        <v>0.15422</v>
      </c>
      <c r="AJ114" s="5">
        <v>0.15397</v>
      </c>
      <c r="AK114" s="5">
        <v>0.11859</v>
      </c>
      <c r="AM114" s="4" t="s">
        <v>59</v>
      </c>
      <c r="AN114" s="4" t="s">
        <v>60</v>
      </c>
      <c r="AO114" s="5">
        <f t="shared" si="99"/>
        <v>0.15659749999999997</v>
      </c>
      <c r="AP114" s="5">
        <f t="shared" si="100"/>
        <v>0.12483416666666668</v>
      </c>
      <c r="AQ114" s="5">
        <f t="shared" si="101"/>
        <v>0.14475545454545455</v>
      </c>
      <c r="AR114" s="6">
        <f>(AO114-AVERAGE(AO107:AO152))/_xlfn.STDEV.P(AO107:AO152)</f>
        <v>1.5584225715058093</v>
      </c>
      <c r="AS114" s="6">
        <f t="shared" ref="AS114:AT114" si="108">(AP114-AVERAGE(AP107:AP152))/_xlfn.STDEV.P(AP107:AP152)</f>
        <v>0.42092415994054522</v>
      </c>
      <c r="AT114" s="6">
        <f t="shared" si="108"/>
        <v>0.46082225462618731</v>
      </c>
    </row>
    <row r="115" spans="1:46" ht="13.5" thickBot="1">
      <c r="A115" s="4" t="s">
        <v>61</v>
      </c>
      <c r="B115" s="4" t="s">
        <v>62</v>
      </c>
      <c r="C115" s="5">
        <v>6.164E-2</v>
      </c>
      <c r="D115" s="5">
        <v>6.5610000000000002E-2</v>
      </c>
      <c r="E115" s="5">
        <v>7.8630000000000005E-2</v>
      </c>
      <c r="F115" s="5">
        <v>7.4370000000000006E-2</v>
      </c>
      <c r="G115" s="5">
        <v>7.6550000000000007E-2</v>
      </c>
      <c r="H115" s="5">
        <v>7.6509999999999995E-2</v>
      </c>
      <c r="I115" s="5">
        <v>8.4640000000000007E-2</v>
      </c>
      <c r="J115" s="5">
        <v>4.4519999999999997E-2</v>
      </c>
      <c r="K115" s="5">
        <v>3.9980000000000002E-2</v>
      </c>
      <c r="L115" s="5">
        <v>5.5710000000000003E-2</v>
      </c>
      <c r="M115" s="5">
        <v>6.1460000000000001E-2</v>
      </c>
      <c r="N115" s="5">
        <v>6.9800000000000001E-2</v>
      </c>
      <c r="O115" s="5">
        <v>6.9540000000000005E-2</v>
      </c>
      <c r="P115" s="5">
        <v>6.5570000000000003E-2</v>
      </c>
      <c r="Q115" s="5">
        <v>6.1809999999999997E-2</v>
      </c>
      <c r="R115" s="5">
        <v>6.6259999999999999E-2</v>
      </c>
      <c r="S115" s="5">
        <v>6.7750000000000005E-2</v>
      </c>
      <c r="T115" s="5">
        <v>6.5979999999999997E-2</v>
      </c>
      <c r="U115" s="5">
        <v>5.8250000000000003E-2</v>
      </c>
      <c r="V115" s="5">
        <v>6.3100000000000003E-2</v>
      </c>
      <c r="W115" s="5">
        <v>6.0879999999999997E-2</v>
      </c>
      <c r="X115" s="5">
        <v>4.6399999999999997E-2</v>
      </c>
      <c r="Y115" s="5">
        <v>4.8719999999999999E-2</v>
      </c>
      <c r="Z115" s="5">
        <v>4.0390000000000002E-2</v>
      </c>
      <c r="AA115" s="5">
        <v>3.8449999999999998E-2</v>
      </c>
      <c r="AB115" s="5">
        <v>4.5109999999999997E-2</v>
      </c>
      <c r="AC115" s="5">
        <v>4.5109999999999997E-2</v>
      </c>
      <c r="AD115" s="5">
        <v>4.0320000000000002E-2</v>
      </c>
      <c r="AE115" s="5">
        <v>4.4889999999999999E-2</v>
      </c>
      <c r="AF115" s="5">
        <v>6.225E-2</v>
      </c>
      <c r="AG115" s="5">
        <v>7.9519999999999993E-2</v>
      </c>
      <c r="AH115" s="5">
        <v>0.13718</v>
      </c>
      <c r="AI115" s="5">
        <v>0.17885000000000001</v>
      </c>
      <c r="AJ115" s="5">
        <v>0.17665</v>
      </c>
      <c r="AK115" s="5">
        <v>0.17413999999999999</v>
      </c>
      <c r="AM115" s="4" t="s">
        <v>61</v>
      </c>
      <c r="AN115" s="4" t="s">
        <v>62</v>
      </c>
      <c r="AO115" s="5">
        <f t="shared" si="99"/>
        <v>6.5784999999999996E-2</v>
      </c>
      <c r="AP115" s="5">
        <f t="shared" si="100"/>
        <v>5.9554166666666679E-2</v>
      </c>
      <c r="AQ115" s="5">
        <f t="shared" si="101"/>
        <v>9.2951818181818177E-2</v>
      </c>
      <c r="AR115" s="6">
        <f>(AO115-AVERAGE(AO107:AO152))/_xlfn.STDEV.P(AO107:AO152)</f>
        <v>-0.67645148378113906</v>
      </c>
      <c r="AS115" s="6">
        <f t="shared" ref="AS115:AT115" si="109">(AP115-AVERAGE(AP107:AP152))/_xlfn.STDEV.P(AP107:AP152)</f>
        <v>-1.0662916788666843</v>
      </c>
      <c r="AT115" s="6">
        <f t="shared" si="109"/>
        <v>-0.69974259576116105</v>
      </c>
    </row>
    <row r="116" spans="1:46" ht="13.5" thickBot="1">
      <c r="A116" s="4" t="s">
        <v>63</v>
      </c>
      <c r="B116" s="4" t="s">
        <v>64</v>
      </c>
      <c r="C116" s="5">
        <v>7.5609999999999997E-2</v>
      </c>
      <c r="D116" s="5">
        <v>0.11584999999999999</v>
      </c>
      <c r="E116" s="5">
        <v>0.11139</v>
      </c>
      <c r="F116" s="5">
        <v>0.11607000000000001</v>
      </c>
      <c r="G116" s="5">
        <v>0.11645999999999999</v>
      </c>
      <c r="H116" s="5">
        <v>0.11742</v>
      </c>
      <c r="I116" s="5">
        <v>0.11722</v>
      </c>
      <c r="J116" s="5">
        <v>0.11791</v>
      </c>
      <c r="K116" s="5">
        <v>0.11132</v>
      </c>
      <c r="L116" s="5">
        <v>9.5699999999999993E-2</v>
      </c>
      <c r="M116" s="5">
        <v>8.659E-2</v>
      </c>
      <c r="N116" s="5">
        <v>9.7949999999999995E-2</v>
      </c>
      <c r="O116" s="5">
        <v>0.10072</v>
      </c>
      <c r="P116" s="5">
        <v>5.9639999999999999E-2</v>
      </c>
      <c r="Q116" s="5">
        <v>6.1069999999999999E-2</v>
      </c>
      <c r="R116" s="5">
        <v>6.1940000000000002E-2</v>
      </c>
      <c r="S116" s="5">
        <v>6.8260000000000001E-2</v>
      </c>
      <c r="T116" s="5">
        <v>6.7460000000000006E-2</v>
      </c>
      <c r="U116" s="5">
        <v>7.0449999999999999E-2</v>
      </c>
      <c r="V116" s="5">
        <v>5.858E-2</v>
      </c>
      <c r="W116" s="5">
        <v>5.5910000000000001E-2</v>
      </c>
      <c r="X116" s="5">
        <v>8.4760000000000002E-2</v>
      </c>
      <c r="Y116" s="5">
        <v>0.1046</v>
      </c>
      <c r="Z116" s="5">
        <v>9.5990000000000006E-2</v>
      </c>
      <c r="AA116" s="5">
        <v>9.0230000000000005E-2</v>
      </c>
      <c r="AB116" s="5">
        <v>9.0579999999999994E-2</v>
      </c>
      <c r="AC116" s="5">
        <v>8.5680000000000006E-2</v>
      </c>
      <c r="AD116" s="5">
        <v>8.1290000000000001E-2</v>
      </c>
      <c r="AE116" s="5">
        <v>7.3550000000000004E-2</v>
      </c>
      <c r="AF116" s="5">
        <v>7.4590000000000004E-2</v>
      </c>
      <c r="AG116" s="5">
        <v>7.8520000000000006E-2</v>
      </c>
      <c r="AH116" s="5">
        <v>8.5639999999999994E-2</v>
      </c>
      <c r="AI116" s="5">
        <v>8.1570000000000004E-2</v>
      </c>
      <c r="AJ116" s="5">
        <v>6.1060000000000003E-2</v>
      </c>
      <c r="AK116" s="5">
        <v>4.7100000000000003E-2</v>
      </c>
      <c r="AM116" s="4" t="s">
        <v>63</v>
      </c>
      <c r="AN116" s="4" t="s">
        <v>64</v>
      </c>
      <c r="AO116" s="5">
        <f t="shared" si="99"/>
        <v>0.10662416666666664</v>
      </c>
      <c r="AP116" s="5">
        <f t="shared" si="100"/>
        <v>7.4115E-2</v>
      </c>
      <c r="AQ116" s="5">
        <f t="shared" si="101"/>
        <v>7.7255454545454558E-2</v>
      </c>
      <c r="AR116" s="6">
        <f>(AO116-AVERAGE(AO107:AO152))/_xlfn.STDEV.P(AO107:AO152)</f>
        <v>0.32859070779901656</v>
      </c>
      <c r="AS116" s="6">
        <f t="shared" ref="AS116:AT116" si="110">(AP116-AVERAGE(AP107:AP152))/_xlfn.STDEV.P(AP107:AP152)</f>
        <v>-0.73456523953510355</v>
      </c>
      <c r="AT116" s="6">
        <f t="shared" si="110"/>
        <v>-1.0513906497199554</v>
      </c>
    </row>
    <row r="117" spans="1:46" ht="13.5" thickBot="1">
      <c r="A117" s="4" t="s">
        <v>65</v>
      </c>
      <c r="B117" s="4" t="s">
        <v>66</v>
      </c>
      <c r="C117" s="5">
        <v>9.9900000000000003E-2</v>
      </c>
      <c r="D117" s="5">
        <v>9.9900000000000003E-2</v>
      </c>
      <c r="E117" s="5">
        <v>0.11552999999999999</v>
      </c>
      <c r="F117" s="5">
        <v>9.2100000000000001E-2</v>
      </c>
      <c r="G117" s="5">
        <v>9.8629999999999995E-2</v>
      </c>
      <c r="H117" s="5">
        <v>9.3579999999999997E-2</v>
      </c>
      <c r="I117" s="5">
        <v>9.2289999999999997E-2</v>
      </c>
      <c r="J117" s="5">
        <v>9.9299999999999999E-2</v>
      </c>
      <c r="K117" s="5">
        <v>0.10342999999999999</v>
      </c>
      <c r="L117" s="5">
        <v>9.8100000000000007E-2</v>
      </c>
      <c r="M117" s="5">
        <v>0.10453</v>
      </c>
      <c r="N117" s="5">
        <v>0.11274000000000001</v>
      </c>
      <c r="O117" s="5">
        <v>0.10442</v>
      </c>
      <c r="P117" s="5">
        <v>9.6100000000000005E-2</v>
      </c>
      <c r="Q117" s="5">
        <v>8.974E-2</v>
      </c>
      <c r="R117" s="5">
        <v>9.128E-2</v>
      </c>
      <c r="S117" s="5">
        <v>9.1319999999999998E-2</v>
      </c>
      <c r="T117" s="5">
        <v>9.6610000000000001E-2</v>
      </c>
      <c r="U117" s="5">
        <v>9.5479999999999995E-2</v>
      </c>
      <c r="V117" s="5">
        <v>8.8539999999999994E-2</v>
      </c>
      <c r="W117" s="5">
        <v>8.6840000000000001E-2</v>
      </c>
      <c r="X117" s="5">
        <v>9.2319999999999999E-2</v>
      </c>
      <c r="Y117" s="5">
        <v>8.0210000000000004E-2</v>
      </c>
      <c r="Z117" s="5">
        <v>6.8669999999999995E-2</v>
      </c>
      <c r="AA117" s="5">
        <v>6.8159999999999998E-2</v>
      </c>
      <c r="AB117" s="5">
        <v>6.6669999999999993E-2</v>
      </c>
      <c r="AC117" s="5">
        <v>8.1220000000000001E-2</v>
      </c>
      <c r="AD117" s="5">
        <v>7.4969999999999995E-2</v>
      </c>
      <c r="AE117" s="5">
        <v>9.443E-2</v>
      </c>
      <c r="AF117" s="5">
        <v>8.8929999999999995E-2</v>
      </c>
      <c r="AG117" s="5">
        <v>0.10013</v>
      </c>
      <c r="AH117" s="5">
        <v>0.10166</v>
      </c>
      <c r="AI117" s="5">
        <v>9.4070000000000001E-2</v>
      </c>
      <c r="AJ117" s="5">
        <v>9.4140000000000001E-2</v>
      </c>
      <c r="AK117" s="5">
        <v>9.912E-2</v>
      </c>
      <c r="AM117" s="4" t="s">
        <v>65</v>
      </c>
      <c r="AN117" s="4" t="s">
        <v>66</v>
      </c>
      <c r="AO117" s="5">
        <f t="shared" si="99"/>
        <v>0.10083583333333333</v>
      </c>
      <c r="AP117" s="5">
        <f t="shared" si="100"/>
        <v>9.0127499999999985E-2</v>
      </c>
      <c r="AQ117" s="5">
        <f t="shared" si="101"/>
        <v>8.7590909090909094E-2</v>
      </c>
      <c r="AR117" s="6">
        <f>(AO117-AVERAGE(AO107:AO152))/_xlfn.STDEV.P(AO107:AO152)</f>
        <v>0.18614119930603112</v>
      </c>
      <c r="AS117" s="6">
        <f t="shared" ref="AS117:AT117" si="111">(AP117-AVERAGE(AP107:AP152))/_xlfn.STDEV.P(AP107:AP152)</f>
        <v>-0.36976677723576629</v>
      </c>
      <c r="AT117" s="6">
        <f t="shared" si="111"/>
        <v>-0.81984386844707613</v>
      </c>
    </row>
    <row r="118" spans="1:46" ht="13.5" thickBot="1">
      <c r="A118" s="4" t="s">
        <v>67</v>
      </c>
      <c r="B118" s="4" t="s">
        <v>68</v>
      </c>
      <c r="C118" s="5">
        <v>7.2980000000000003E-2</v>
      </c>
      <c r="D118" s="5">
        <v>7.4399999999999994E-2</v>
      </c>
      <c r="E118" s="5">
        <v>7.9909999999999995E-2</v>
      </c>
      <c r="F118" s="5">
        <v>8.4449999999999997E-2</v>
      </c>
      <c r="G118" s="5">
        <v>8.3150000000000002E-2</v>
      </c>
      <c r="H118" s="5">
        <v>8.0610000000000001E-2</v>
      </c>
      <c r="I118" s="5">
        <v>7.3679999999999995E-2</v>
      </c>
      <c r="J118" s="5">
        <v>7.1840000000000001E-2</v>
      </c>
      <c r="K118" s="5">
        <v>7.3330000000000006E-2</v>
      </c>
      <c r="L118" s="5">
        <v>7.2590000000000002E-2</v>
      </c>
      <c r="M118" s="5">
        <v>6.0429999999999998E-2</v>
      </c>
      <c r="N118" s="5">
        <v>5.7779999999999998E-2</v>
      </c>
      <c r="O118" s="5">
        <v>5.7419999999999999E-2</v>
      </c>
      <c r="P118" s="5">
        <v>6.1469999999999997E-2</v>
      </c>
      <c r="Q118" s="5">
        <v>7.7890000000000001E-2</v>
      </c>
      <c r="R118" s="5">
        <v>7.2109999999999994E-2</v>
      </c>
      <c r="S118" s="5">
        <v>7.3800000000000004E-2</v>
      </c>
      <c r="T118" s="5">
        <v>7.9810000000000006E-2</v>
      </c>
      <c r="U118" s="5">
        <v>7.7439999999999995E-2</v>
      </c>
      <c r="V118" s="5">
        <v>8.0509999999999998E-2</v>
      </c>
      <c r="W118" s="5">
        <v>7.4380000000000002E-2</v>
      </c>
      <c r="X118" s="5">
        <v>7.8109999999999999E-2</v>
      </c>
      <c r="Y118" s="5">
        <v>8.3970000000000003E-2</v>
      </c>
      <c r="Z118" s="5">
        <v>8.4190000000000001E-2</v>
      </c>
      <c r="AA118" s="5">
        <v>9.3799999999999994E-2</v>
      </c>
      <c r="AB118" s="5">
        <v>8.9749999999999996E-2</v>
      </c>
      <c r="AC118" s="5">
        <v>7.4230000000000004E-2</v>
      </c>
      <c r="AD118" s="5">
        <v>7.3069999999999996E-2</v>
      </c>
      <c r="AE118" s="5">
        <v>6.9019999999999998E-2</v>
      </c>
      <c r="AF118" s="5">
        <v>8.5569999999999993E-2</v>
      </c>
      <c r="AG118" s="5">
        <v>0.1348</v>
      </c>
      <c r="AH118" s="5">
        <v>0.13356999999999999</v>
      </c>
      <c r="AI118" s="5">
        <v>0.14115</v>
      </c>
      <c r="AJ118" s="5">
        <v>0.13941000000000001</v>
      </c>
      <c r="AK118" s="5">
        <v>0.14940000000000001</v>
      </c>
      <c r="AM118" s="4" t="s">
        <v>67</v>
      </c>
      <c r="AN118" s="4" t="s">
        <v>68</v>
      </c>
      <c r="AO118" s="5">
        <f t="shared" si="99"/>
        <v>7.3762500000000009E-2</v>
      </c>
      <c r="AP118" s="5">
        <f t="shared" si="100"/>
        <v>7.5091666666666668E-2</v>
      </c>
      <c r="AQ118" s="5">
        <f t="shared" si="101"/>
        <v>0.10761545454545453</v>
      </c>
      <c r="AR118" s="6">
        <f>(AO118-AVERAGE(AO107:AO152))/_xlfn.STDEV.P(AO107:AO152)</f>
        <v>-0.48012710359061833</v>
      </c>
      <c r="AS118" s="6">
        <f t="shared" ref="AS118:AT118" si="112">(AP118-AVERAGE(AP107:AP152))/_xlfn.STDEV.P(AP107:AP152)</f>
        <v>-0.71231471661994228</v>
      </c>
      <c r="AT118" s="6">
        <f t="shared" si="112"/>
        <v>-0.37123089007626864</v>
      </c>
    </row>
    <row r="119" spans="1:46" ht="13.5" thickBot="1">
      <c r="A119" s="4" t="s">
        <v>69</v>
      </c>
      <c r="B119" s="4" t="s">
        <v>70</v>
      </c>
      <c r="C119" s="5">
        <v>0.14751</v>
      </c>
      <c r="D119" s="5">
        <v>0.12640000000000001</v>
      </c>
      <c r="E119" s="5">
        <v>0.1216</v>
      </c>
      <c r="F119" s="5">
        <v>0.11607000000000001</v>
      </c>
      <c r="G119" s="5">
        <v>0.10818999999999999</v>
      </c>
      <c r="H119" s="5">
        <v>0.10592</v>
      </c>
      <c r="I119" s="5">
        <v>9.0639999999999998E-2</v>
      </c>
      <c r="J119" s="5">
        <v>9.6149999999999999E-2</v>
      </c>
      <c r="K119" s="5">
        <v>9.214E-2</v>
      </c>
      <c r="L119" s="5">
        <v>8.8389999999999996E-2</v>
      </c>
      <c r="M119" s="5">
        <v>7.646E-2</v>
      </c>
      <c r="N119" s="5">
        <v>8.2419999999999993E-2</v>
      </c>
      <c r="O119" s="5">
        <v>8.7770000000000001E-2</v>
      </c>
      <c r="P119" s="5">
        <v>8.1100000000000005E-2</v>
      </c>
      <c r="Q119" s="5">
        <v>8.2379999999999995E-2</v>
      </c>
      <c r="R119" s="5">
        <v>8.5949999999999999E-2</v>
      </c>
      <c r="S119" s="5">
        <v>9.5089999999999994E-2</v>
      </c>
      <c r="T119" s="5">
        <v>0.10045999999999999</v>
      </c>
      <c r="U119" s="5">
        <v>9.6850000000000006E-2</v>
      </c>
      <c r="V119" s="5">
        <v>8.949E-2</v>
      </c>
      <c r="W119" s="5">
        <v>8.6720000000000005E-2</v>
      </c>
      <c r="X119" s="5">
        <v>9.8229999999999998E-2</v>
      </c>
      <c r="Y119" s="5">
        <v>0.13391</v>
      </c>
      <c r="Z119" s="5">
        <v>0.13156999999999999</v>
      </c>
      <c r="AA119" s="5">
        <v>0.12349</v>
      </c>
      <c r="AB119" s="5">
        <v>0.12848999999999999</v>
      </c>
      <c r="AC119" s="5">
        <v>0.125</v>
      </c>
      <c r="AD119" s="5">
        <v>0.12311</v>
      </c>
      <c r="AE119" s="5">
        <v>0.11648</v>
      </c>
      <c r="AF119" s="5">
        <v>0.10876</v>
      </c>
      <c r="AG119" s="5">
        <v>0.12817999999999999</v>
      </c>
      <c r="AH119" s="5">
        <v>0.13078000000000001</v>
      </c>
      <c r="AI119" s="5">
        <v>0.13041</v>
      </c>
      <c r="AJ119" s="5">
        <v>0.11752</v>
      </c>
      <c r="AK119" s="5">
        <v>9.1990000000000002E-2</v>
      </c>
      <c r="AM119" s="4" t="s">
        <v>69</v>
      </c>
      <c r="AN119" s="4" t="s">
        <v>70</v>
      </c>
      <c r="AO119" s="5">
        <f t="shared" si="99"/>
        <v>0.10432416666666666</v>
      </c>
      <c r="AP119" s="5">
        <f t="shared" si="100"/>
        <v>9.7460000000000005E-2</v>
      </c>
      <c r="AQ119" s="5">
        <f t="shared" si="101"/>
        <v>0.12038272727272727</v>
      </c>
      <c r="AR119" s="6">
        <f>(AO119-AVERAGE(AO107:AO152))/_xlfn.STDEV.P(AO107:AO152)</f>
        <v>0.27198825409319477</v>
      </c>
      <c r="AS119" s="6">
        <f t="shared" ref="AS119:AT119" si="113">(AP119-AVERAGE(AP107:AP152))/_xlfn.STDEV.P(AP107:AP152)</f>
        <v>-0.20271698958175222</v>
      </c>
      <c r="AT119" s="6">
        <f t="shared" si="113"/>
        <v>-8.5203711239403346E-2</v>
      </c>
    </row>
    <row r="120" spans="1:46" ht="13.5" thickBot="1">
      <c r="A120" s="4" t="s">
        <v>71</v>
      </c>
      <c r="B120" s="4" t="s">
        <v>72</v>
      </c>
      <c r="C120" s="5">
        <v>4.9079999999999999E-2</v>
      </c>
      <c r="D120" s="5">
        <v>5.1909999999999998E-2</v>
      </c>
      <c r="E120" s="5">
        <v>5.7610000000000001E-2</v>
      </c>
      <c r="F120" s="5">
        <v>4.7690000000000003E-2</v>
      </c>
      <c r="G120" s="5">
        <v>4.9739999999999999E-2</v>
      </c>
      <c r="H120" s="5">
        <v>4.7710000000000002E-2</v>
      </c>
      <c r="I120" s="5">
        <v>4.7419999999999997E-2</v>
      </c>
      <c r="J120" s="5">
        <v>3.8179999999999999E-2</v>
      </c>
      <c r="K120" s="5">
        <v>4.6969999999999998E-2</v>
      </c>
      <c r="L120" s="5">
        <v>4.9579999999999999E-2</v>
      </c>
      <c r="M120" s="5">
        <v>5.1589999999999997E-2</v>
      </c>
      <c r="N120" s="5">
        <v>5.4350000000000002E-2</v>
      </c>
      <c r="O120" s="5">
        <v>5.7029999999999997E-2</v>
      </c>
      <c r="P120" s="5">
        <v>6.4619999999999997E-2</v>
      </c>
      <c r="Q120" s="5">
        <v>6.2759999999999996E-2</v>
      </c>
      <c r="R120" s="5">
        <v>5.6230000000000002E-2</v>
      </c>
      <c r="S120" s="5">
        <v>5.4190000000000002E-2</v>
      </c>
      <c r="T120" s="5">
        <v>5.9389999999999998E-2</v>
      </c>
      <c r="U120" s="5">
        <v>6.1379999999999997E-2</v>
      </c>
      <c r="V120" s="5">
        <v>6.1670000000000003E-2</v>
      </c>
      <c r="W120" s="5">
        <v>5.7090000000000002E-2</v>
      </c>
      <c r="X120" s="5">
        <v>5.1880000000000003E-2</v>
      </c>
      <c r="Y120" s="5">
        <v>5.2240000000000002E-2</v>
      </c>
      <c r="Z120" s="5">
        <v>6.8159999999999998E-2</v>
      </c>
      <c r="AA120" s="5">
        <v>6.9830000000000003E-2</v>
      </c>
      <c r="AB120" s="5">
        <v>7.7270000000000005E-2</v>
      </c>
      <c r="AC120" s="5">
        <v>8.0369999999999997E-2</v>
      </c>
      <c r="AD120" s="5">
        <v>0.1023</v>
      </c>
      <c r="AE120" s="5">
        <v>0.14396</v>
      </c>
      <c r="AF120" s="5">
        <v>0.14254</v>
      </c>
      <c r="AG120" s="5">
        <v>0.14363000000000001</v>
      </c>
      <c r="AH120" s="5">
        <v>0.15461</v>
      </c>
      <c r="AI120" s="5">
        <v>0.1517</v>
      </c>
      <c r="AJ120" s="5">
        <v>0.16361000000000001</v>
      </c>
      <c r="AK120" s="5">
        <v>0.15912000000000001</v>
      </c>
      <c r="AM120" s="4" t="s">
        <v>71</v>
      </c>
      <c r="AN120" s="4" t="s">
        <v>72</v>
      </c>
      <c r="AO120" s="5">
        <f t="shared" si="99"/>
        <v>4.9319166666666671E-2</v>
      </c>
      <c r="AP120" s="5">
        <f t="shared" si="100"/>
        <v>5.8886666666666664E-2</v>
      </c>
      <c r="AQ120" s="5">
        <f t="shared" si="101"/>
        <v>0.12626727272727273</v>
      </c>
      <c r="AR120" s="6">
        <f>(AO120-AVERAGE(AO107:AO152))/_xlfn.STDEV.P(AO107:AO152)</f>
        <v>-1.0816717311627844</v>
      </c>
      <c r="AS120" s="6">
        <f t="shared" ref="AS120:AT120" si="114">(AP120-AVERAGE(AP107:AP152))/_xlfn.STDEV.P(AP107:AP152)</f>
        <v>-1.081498734203753</v>
      </c>
      <c r="AT120" s="6">
        <f t="shared" si="114"/>
        <v>4.6628667613560888E-2</v>
      </c>
    </row>
    <row r="121" spans="1:46" ht="13.5" thickBot="1">
      <c r="A121" s="4" t="s">
        <v>73</v>
      </c>
      <c r="B121" s="4" t="s">
        <v>74</v>
      </c>
      <c r="C121" s="5">
        <v>7.1499999999999994E-2</v>
      </c>
      <c r="D121" s="5">
        <v>7.8810000000000005E-2</v>
      </c>
      <c r="E121" s="5">
        <v>7.6960000000000001E-2</v>
      </c>
      <c r="F121" s="5">
        <v>7.7649999999999997E-2</v>
      </c>
      <c r="G121" s="5">
        <v>7.8039999999999998E-2</v>
      </c>
      <c r="H121" s="5">
        <v>7.7289999999999998E-2</v>
      </c>
      <c r="I121" s="5">
        <v>8.3659999999999998E-2</v>
      </c>
      <c r="J121" s="5">
        <v>8.7660000000000002E-2</v>
      </c>
      <c r="K121" s="5">
        <v>8.4500000000000006E-2</v>
      </c>
      <c r="L121" s="5">
        <v>8.7809999999999999E-2</v>
      </c>
      <c r="M121" s="5">
        <v>9.035E-2</v>
      </c>
      <c r="N121" s="5">
        <v>9.1700000000000004E-2</v>
      </c>
      <c r="O121" s="5">
        <v>8.6940000000000003E-2</v>
      </c>
      <c r="P121" s="5">
        <v>8.5129999999999997E-2</v>
      </c>
      <c r="Q121" s="5">
        <v>8.8120000000000004E-2</v>
      </c>
      <c r="R121" s="5">
        <v>8.8590000000000002E-2</v>
      </c>
      <c r="S121" s="5">
        <v>9.2160000000000006E-2</v>
      </c>
      <c r="T121" s="5">
        <v>8.7679999999999994E-2</v>
      </c>
      <c r="U121" s="5">
        <v>7.707E-2</v>
      </c>
      <c r="V121" s="5">
        <v>6.8519999999999998E-2</v>
      </c>
      <c r="W121" s="5">
        <v>7.0620000000000002E-2</v>
      </c>
      <c r="X121" s="5">
        <v>8.8539999999999994E-2</v>
      </c>
      <c r="Y121" s="5">
        <v>9.3960000000000002E-2</v>
      </c>
      <c r="Z121" s="5">
        <v>9.8199999999999996E-2</v>
      </c>
      <c r="AA121" s="5">
        <v>9.7059999999999994E-2</v>
      </c>
      <c r="AB121" s="5">
        <v>0.10244</v>
      </c>
      <c r="AC121" s="5">
        <v>9.7750000000000004E-2</v>
      </c>
      <c r="AD121" s="5">
        <v>0.11117</v>
      </c>
      <c r="AE121" s="5">
        <v>0.10977000000000001</v>
      </c>
      <c r="AF121" s="5">
        <v>0.10778</v>
      </c>
      <c r="AG121" s="5">
        <v>0.11198</v>
      </c>
      <c r="AH121" s="5">
        <v>0.11613999999999999</v>
      </c>
      <c r="AI121" s="5">
        <v>0.17008000000000001</v>
      </c>
      <c r="AJ121" s="5">
        <v>0.14484</v>
      </c>
      <c r="AK121" s="5">
        <v>0.12581999999999999</v>
      </c>
      <c r="AM121" s="4" t="s">
        <v>73</v>
      </c>
      <c r="AN121" s="4" t="s">
        <v>74</v>
      </c>
      <c r="AO121" s="5">
        <f t="shared" si="99"/>
        <v>8.2160833333333336E-2</v>
      </c>
      <c r="AP121" s="5">
        <f t="shared" si="100"/>
        <v>8.5460833333333333E-2</v>
      </c>
      <c r="AQ121" s="5">
        <f t="shared" si="101"/>
        <v>0.1177118181818182</v>
      </c>
      <c r="AR121" s="6">
        <f>(AO121-AVERAGE(AO107:AO152))/_xlfn.STDEV.P(AO107:AO152)</f>
        <v>-0.27344611502276467</v>
      </c>
      <c r="AS121" s="6">
        <f t="shared" ref="AS121:AT121" si="115">(AP121-AVERAGE(AP107:AP152))/_xlfn.STDEV.P(AP107:AP152)</f>
        <v>-0.4760832689805638</v>
      </c>
      <c r="AT121" s="6">
        <f t="shared" si="115"/>
        <v>-0.14504049929285701</v>
      </c>
    </row>
    <row r="122" spans="1:46" ht="13.5" thickBot="1">
      <c r="A122" s="4" t="s">
        <v>75</v>
      </c>
      <c r="B122" s="4" t="s">
        <v>76</v>
      </c>
      <c r="C122" s="5">
        <v>0.11126</v>
      </c>
      <c r="D122" s="5">
        <v>0.11717</v>
      </c>
      <c r="E122" s="5">
        <v>0.12089</v>
      </c>
      <c r="F122" s="5">
        <v>0.1158</v>
      </c>
      <c r="G122" s="5">
        <v>9.8900000000000002E-2</v>
      </c>
      <c r="H122" s="5">
        <v>0.1024</v>
      </c>
      <c r="I122" s="5">
        <v>0.10777</v>
      </c>
      <c r="J122" s="5">
        <v>0.10145</v>
      </c>
      <c r="K122" s="5">
        <v>9.9059999999999995E-2</v>
      </c>
      <c r="L122" s="5">
        <v>0.12496</v>
      </c>
      <c r="M122" s="5">
        <v>0.12945999999999999</v>
      </c>
      <c r="N122" s="5">
        <v>0.12512999999999999</v>
      </c>
      <c r="O122" s="5">
        <v>0.11753</v>
      </c>
      <c r="P122" s="5">
        <v>0.13764000000000001</v>
      </c>
      <c r="Q122" s="5">
        <v>0.14187</v>
      </c>
      <c r="R122" s="5">
        <v>0.16048000000000001</v>
      </c>
      <c r="S122" s="5">
        <v>0.17016000000000001</v>
      </c>
      <c r="T122" s="5">
        <v>0.17574999999999999</v>
      </c>
      <c r="U122" s="5">
        <v>0.17888999999999999</v>
      </c>
      <c r="V122" s="5">
        <v>0.19806000000000001</v>
      </c>
      <c r="W122" s="5">
        <v>0.21437</v>
      </c>
      <c r="X122" s="5">
        <v>0.19811999999999999</v>
      </c>
      <c r="Y122" s="5">
        <v>0.19878999999999999</v>
      </c>
      <c r="Z122" s="5">
        <v>0.19714999999999999</v>
      </c>
      <c r="AA122" s="5">
        <v>0.21733</v>
      </c>
      <c r="AB122" s="5">
        <v>0.20297000000000001</v>
      </c>
      <c r="AC122" s="5">
        <v>0.19547</v>
      </c>
      <c r="AD122" s="5">
        <v>0.19166</v>
      </c>
      <c r="AE122" s="5">
        <v>0.18528</v>
      </c>
      <c r="AF122" s="5">
        <v>0.19428999999999999</v>
      </c>
      <c r="AG122" s="5">
        <v>0.20507</v>
      </c>
      <c r="AH122" s="5">
        <v>0.20952999999999999</v>
      </c>
      <c r="AI122" s="5">
        <v>0.21387</v>
      </c>
      <c r="AJ122" s="5">
        <v>0.20225000000000001</v>
      </c>
      <c r="AK122" s="5">
        <v>0.27644000000000002</v>
      </c>
      <c r="AM122" s="4" t="s">
        <v>75</v>
      </c>
      <c r="AN122" s="4" t="s">
        <v>76</v>
      </c>
      <c r="AO122" s="5">
        <f t="shared" si="99"/>
        <v>0.11285416666666666</v>
      </c>
      <c r="AP122" s="5">
        <f t="shared" si="100"/>
        <v>0.17406750000000001</v>
      </c>
      <c r="AQ122" s="5">
        <f t="shared" si="101"/>
        <v>0.20856000000000002</v>
      </c>
      <c r="AR122" s="6">
        <f>(AO122-AVERAGE(AO107:AO152))/_xlfn.STDEV.P(AO107:AO152)</f>
        <v>0.48190952805435283</v>
      </c>
      <c r="AS122" s="6">
        <f t="shared" ref="AS122:AT122" si="116">(AP122-AVERAGE(AP107:AP152))/_xlfn.STDEV.P(AP107:AP152)</f>
        <v>1.5425631478481627</v>
      </c>
      <c r="AT122" s="6">
        <f t="shared" si="116"/>
        <v>1.8902453211788348</v>
      </c>
    </row>
    <row r="123" spans="1:46" ht="13.5" thickBot="1">
      <c r="A123" s="4" t="s">
        <v>77</v>
      </c>
      <c r="B123" s="4" t="s">
        <v>78</v>
      </c>
      <c r="C123" s="5">
        <v>0.10644000000000001</v>
      </c>
      <c r="D123" s="5">
        <v>0.1055</v>
      </c>
      <c r="E123" s="5">
        <v>9.3170000000000003E-2</v>
      </c>
      <c r="F123" s="5">
        <v>8.3650000000000002E-2</v>
      </c>
      <c r="G123" s="5">
        <v>6.6930000000000003E-2</v>
      </c>
      <c r="H123" s="5">
        <v>5.8689999999999999E-2</v>
      </c>
      <c r="I123" s="5">
        <v>5.1490000000000001E-2</v>
      </c>
      <c r="J123" s="5">
        <v>6.1769999999999999E-2</v>
      </c>
      <c r="K123" s="5">
        <v>5.8939999999999999E-2</v>
      </c>
      <c r="L123" s="5">
        <v>6.3100000000000003E-2</v>
      </c>
      <c r="M123" s="5">
        <v>6.6040000000000001E-2</v>
      </c>
      <c r="N123" s="5">
        <v>6.5759999999999999E-2</v>
      </c>
      <c r="O123" s="5">
        <v>6.1850000000000002E-2</v>
      </c>
      <c r="P123" s="5">
        <v>6.8309999999999996E-2</v>
      </c>
      <c r="Q123" s="5">
        <v>6.9320000000000007E-2</v>
      </c>
      <c r="R123" s="5">
        <v>7.5929999999999997E-2</v>
      </c>
      <c r="S123" s="5">
        <v>8.1680000000000003E-2</v>
      </c>
      <c r="T123" s="5">
        <v>8.4959999999999994E-2</v>
      </c>
      <c r="U123" s="5">
        <v>9.0499999999999997E-2</v>
      </c>
      <c r="V123" s="5">
        <v>8.9929999999999996E-2</v>
      </c>
      <c r="W123" s="5">
        <v>8.8789999999999994E-2</v>
      </c>
      <c r="X123" s="5">
        <v>8.9950000000000002E-2</v>
      </c>
      <c r="Y123" s="5">
        <v>8.8679999999999995E-2</v>
      </c>
      <c r="Z123" s="5">
        <v>9.9699999999999997E-2</v>
      </c>
      <c r="AA123" s="5">
        <v>0.10813</v>
      </c>
      <c r="AB123" s="5">
        <v>0.10359</v>
      </c>
      <c r="AC123" s="5">
        <v>0.10174999999999999</v>
      </c>
      <c r="AD123" s="5">
        <v>9.6850000000000006E-2</v>
      </c>
      <c r="AE123" s="5">
        <v>9.3649999999999997E-2</v>
      </c>
      <c r="AF123" s="5">
        <v>8.9859999999999995E-2</v>
      </c>
      <c r="AG123" s="5">
        <v>0.10042</v>
      </c>
      <c r="AH123" s="5">
        <v>0.10009</v>
      </c>
      <c r="AI123" s="5">
        <v>0.10922</v>
      </c>
      <c r="AJ123" s="5">
        <v>0.11269</v>
      </c>
      <c r="AK123" s="5">
        <v>0.10303</v>
      </c>
      <c r="AM123" s="4" t="s">
        <v>77</v>
      </c>
      <c r="AN123" s="4" t="s">
        <v>78</v>
      </c>
      <c r="AO123" s="5">
        <f t="shared" si="99"/>
        <v>7.345666666666667E-2</v>
      </c>
      <c r="AP123" s="5">
        <f t="shared" si="100"/>
        <v>8.246666666666666E-2</v>
      </c>
      <c r="AQ123" s="5">
        <f t="shared" si="101"/>
        <v>0.10175272727272727</v>
      </c>
      <c r="AR123" s="6">
        <f>(AO123-AVERAGE(AO107:AO152))/_xlfn.STDEV.P(AO107:AO152)</f>
        <v>-0.48765358928266078</v>
      </c>
      <c r="AS123" s="6">
        <f t="shared" ref="AS123:AT123" si="117">(AP123-AVERAGE(AP107:AP152))/_xlfn.STDEV.P(AP107:AP152)</f>
        <v>-0.54429668948753873</v>
      </c>
      <c r="AT123" s="6">
        <f t="shared" si="117"/>
        <v>-0.50257447283893864</v>
      </c>
    </row>
    <row r="124" spans="1:46" ht="13.5" thickBot="1">
      <c r="A124" s="4" t="s">
        <v>79</v>
      </c>
      <c r="B124" s="4" t="s">
        <v>80</v>
      </c>
      <c r="C124" s="5">
        <v>3.5529999999999999E-2</v>
      </c>
      <c r="D124" s="5">
        <v>3.5529999999999999E-2</v>
      </c>
      <c r="E124" s="5">
        <v>5.4050000000000001E-2</v>
      </c>
      <c r="F124" s="5">
        <v>6.4049999999999996E-2</v>
      </c>
      <c r="G124" s="5">
        <v>6.157E-2</v>
      </c>
      <c r="H124" s="5">
        <v>6.7080000000000001E-2</v>
      </c>
      <c r="I124" s="5">
        <v>7.5689999999999993E-2</v>
      </c>
      <c r="J124" s="5">
        <v>9.6519999999999995E-2</v>
      </c>
      <c r="K124" s="5">
        <v>0.10414</v>
      </c>
      <c r="L124" s="5">
        <v>0.10829999999999999</v>
      </c>
      <c r="M124" s="5">
        <v>9.1630000000000003E-2</v>
      </c>
      <c r="N124" s="5">
        <v>9.1630000000000003E-2</v>
      </c>
      <c r="O124" s="5">
        <v>0.10782</v>
      </c>
      <c r="P124" s="5">
        <v>0.10782</v>
      </c>
      <c r="Q124" s="5">
        <v>0.10067</v>
      </c>
      <c r="R124" s="5">
        <v>0.12770000000000001</v>
      </c>
      <c r="S124" s="5">
        <v>0.13164999999999999</v>
      </c>
      <c r="T124" s="5">
        <v>0.12809999999999999</v>
      </c>
      <c r="U124" s="5">
        <v>0.11769</v>
      </c>
      <c r="V124" s="5">
        <v>0.1041</v>
      </c>
      <c r="W124" s="5">
        <v>0.10342999999999999</v>
      </c>
      <c r="X124" s="5">
        <v>9.6180000000000002E-2</v>
      </c>
      <c r="Y124" s="5">
        <v>9.9650000000000002E-2</v>
      </c>
      <c r="Z124" s="5">
        <v>0.11076</v>
      </c>
      <c r="AA124" s="5">
        <v>0.12187000000000001</v>
      </c>
      <c r="AB124" s="5">
        <v>0.12742999999999999</v>
      </c>
      <c r="AC124" s="5">
        <v>0.13829</v>
      </c>
      <c r="AD124" s="5">
        <v>0.12903000000000001</v>
      </c>
      <c r="AE124" s="5">
        <v>0.12508</v>
      </c>
      <c r="AF124" s="5">
        <v>0.12827</v>
      </c>
      <c r="AG124" s="5">
        <v>0.13902</v>
      </c>
      <c r="AH124" s="5">
        <v>0.13872000000000001</v>
      </c>
      <c r="AI124" s="5">
        <v>0.14348</v>
      </c>
      <c r="AJ124" s="5">
        <v>0.14348</v>
      </c>
      <c r="AK124" s="5">
        <v>0.13583999999999999</v>
      </c>
      <c r="AM124" s="4" t="s">
        <v>79</v>
      </c>
      <c r="AN124" s="4" t="s">
        <v>80</v>
      </c>
      <c r="AO124" s="5">
        <f t="shared" si="99"/>
        <v>7.3810000000000001E-2</v>
      </c>
      <c r="AP124" s="5">
        <f t="shared" si="100"/>
        <v>0.11129749999999999</v>
      </c>
      <c r="AQ124" s="5">
        <f t="shared" si="101"/>
        <v>0.13368272727272726</v>
      </c>
      <c r="AR124" s="6">
        <f>(AO124-AVERAGE(AO107:AO152))/_xlfn.STDEV.P(AO107:AO152)</f>
        <v>-0.47895813987278091</v>
      </c>
      <c r="AS124" s="6">
        <f t="shared" ref="AS124:AT124" si="118">(AP124-AVERAGE(AP107:AP152))/_xlfn.STDEV.P(AP107:AP152)</f>
        <v>0.11253039352938475</v>
      </c>
      <c r="AT124" s="6">
        <f t="shared" si="118"/>
        <v>0.21275823880213277</v>
      </c>
    </row>
    <row r="125" spans="1:46" ht="13.5" thickBot="1">
      <c r="A125" s="4" t="s">
        <v>81</v>
      </c>
      <c r="B125" s="4" t="s">
        <v>82</v>
      </c>
      <c r="C125" s="5">
        <v>1.421E-2</v>
      </c>
      <c r="D125" s="5">
        <v>1.6990000000000002E-2</v>
      </c>
      <c r="E125" s="5">
        <v>2.4920000000000001E-2</v>
      </c>
      <c r="F125" s="5">
        <v>3.8490000000000003E-2</v>
      </c>
      <c r="G125" s="5">
        <v>4.1009999999999998E-2</v>
      </c>
      <c r="H125" s="5">
        <v>5.6779999999999997E-2</v>
      </c>
      <c r="I125" s="5">
        <v>6.1830000000000003E-2</v>
      </c>
      <c r="J125" s="5">
        <v>6.2300000000000001E-2</v>
      </c>
      <c r="K125" s="5">
        <v>5.985E-2</v>
      </c>
      <c r="L125" s="5">
        <v>6.9110000000000005E-2</v>
      </c>
      <c r="M125" s="5">
        <v>8.7169999999999997E-2</v>
      </c>
      <c r="N125" s="5">
        <v>0.108</v>
      </c>
      <c r="O125" s="5">
        <v>0.13618</v>
      </c>
      <c r="P125" s="5">
        <v>0.13478999999999999</v>
      </c>
      <c r="Q125" s="5">
        <v>0.14352000000000001</v>
      </c>
      <c r="R125" s="5">
        <v>0.12995000000000001</v>
      </c>
      <c r="S125" s="5">
        <v>0.13233</v>
      </c>
      <c r="T125" s="5">
        <v>0.12084</v>
      </c>
      <c r="U125" s="5">
        <v>0.11579</v>
      </c>
      <c r="V125" s="5">
        <v>0.11403000000000001</v>
      </c>
      <c r="W125" s="5">
        <v>0.11403000000000001</v>
      </c>
      <c r="X125" s="5">
        <v>0.10968</v>
      </c>
      <c r="Y125" s="5">
        <v>9.4399999999999998E-2</v>
      </c>
      <c r="Z125" s="5">
        <v>7.356E-2</v>
      </c>
      <c r="AA125" s="5">
        <v>6.0819999999999999E-2</v>
      </c>
      <c r="AB125" s="5">
        <v>6.4979999999999996E-2</v>
      </c>
      <c r="AC125" s="5">
        <v>7.213E-2</v>
      </c>
      <c r="AD125" s="5">
        <v>7.9699999999999993E-2</v>
      </c>
      <c r="AE125" s="5">
        <v>7.4800000000000005E-2</v>
      </c>
      <c r="AF125" s="5">
        <v>7.8100000000000003E-2</v>
      </c>
      <c r="AG125" s="5">
        <v>8.1309999999999993E-2</v>
      </c>
      <c r="AH125" s="5">
        <v>0.10305</v>
      </c>
      <c r="AI125" s="5">
        <v>0.16364999999999999</v>
      </c>
      <c r="AJ125" s="5">
        <v>0.17066000000000001</v>
      </c>
      <c r="AK125" s="5">
        <v>0.23871000000000001</v>
      </c>
      <c r="AM125" s="4" t="s">
        <v>81</v>
      </c>
      <c r="AN125" s="4" t="s">
        <v>82</v>
      </c>
      <c r="AO125" s="5">
        <f t="shared" si="99"/>
        <v>5.3388333333333336E-2</v>
      </c>
      <c r="AP125" s="5">
        <f t="shared" si="100"/>
        <v>0.11825833333333337</v>
      </c>
      <c r="AQ125" s="5">
        <f t="shared" si="101"/>
        <v>0.10799181818181819</v>
      </c>
      <c r="AR125" s="6">
        <f>(AO125-AVERAGE(AO107:AO152))/_xlfn.STDEV.P(AO107:AO152)</f>
        <v>-0.9815305060013606</v>
      </c>
      <c r="AS125" s="6">
        <f t="shared" ref="AS125:AT125" si="119">(AP125-AVERAGE(AP107:AP152))/_xlfn.STDEV.P(AP107:AP152)</f>
        <v>0.27111283201943864</v>
      </c>
      <c r="AT125" s="6">
        <f t="shared" si="119"/>
        <v>-0.36279915751870173</v>
      </c>
    </row>
    <row r="126" spans="1:46" ht="13.5" thickBot="1">
      <c r="A126" s="4" t="s">
        <v>83</v>
      </c>
      <c r="B126" s="4" t="s">
        <v>84</v>
      </c>
      <c r="C126" s="5">
        <v>1.7059999999999999E-2</v>
      </c>
      <c r="D126" s="5">
        <v>2.0029999999999999E-2</v>
      </c>
      <c r="E126" s="5">
        <v>2.0029999999999999E-2</v>
      </c>
      <c r="F126" s="5">
        <v>1.8919999999999999E-2</v>
      </c>
      <c r="G126" s="5">
        <v>2.155E-2</v>
      </c>
      <c r="H126" s="5">
        <v>2.409E-2</v>
      </c>
      <c r="I126" s="5">
        <v>2.409E-2</v>
      </c>
      <c r="J126" s="5">
        <v>2.8719999999999999E-2</v>
      </c>
      <c r="K126" s="5">
        <v>2.8719999999999999E-2</v>
      </c>
      <c r="L126" s="5">
        <v>3.1040000000000002E-2</v>
      </c>
      <c r="M126" s="5">
        <v>4.1590000000000002E-2</v>
      </c>
      <c r="N126" s="5">
        <v>3.739E-2</v>
      </c>
      <c r="O126" s="5">
        <v>5.3019999999999998E-2</v>
      </c>
      <c r="P126" s="5">
        <v>5.0040000000000001E-2</v>
      </c>
      <c r="Q126" s="5">
        <v>5.4940000000000003E-2</v>
      </c>
      <c r="R126" s="5">
        <v>6.3789999999999999E-2</v>
      </c>
      <c r="S126" s="5">
        <v>6.1710000000000001E-2</v>
      </c>
      <c r="T126" s="5">
        <v>5.8740000000000001E-2</v>
      </c>
      <c r="U126" s="5">
        <v>6.5890000000000004E-2</v>
      </c>
      <c r="V126" s="5">
        <v>7.5149999999999995E-2</v>
      </c>
      <c r="W126" s="5">
        <v>7.6630000000000004E-2</v>
      </c>
      <c r="X126" s="5">
        <v>0.12988</v>
      </c>
      <c r="Y126" s="5">
        <v>0.13980000000000001</v>
      </c>
      <c r="Z126" s="5">
        <v>0.13825000000000001</v>
      </c>
      <c r="AA126" s="5">
        <v>0.13425000000000001</v>
      </c>
      <c r="AB126" s="5">
        <v>0.15698000000000001</v>
      </c>
      <c r="AC126" s="5">
        <v>0.15207999999999999</v>
      </c>
      <c r="AD126" s="5">
        <v>0.14454</v>
      </c>
      <c r="AE126" s="5">
        <v>0.1762</v>
      </c>
      <c r="AF126" s="5">
        <v>0.17343</v>
      </c>
      <c r="AG126" s="5">
        <v>0.19406000000000001</v>
      </c>
      <c r="AH126" s="5">
        <v>0.20332</v>
      </c>
      <c r="AI126" s="5">
        <v>0.20183000000000001</v>
      </c>
      <c r="AJ126" s="5">
        <v>0.17960999999999999</v>
      </c>
      <c r="AK126" s="5">
        <v>0.17462</v>
      </c>
      <c r="AM126" s="4" t="s">
        <v>83</v>
      </c>
      <c r="AN126" s="4" t="s">
        <v>84</v>
      </c>
      <c r="AO126" s="5">
        <f t="shared" si="99"/>
        <v>2.6102500000000001E-2</v>
      </c>
      <c r="AP126" s="5">
        <f t="shared" si="100"/>
        <v>8.0653333333333341E-2</v>
      </c>
      <c r="AQ126" s="5">
        <f t="shared" si="101"/>
        <v>0.17190181818181818</v>
      </c>
      <c r="AR126" s="6">
        <f>(AO126-AVERAGE(AO107:AO152))/_xlfn.STDEV.P(AO107:AO152)</f>
        <v>-1.6530283834251787</v>
      </c>
      <c r="AS126" s="6">
        <f t="shared" ref="AS126:AT126" si="120">(AP126-AVERAGE(AP107:AP152))/_xlfn.STDEV.P(AP107:AP152)</f>
        <v>-0.58560824056551697</v>
      </c>
      <c r="AT126" s="6">
        <f t="shared" si="120"/>
        <v>1.0689864234703648</v>
      </c>
    </row>
    <row r="127" spans="1:46" ht="13.5" thickBot="1">
      <c r="A127" s="4" t="s">
        <v>85</v>
      </c>
      <c r="B127" s="4" t="s">
        <v>86</v>
      </c>
      <c r="C127" s="5">
        <v>7.1849999999999997E-2</v>
      </c>
      <c r="D127" s="5">
        <v>6.7659999999999998E-2</v>
      </c>
      <c r="E127" s="5">
        <v>5.6079999999999998E-2</v>
      </c>
      <c r="F127" s="5">
        <v>5.3069999999999999E-2</v>
      </c>
      <c r="G127" s="5">
        <v>4.6249999999999999E-2</v>
      </c>
      <c r="H127" s="5">
        <v>4.5690000000000001E-2</v>
      </c>
      <c r="I127" s="5">
        <v>5.0319999999999997E-2</v>
      </c>
      <c r="J127" s="5">
        <v>5.2819999999999999E-2</v>
      </c>
      <c r="K127" s="5">
        <v>5.3589999999999999E-2</v>
      </c>
      <c r="L127" s="5">
        <v>5.9380000000000002E-2</v>
      </c>
      <c r="M127" s="5">
        <v>4.6609999999999999E-2</v>
      </c>
      <c r="N127" s="5">
        <v>5.3879999999999997E-2</v>
      </c>
      <c r="O127" s="5">
        <v>5.7639999999999997E-2</v>
      </c>
      <c r="P127" s="5">
        <v>6.2869999999999995E-2</v>
      </c>
      <c r="Q127" s="5">
        <v>6.5409999999999996E-2</v>
      </c>
      <c r="R127" s="5">
        <v>6.0440000000000001E-2</v>
      </c>
      <c r="S127" s="5">
        <v>6.6640000000000005E-2</v>
      </c>
      <c r="T127" s="5">
        <v>6.7500000000000004E-2</v>
      </c>
      <c r="U127" s="5">
        <v>7.5130000000000002E-2</v>
      </c>
      <c r="V127" s="5">
        <v>7.3929999999999996E-2</v>
      </c>
      <c r="W127" s="5">
        <v>7.0529999999999995E-2</v>
      </c>
      <c r="X127" s="5">
        <v>6.2269999999999999E-2</v>
      </c>
      <c r="Y127" s="5">
        <v>6.7269999999999996E-2</v>
      </c>
      <c r="Z127" s="5">
        <v>7.9250000000000001E-2</v>
      </c>
      <c r="AA127" s="5">
        <v>0.10205</v>
      </c>
      <c r="AB127" s="5">
        <v>0.10485999999999999</v>
      </c>
      <c r="AC127" s="5">
        <v>0.12458</v>
      </c>
      <c r="AD127" s="5">
        <v>0.16425999999999999</v>
      </c>
      <c r="AE127" s="5">
        <v>0.16169</v>
      </c>
      <c r="AF127" s="5">
        <v>0.16156999999999999</v>
      </c>
      <c r="AG127" s="5">
        <v>0.15192</v>
      </c>
      <c r="AH127" s="5">
        <v>0.16258</v>
      </c>
      <c r="AI127" s="5">
        <v>0.17039000000000001</v>
      </c>
      <c r="AJ127" s="5">
        <v>0.17230000000000001</v>
      </c>
      <c r="AK127" s="5">
        <v>0.14366999999999999</v>
      </c>
      <c r="AM127" s="4" t="s">
        <v>85</v>
      </c>
      <c r="AN127" s="4" t="s">
        <v>86</v>
      </c>
      <c r="AO127" s="5">
        <f t="shared" si="99"/>
        <v>5.4766666666666665E-2</v>
      </c>
      <c r="AP127" s="5">
        <f t="shared" si="100"/>
        <v>6.740666666666667E-2</v>
      </c>
      <c r="AQ127" s="5">
        <f t="shared" si="101"/>
        <v>0.14726090909090908</v>
      </c>
      <c r="AR127" s="6">
        <f>(AO127-AVERAGE(AO107:AO152))/_xlfn.STDEV.P(AO107:AO152)</f>
        <v>-0.94761005004866861</v>
      </c>
      <c r="AS127" s="6">
        <f t="shared" ref="AS127:AT127" si="121">(AP127-AVERAGE(AP107:AP152))/_xlfn.STDEV.P(AP107:AP152)</f>
        <v>-0.88739519641825049</v>
      </c>
      <c r="AT127" s="6">
        <f t="shared" si="121"/>
        <v>0.51695233899491388</v>
      </c>
    </row>
    <row r="128" spans="1:46" ht="13.5" thickBot="1">
      <c r="A128" s="4" t="s">
        <v>87</v>
      </c>
      <c r="B128" s="4" t="s">
        <v>88</v>
      </c>
      <c r="C128" s="5">
        <v>3.6920000000000001E-2</v>
      </c>
      <c r="D128" s="5">
        <v>3.9489999999999997E-2</v>
      </c>
      <c r="E128" s="5">
        <v>3.9489999999999997E-2</v>
      </c>
      <c r="F128" s="5">
        <v>4.3950000000000003E-2</v>
      </c>
      <c r="G128" s="5">
        <v>4.582E-2</v>
      </c>
      <c r="H128" s="5">
        <v>4.1730000000000003E-2</v>
      </c>
      <c r="I128" s="5">
        <v>4.3479999999999998E-2</v>
      </c>
      <c r="J128" s="5">
        <v>4.4670000000000001E-2</v>
      </c>
      <c r="K128" s="5">
        <v>4.7100000000000003E-2</v>
      </c>
      <c r="L128" s="5">
        <v>4.58E-2</v>
      </c>
      <c r="M128" s="5">
        <v>4.7640000000000002E-2</v>
      </c>
      <c r="N128" s="5">
        <v>4.6620000000000002E-2</v>
      </c>
      <c r="O128" s="5">
        <v>3.9010000000000003E-2</v>
      </c>
      <c r="P128" s="5">
        <v>4.5969999999999997E-2</v>
      </c>
      <c r="Q128" s="5">
        <v>4.9180000000000001E-2</v>
      </c>
      <c r="R128" s="5">
        <v>5.5780000000000003E-2</v>
      </c>
      <c r="S128" s="5">
        <v>5.6329999999999998E-2</v>
      </c>
      <c r="T128" s="5">
        <v>5.7919999999999999E-2</v>
      </c>
      <c r="U128" s="5">
        <v>6.4149999999999999E-2</v>
      </c>
      <c r="V128" s="5">
        <v>6.7030000000000006E-2</v>
      </c>
      <c r="W128" s="5">
        <v>7.5609999999999997E-2</v>
      </c>
      <c r="X128" s="5">
        <v>7.3429999999999995E-2</v>
      </c>
      <c r="Y128" s="5">
        <v>6.8669999999999995E-2</v>
      </c>
      <c r="Z128" s="5">
        <v>7.4840000000000004E-2</v>
      </c>
      <c r="AA128" s="5">
        <v>7.7670000000000003E-2</v>
      </c>
      <c r="AB128" s="5">
        <v>8.0049999999999996E-2</v>
      </c>
      <c r="AC128" s="5">
        <v>8.3089999999999997E-2</v>
      </c>
      <c r="AD128" s="5">
        <v>7.3719999999999994E-2</v>
      </c>
      <c r="AE128" s="5">
        <v>7.0389999999999994E-2</v>
      </c>
      <c r="AF128" s="5">
        <v>8.1619999999999998E-2</v>
      </c>
      <c r="AG128" s="5">
        <v>7.7289999999999998E-2</v>
      </c>
      <c r="AH128" s="5">
        <v>8.2000000000000003E-2</v>
      </c>
      <c r="AI128" s="5">
        <v>7.2929999999999995E-2</v>
      </c>
      <c r="AJ128" s="5">
        <v>7.2340000000000002E-2</v>
      </c>
      <c r="AK128" s="5">
        <v>6.3560000000000005E-2</v>
      </c>
      <c r="AM128" s="4" t="s">
        <v>87</v>
      </c>
      <c r="AN128" s="4" t="s">
        <v>88</v>
      </c>
      <c r="AO128" s="5">
        <f t="shared" si="99"/>
        <v>4.3559166666666677E-2</v>
      </c>
      <c r="AP128" s="5">
        <f t="shared" si="100"/>
        <v>6.0659999999999992E-2</v>
      </c>
      <c r="AQ128" s="5">
        <f t="shared" si="101"/>
        <v>7.5878181818181789E-2</v>
      </c>
      <c r="AR128" s="6">
        <f>(AO128-AVERAGE(AO107:AO152))/_xlfn.STDEV.P(AO107:AO152)</f>
        <v>-1.2234239630521477</v>
      </c>
      <c r="AS128" s="6">
        <f t="shared" ref="AS128:AT128" si="122">(AP128-AVERAGE(AP107:AP152))/_xlfn.STDEV.P(AP107:AP152)</f>
        <v>-1.04109846734073</v>
      </c>
      <c r="AT128" s="6">
        <f t="shared" si="122"/>
        <v>-1.0822459029197462</v>
      </c>
    </row>
    <row r="129" spans="1:46" ht="13.5" thickBot="1">
      <c r="A129" s="4" t="s">
        <v>89</v>
      </c>
      <c r="B129" s="4" t="s">
        <v>90</v>
      </c>
      <c r="C129" s="5">
        <v>9.919E-2</v>
      </c>
      <c r="D129" s="5">
        <v>9.9729999999999999E-2</v>
      </c>
      <c r="E129" s="5">
        <v>9.6799999999999997E-2</v>
      </c>
      <c r="F129" s="5">
        <v>8.9719999999999994E-2</v>
      </c>
      <c r="G129" s="5">
        <v>8.9529999999999998E-2</v>
      </c>
      <c r="H129" s="5">
        <v>9.0579999999999994E-2</v>
      </c>
      <c r="I129" s="5">
        <v>9.2030000000000001E-2</v>
      </c>
      <c r="J129" s="5">
        <v>9.955E-2</v>
      </c>
      <c r="K129" s="5">
        <v>8.6290000000000006E-2</v>
      </c>
      <c r="L129" s="5">
        <v>9.1840000000000005E-2</v>
      </c>
      <c r="M129" s="5">
        <v>0.10417</v>
      </c>
      <c r="N129" s="5">
        <v>0.12027</v>
      </c>
      <c r="O129" s="5">
        <v>0.12311999999999999</v>
      </c>
      <c r="P129" s="5">
        <v>0.12386999999999999</v>
      </c>
      <c r="Q129" s="5">
        <v>0.12936</v>
      </c>
      <c r="R129" s="5">
        <v>0.13511999999999999</v>
      </c>
      <c r="S129" s="5">
        <v>0.13618</v>
      </c>
      <c r="T129" s="5">
        <v>0.13295000000000001</v>
      </c>
      <c r="U129" s="5">
        <v>0.13411999999999999</v>
      </c>
      <c r="V129" s="5">
        <v>0.11975</v>
      </c>
      <c r="W129" s="5">
        <v>0.12392</v>
      </c>
      <c r="X129" s="5">
        <v>0.12236</v>
      </c>
      <c r="Y129" s="5">
        <v>0.10813</v>
      </c>
      <c r="Z129" s="5">
        <v>0.10045</v>
      </c>
      <c r="AA129" s="5">
        <v>0.10434</v>
      </c>
      <c r="AB129" s="5">
        <v>0.10981</v>
      </c>
      <c r="AC129" s="5">
        <v>0.10119</v>
      </c>
      <c r="AD129" s="5">
        <v>9.7259999999999999E-2</v>
      </c>
      <c r="AE129" s="5">
        <v>9.0410000000000004E-2</v>
      </c>
      <c r="AF129" s="5">
        <v>8.9569999999999997E-2</v>
      </c>
      <c r="AG129" s="5">
        <v>8.1240000000000007E-2</v>
      </c>
      <c r="AH129" s="5">
        <v>8.2809999999999995E-2</v>
      </c>
      <c r="AI129" s="5">
        <v>9.9930000000000005E-2</v>
      </c>
      <c r="AJ129" s="5">
        <v>0.10108</v>
      </c>
      <c r="AK129" s="5">
        <v>9.0020000000000003E-2</v>
      </c>
      <c r="AM129" s="4" t="s">
        <v>89</v>
      </c>
      <c r="AN129" s="4" t="s">
        <v>90</v>
      </c>
      <c r="AO129" s="5">
        <f t="shared" si="99"/>
        <v>9.6641666666666681E-2</v>
      </c>
      <c r="AP129" s="5">
        <f t="shared" si="100"/>
        <v>0.12411083333333334</v>
      </c>
      <c r="AQ129" s="5">
        <f t="shared" si="101"/>
        <v>9.5241818181818191E-2</v>
      </c>
      <c r="AR129" s="6">
        <f>(AO129-AVERAGE(AO107:AO152))/_xlfn.STDEV.P(AO107:AO152)</f>
        <v>8.2923753834508535E-2</v>
      </c>
      <c r="AS129" s="6">
        <f t="shared" ref="AS129:AT129" si="123">(AP129-AVERAGE(AP107:AP152))/_xlfn.STDEV.P(AP107:AP152)</f>
        <v>0.4044451037201014</v>
      </c>
      <c r="AT129" s="6">
        <f t="shared" si="123"/>
        <v>-0.64843937278408426</v>
      </c>
    </row>
    <row r="130" spans="1:46" ht="13.5" thickBot="1">
      <c r="A130" s="4" t="s">
        <v>91</v>
      </c>
      <c r="B130" s="4" t="s">
        <v>92</v>
      </c>
      <c r="C130" s="5">
        <v>8.795E-2</v>
      </c>
      <c r="D130" s="5">
        <v>9.4369999999999996E-2</v>
      </c>
      <c r="E130" s="5">
        <v>8.9370000000000005E-2</v>
      </c>
      <c r="F130" s="5">
        <v>8.3299999999999999E-2</v>
      </c>
      <c r="G130" s="5">
        <v>8.8400000000000006E-2</v>
      </c>
      <c r="H130" s="5">
        <v>8.5690000000000002E-2</v>
      </c>
      <c r="I130" s="5">
        <v>8.8929999999999995E-2</v>
      </c>
      <c r="J130" s="5">
        <v>8.6809999999999998E-2</v>
      </c>
      <c r="K130" s="5">
        <v>8.7739999999999999E-2</v>
      </c>
      <c r="L130" s="5">
        <v>9.0340000000000004E-2</v>
      </c>
      <c r="M130" s="5">
        <v>9.6119999999999997E-2</v>
      </c>
      <c r="N130" s="5">
        <v>9.6259999999999998E-2</v>
      </c>
      <c r="O130" s="5">
        <v>9.5890000000000003E-2</v>
      </c>
      <c r="P130" s="5">
        <v>9.3149999999999997E-2</v>
      </c>
      <c r="Q130" s="5">
        <v>8.9819999999999997E-2</v>
      </c>
      <c r="R130" s="5">
        <v>8.8279999999999997E-2</v>
      </c>
      <c r="S130" s="5">
        <v>8.6580000000000004E-2</v>
      </c>
      <c r="T130" s="5">
        <v>8.3119999999999999E-2</v>
      </c>
      <c r="U130" s="5">
        <v>8.1949999999999995E-2</v>
      </c>
      <c r="V130" s="5">
        <v>9.2829999999999996E-2</v>
      </c>
      <c r="W130" s="5">
        <v>8.9649999999999994E-2</v>
      </c>
      <c r="X130" s="5">
        <v>8.6499999999999994E-2</v>
      </c>
      <c r="Y130" s="5">
        <v>7.7719999999999997E-2</v>
      </c>
      <c r="Z130" s="5">
        <v>7.8640000000000002E-2</v>
      </c>
      <c r="AA130" s="5">
        <v>8.6150000000000004E-2</v>
      </c>
      <c r="AB130" s="5">
        <v>8.4489999999999996E-2</v>
      </c>
      <c r="AC130" s="5">
        <v>8.7580000000000005E-2</v>
      </c>
      <c r="AD130" s="5">
        <v>8.4220000000000003E-2</v>
      </c>
      <c r="AE130" s="5">
        <v>8.1339999999999996E-2</v>
      </c>
      <c r="AF130" s="5">
        <v>8.9849999999999999E-2</v>
      </c>
      <c r="AG130" s="5">
        <v>9.2329999999999995E-2</v>
      </c>
      <c r="AH130" s="5">
        <v>8.3309999999999995E-2</v>
      </c>
      <c r="AI130" s="5">
        <v>8.3970000000000003E-2</v>
      </c>
      <c r="AJ130" s="5">
        <v>8.2290000000000002E-2</v>
      </c>
      <c r="AK130" s="5">
        <v>7.6280000000000001E-2</v>
      </c>
      <c r="AM130" s="4" t="s">
        <v>91</v>
      </c>
      <c r="AN130" s="4" t="s">
        <v>92</v>
      </c>
      <c r="AO130" s="5">
        <f t="shared" si="99"/>
        <v>8.9606666666666668E-2</v>
      </c>
      <c r="AP130" s="5">
        <f t="shared" si="100"/>
        <v>8.7010833333333329E-2</v>
      </c>
      <c r="AQ130" s="5">
        <f t="shared" si="101"/>
        <v>8.4710000000000008E-2</v>
      </c>
      <c r="AR130" s="6">
        <f>(AO130-AVERAGE(AO107:AO152))/_xlfn.STDEV.P(AO107:AO152)</f>
        <v>-9.0205925217865496E-2</v>
      </c>
      <c r="AS130" s="6">
        <f t="shared" ref="AS130:AT130" si="124">(AP130-AVERAGE(AP107:AP152))/_xlfn.STDEV.P(AP107:AP152)</f>
        <v>-0.44077100565104177</v>
      </c>
      <c r="AT130" s="6">
        <f t="shared" si="124"/>
        <v>-0.88438531886960703</v>
      </c>
    </row>
    <row r="131" spans="1:46" ht="13.5" thickBot="1">
      <c r="A131" s="4" t="s">
        <v>93</v>
      </c>
      <c r="B131" s="4" t="s">
        <v>94</v>
      </c>
      <c r="C131" s="5">
        <v>0.10913</v>
      </c>
      <c r="D131" s="5">
        <v>0.11235000000000001</v>
      </c>
      <c r="E131" s="5">
        <v>9.6290000000000001E-2</v>
      </c>
      <c r="F131" s="5">
        <v>9.9680000000000005E-2</v>
      </c>
      <c r="G131" s="5">
        <v>9.8900000000000002E-2</v>
      </c>
      <c r="H131" s="5">
        <v>0.10264</v>
      </c>
      <c r="I131" s="5">
        <v>9.3799999999999994E-2</v>
      </c>
      <c r="J131" s="5">
        <v>9.5019999999999993E-2</v>
      </c>
      <c r="K131" s="5">
        <v>0.10016</v>
      </c>
      <c r="L131" s="5">
        <v>0.10236000000000001</v>
      </c>
      <c r="M131" s="5">
        <v>0.10195</v>
      </c>
      <c r="N131" s="5">
        <v>0.10906</v>
      </c>
      <c r="O131" s="5">
        <v>0.13184000000000001</v>
      </c>
      <c r="P131" s="5">
        <v>0.14868999999999999</v>
      </c>
      <c r="Q131" s="5">
        <v>0.15317</v>
      </c>
      <c r="R131" s="5">
        <v>0.14687</v>
      </c>
      <c r="S131" s="5">
        <v>0.15509000000000001</v>
      </c>
      <c r="T131" s="5">
        <v>0.15307000000000001</v>
      </c>
      <c r="U131" s="5">
        <v>0.15953999999999999</v>
      </c>
      <c r="V131" s="5">
        <v>0.16084999999999999</v>
      </c>
      <c r="W131" s="5">
        <v>0.16353000000000001</v>
      </c>
      <c r="X131" s="5">
        <v>0.16073000000000001</v>
      </c>
      <c r="Y131" s="5">
        <v>0.16256999999999999</v>
      </c>
      <c r="Z131" s="5">
        <v>0.16636000000000001</v>
      </c>
      <c r="AA131" s="5">
        <v>0.1363</v>
      </c>
      <c r="AB131" s="5">
        <v>0.1144</v>
      </c>
      <c r="AC131" s="5">
        <v>0.10972</v>
      </c>
      <c r="AD131" s="5">
        <v>9.9669999999999995E-2</v>
      </c>
      <c r="AE131" s="5">
        <v>9.7199999999999995E-2</v>
      </c>
      <c r="AF131" s="5">
        <v>9.493E-2</v>
      </c>
      <c r="AG131" s="5">
        <v>9.461E-2</v>
      </c>
      <c r="AH131" s="5">
        <v>0.12873999999999999</v>
      </c>
      <c r="AI131" s="5">
        <v>0.12486999999999999</v>
      </c>
      <c r="AJ131" s="5">
        <v>0.15495999999999999</v>
      </c>
      <c r="AK131" s="5">
        <v>0.17251</v>
      </c>
      <c r="AM131" s="4" t="s">
        <v>93</v>
      </c>
      <c r="AN131" s="4" t="s">
        <v>94</v>
      </c>
      <c r="AO131" s="5">
        <f t="shared" si="99"/>
        <v>0.10177833333333332</v>
      </c>
      <c r="AP131" s="5">
        <f t="shared" si="100"/>
        <v>0.15519249999999998</v>
      </c>
      <c r="AQ131" s="5">
        <f t="shared" si="101"/>
        <v>0.12071909090909089</v>
      </c>
      <c r="AR131" s="6">
        <f>(AO131-AVERAGE(AO107:AO152))/_xlfn.STDEV.P(AO107:AO152)</f>
        <v>0.20933590044417746</v>
      </c>
      <c r="AS131" s="6">
        <f t="shared" ref="AS131:AT131" si="125">(AP131-AVERAGE(AP107:AP152))/_xlfn.STDEV.P(AP107:AP152)</f>
        <v>1.1125509089160779</v>
      </c>
      <c r="AT131" s="6">
        <f t="shared" si="125"/>
        <v>-7.7668104847375782E-2</v>
      </c>
    </row>
    <row r="132" spans="1:46" ht="13.5" thickBot="1">
      <c r="A132" s="4" t="s">
        <v>95</v>
      </c>
      <c r="B132" s="4" t="s">
        <v>96</v>
      </c>
      <c r="C132" s="5">
        <v>0.16227</v>
      </c>
      <c r="D132" s="5">
        <v>0.16442000000000001</v>
      </c>
      <c r="E132" s="5">
        <v>0.16255</v>
      </c>
      <c r="F132" s="5">
        <v>0.16316</v>
      </c>
      <c r="G132" s="5">
        <v>0.1628</v>
      </c>
      <c r="H132" s="5">
        <v>0.1656</v>
      </c>
      <c r="I132" s="5">
        <v>0.16893</v>
      </c>
      <c r="J132" s="5">
        <v>0.12169000000000001</v>
      </c>
      <c r="K132" s="5">
        <v>0.1186</v>
      </c>
      <c r="L132" s="5">
        <v>7.9259999999999997E-2</v>
      </c>
      <c r="M132" s="5">
        <v>3.764E-2</v>
      </c>
      <c r="N132" s="5">
        <v>3.9289999999999999E-2</v>
      </c>
      <c r="O132" s="5">
        <v>3.8940000000000002E-2</v>
      </c>
      <c r="P132" s="5">
        <v>4.0620000000000003E-2</v>
      </c>
      <c r="Q132" s="5">
        <v>4.1000000000000002E-2</v>
      </c>
      <c r="R132" s="5">
        <v>4.7210000000000002E-2</v>
      </c>
      <c r="S132" s="5">
        <v>5.1380000000000002E-2</v>
      </c>
      <c r="T132" s="5">
        <v>5.1799999999999999E-2</v>
      </c>
      <c r="U132" s="5">
        <v>6.5500000000000003E-2</v>
      </c>
      <c r="V132" s="5">
        <v>6.744E-2</v>
      </c>
      <c r="W132" s="5">
        <v>6.787E-2</v>
      </c>
      <c r="X132" s="5">
        <v>6.6409999999999997E-2</v>
      </c>
      <c r="Y132" s="5">
        <v>7.4529999999999999E-2</v>
      </c>
      <c r="Z132" s="5">
        <v>9.6140000000000003E-2</v>
      </c>
      <c r="AA132" s="5">
        <v>0.11255</v>
      </c>
      <c r="AB132" s="5">
        <v>0.13055</v>
      </c>
      <c r="AC132" s="5">
        <v>0.13716999999999999</v>
      </c>
      <c r="AD132" s="5">
        <v>0.14709</v>
      </c>
      <c r="AE132" s="5">
        <v>0.14965000000000001</v>
      </c>
      <c r="AF132" s="5">
        <v>0.15659000000000001</v>
      </c>
      <c r="AG132" s="5">
        <v>0.15820000000000001</v>
      </c>
      <c r="AH132" s="5">
        <v>0.17501</v>
      </c>
      <c r="AI132" s="5">
        <v>0.18801000000000001</v>
      </c>
      <c r="AJ132" s="5">
        <v>0.19055</v>
      </c>
      <c r="AK132" s="5">
        <v>0.18138000000000001</v>
      </c>
      <c r="AM132" s="4" t="s">
        <v>95</v>
      </c>
      <c r="AN132" s="4" t="s">
        <v>96</v>
      </c>
      <c r="AO132" s="5">
        <f t="shared" si="99"/>
        <v>0.12885083333333333</v>
      </c>
      <c r="AP132" s="5">
        <f t="shared" si="100"/>
        <v>5.9070000000000004E-2</v>
      </c>
      <c r="AQ132" s="5">
        <f t="shared" si="101"/>
        <v>0.15697727272727274</v>
      </c>
      <c r="AR132" s="6">
        <f>(AO132-AVERAGE(AO107:AO152))/_xlfn.STDEV.P(AO107:AO152)</f>
        <v>0.87558369520542678</v>
      </c>
      <c r="AS132" s="6">
        <f t="shared" ref="AS132:AT132" si="126">(AP132-AVERAGE(AP107:AP152))/_xlfn.STDEV.P(AP107:AP152)</f>
        <v>-1.0773220148852072</v>
      </c>
      <c r="AT132" s="6">
        <f t="shared" si="126"/>
        <v>0.73462953120571006</v>
      </c>
    </row>
    <row r="133" spans="1:46" ht="13.5" thickBot="1">
      <c r="A133" s="4" t="s">
        <v>97</v>
      </c>
      <c r="B133" s="4" t="s">
        <v>98</v>
      </c>
      <c r="C133" s="5">
        <v>9.5409999999999995E-2</v>
      </c>
      <c r="D133" s="5">
        <v>7.9060000000000005E-2</v>
      </c>
      <c r="E133" s="5">
        <v>8.1369999999999998E-2</v>
      </c>
      <c r="F133" s="5">
        <v>7.1760000000000004E-2</v>
      </c>
      <c r="G133" s="5">
        <v>7.0889999999999995E-2</v>
      </c>
      <c r="H133" s="5">
        <v>7.2410000000000002E-2</v>
      </c>
      <c r="I133" s="5">
        <v>7.1609999999999993E-2</v>
      </c>
      <c r="J133" s="5">
        <v>7.084E-2</v>
      </c>
      <c r="K133" s="5">
        <v>7.5800000000000006E-2</v>
      </c>
      <c r="L133" s="5">
        <v>7.4910000000000004E-2</v>
      </c>
      <c r="M133" s="5">
        <v>5.9270000000000003E-2</v>
      </c>
      <c r="N133" s="5">
        <v>5.9389999999999998E-2</v>
      </c>
      <c r="O133" s="5">
        <v>5.8650000000000001E-2</v>
      </c>
      <c r="P133" s="5">
        <v>5.7439999999999998E-2</v>
      </c>
      <c r="Q133" s="5">
        <v>7.0559999999999998E-2</v>
      </c>
      <c r="R133" s="5">
        <v>7.3959999999999998E-2</v>
      </c>
      <c r="S133" s="5">
        <v>8.1070000000000003E-2</v>
      </c>
      <c r="T133" s="5">
        <v>8.0990000000000006E-2</v>
      </c>
      <c r="U133" s="5">
        <v>8.2629999999999995E-2</v>
      </c>
      <c r="V133" s="5">
        <v>8.3699999999999997E-2</v>
      </c>
      <c r="W133" s="5">
        <v>8.1600000000000006E-2</v>
      </c>
      <c r="X133" s="5">
        <v>8.0199999999999994E-2</v>
      </c>
      <c r="Y133" s="5">
        <v>8.1379999999999994E-2</v>
      </c>
      <c r="Z133" s="5">
        <v>8.9340000000000003E-2</v>
      </c>
      <c r="AA133" s="5">
        <v>9.5140000000000002E-2</v>
      </c>
      <c r="AB133" s="5">
        <v>9.6970000000000001E-2</v>
      </c>
      <c r="AC133" s="5">
        <v>9.2649999999999996E-2</v>
      </c>
      <c r="AD133" s="5">
        <v>8.9550000000000005E-2</v>
      </c>
      <c r="AE133" s="5">
        <v>7.9130000000000006E-2</v>
      </c>
      <c r="AF133" s="5">
        <v>7.6689999999999994E-2</v>
      </c>
      <c r="AG133" s="5">
        <v>7.2459999999999997E-2</v>
      </c>
      <c r="AH133" s="5">
        <v>6.9699999999999998E-2</v>
      </c>
      <c r="AI133" s="5">
        <v>7.2419999999999998E-2</v>
      </c>
      <c r="AJ133" s="5">
        <v>9.1380000000000003E-2</v>
      </c>
      <c r="AK133" s="5">
        <v>9.1950000000000004E-2</v>
      </c>
      <c r="AM133" s="4" t="s">
        <v>97</v>
      </c>
      <c r="AN133" s="4" t="s">
        <v>98</v>
      </c>
      <c r="AO133" s="5">
        <f t="shared" si="99"/>
        <v>7.356E-2</v>
      </c>
      <c r="AP133" s="5">
        <f t="shared" si="100"/>
        <v>7.6793333333333325E-2</v>
      </c>
      <c r="AQ133" s="5">
        <f t="shared" si="101"/>
        <v>8.4367272727272735E-2</v>
      </c>
      <c r="AR133" s="6">
        <f>(AO133-AVERAGE(AO107:AO152))/_xlfn.STDEV.P(AO107:AO152)</f>
        <v>-0.485110580492979</v>
      </c>
      <c r="AS133" s="6">
        <f t="shared" ref="AS133:AT133" si="127">(AP133-AVERAGE(AP107:AP152))/_xlfn.STDEV.P(AP107:AP152)</f>
        <v>-0.67354716730871445</v>
      </c>
      <c r="AT133" s="6">
        <f t="shared" si="127"/>
        <v>-0.89206349078797054</v>
      </c>
    </row>
    <row r="134" spans="1:46" ht="13.5" thickBot="1">
      <c r="A134" s="4" t="s">
        <v>99</v>
      </c>
      <c r="B134" s="4" t="s">
        <v>100</v>
      </c>
      <c r="C134" s="5">
        <v>9.7360000000000002E-2</v>
      </c>
      <c r="D134" s="5">
        <v>9.357E-2</v>
      </c>
      <c r="E134" s="5">
        <v>8.3309999999999995E-2</v>
      </c>
      <c r="F134" s="5">
        <v>7.4609999999999996E-2</v>
      </c>
      <c r="G134" s="5">
        <v>6.794E-2</v>
      </c>
      <c r="H134" s="5">
        <v>7.3099999999999998E-2</v>
      </c>
      <c r="I134" s="5">
        <v>9.0639999999999998E-2</v>
      </c>
      <c r="J134" s="5">
        <v>7.6189999999999994E-2</v>
      </c>
      <c r="K134" s="5">
        <v>7.9339999999999994E-2</v>
      </c>
      <c r="L134" s="5">
        <v>8.455E-2</v>
      </c>
      <c r="M134" s="5">
        <v>7.2279999999999997E-2</v>
      </c>
      <c r="N134" s="5">
        <v>8.4900000000000003E-2</v>
      </c>
      <c r="O134" s="5">
        <v>9.3390000000000001E-2</v>
      </c>
      <c r="P134" s="5">
        <v>0.10306999999999999</v>
      </c>
      <c r="Q134" s="5">
        <v>9.6659999999999996E-2</v>
      </c>
      <c r="R134" s="5">
        <v>9.7420000000000007E-2</v>
      </c>
      <c r="S134" s="5">
        <v>9.7420000000000007E-2</v>
      </c>
      <c r="T134" s="5">
        <v>8.3229999999999998E-2</v>
      </c>
      <c r="U134" s="5">
        <v>7.1120000000000003E-2</v>
      </c>
      <c r="V134" s="5">
        <v>7.3039999999999994E-2</v>
      </c>
      <c r="W134" s="5">
        <v>7.1580000000000005E-2</v>
      </c>
      <c r="X134" s="5">
        <v>8.5309999999999997E-2</v>
      </c>
      <c r="Y134" s="5">
        <v>8.2530000000000006E-2</v>
      </c>
      <c r="Z134" s="5">
        <v>7.324E-2</v>
      </c>
      <c r="AA134" s="5">
        <v>6.4890000000000003E-2</v>
      </c>
      <c r="AB134" s="5">
        <v>5.7889999999999997E-2</v>
      </c>
      <c r="AC134" s="5">
        <v>7.5740000000000002E-2</v>
      </c>
      <c r="AD134" s="5">
        <v>7.7950000000000005E-2</v>
      </c>
      <c r="AE134" s="5">
        <v>8.0549999999999997E-2</v>
      </c>
      <c r="AF134" s="5">
        <v>8.4099999999999994E-2</v>
      </c>
      <c r="AG134" s="5">
        <v>8.9080000000000006E-2</v>
      </c>
      <c r="AH134" s="5">
        <v>8.3760000000000001E-2</v>
      </c>
      <c r="AI134" s="5">
        <v>7.6509999999999995E-2</v>
      </c>
      <c r="AJ134" s="5">
        <v>5.7570000000000003E-2</v>
      </c>
      <c r="AK134" s="5">
        <v>5.0770000000000003E-2</v>
      </c>
      <c r="AM134" s="4" t="s">
        <v>99</v>
      </c>
      <c r="AN134" s="4" t="s">
        <v>100</v>
      </c>
      <c r="AO134" s="5">
        <f t="shared" si="99"/>
        <v>8.1482499999999999E-2</v>
      </c>
      <c r="AP134" s="5">
        <f t="shared" si="100"/>
        <v>8.5667499999999994E-2</v>
      </c>
      <c r="AQ134" s="5">
        <f t="shared" si="101"/>
        <v>7.2619090909090911E-2</v>
      </c>
      <c r="AR134" s="6">
        <f>(AO134-AVERAGE(AO107:AO152))/_xlfn.STDEV.P(AO107:AO152)</f>
        <v>-0.29013973723890218</v>
      </c>
      <c r="AS134" s="6">
        <f t="shared" ref="AS134:AT134" si="128">(AP134-AVERAGE(AP107:AP152))/_xlfn.STDEV.P(AP107:AP152)</f>
        <v>-0.47137496720329436</v>
      </c>
      <c r="AT134" s="6">
        <f t="shared" si="128"/>
        <v>-1.1552598189073675</v>
      </c>
    </row>
    <row r="135" spans="1:46" ht="13.5" thickBot="1">
      <c r="A135" s="4" t="s">
        <v>101</v>
      </c>
      <c r="B135" s="4" t="s">
        <v>102</v>
      </c>
      <c r="C135" s="5">
        <v>5.7000000000000002E-2</v>
      </c>
      <c r="D135" s="5">
        <v>5.9799999999999999E-2</v>
      </c>
      <c r="E135" s="5">
        <v>6.114E-2</v>
      </c>
      <c r="F135" s="5">
        <v>7.3929999999999996E-2</v>
      </c>
      <c r="G135" s="5">
        <v>8.0180000000000001E-2</v>
      </c>
      <c r="H135" s="5">
        <v>8.1930000000000003E-2</v>
      </c>
      <c r="I135" s="5">
        <v>7.7469999999999997E-2</v>
      </c>
      <c r="J135" s="5">
        <v>7.331E-2</v>
      </c>
      <c r="K135" s="5">
        <v>7.7539999999999998E-2</v>
      </c>
      <c r="L135" s="5">
        <v>8.448E-2</v>
      </c>
      <c r="M135" s="5">
        <v>8.1119999999999998E-2</v>
      </c>
      <c r="N135" s="5">
        <v>8.2040000000000002E-2</v>
      </c>
      <c r="O135" s="5">
        <v>7.3359999999999995E-2</v>
      </c>
      <c r="P135" s="5">
        <v>7.8899999999999998E-2</v>
      </c>
      <c r="Q135" s="5">
        <v>8.3500000000000005E-2</v>
      </c>
      <c r="R135" s="5">
        <v>7.213E-2</v>
      </c>
      <c r="S135" s="5">
        <v>7.5880000000000003E-2</v>
      </c>
      <c r="T135" s="5">
        <v>7.5270000000000004E-2</v>
      </c>
      <c r="U135" s="5">
        <v>7.4880000000000002E-2</v>
      </c>
      <c r="V135" s="5">
        <v>7.5249999999999997E-2</v>
      </c>
      <c r="W135" s="5">
        <v>6.8449999999999997E-2</v>
      </c>
      <c r="X135" s="5">
        <v>6.6140000000000004E-2</v>
      </c>
      <c r="Y135" s="5">
        <v>5.9040000000000002E-2</v>
      </c>
      <c r="Z135" s="5">
        <v>5.9409999999999998E-2</v>
      </c>
      <c r="AA135" s="5">
        <v>6.4460000000000003E-2</v>
      </c>
      <c r="AB135" s="5">
        <v>6.4460000000000003E-2</v>
      </c>
      <c r="AC135" s="5">
        <v>6.0760000000000002E-2</v>
      </c>
      <c r="AD135" s="5">
        <v>6.3200000000000006E-2</v>
      </c>
      <c r="AE135" s="5">
        <v>5.876E-2</v>
      </c>
      <c r="AF135" s="5">
        <v>5.892E-2</v>
      </c>
      <c r="AG135" s="5">
        <v>5.9060000000000001E-2</v>
      </c>
      <c r="AH135" s="5">
        <v>6.6820000000000004E-2</v>
      </c>
      <c r="AI135" s="5">
        <v>7.6369999999999993E-2</v>
      </c>
      <c r="AJ135" s="5">
        <v>8.8410000000000002E-2</v>
      </c>
      <c r="AK135" s="5">
        <v>9.7850000000000006E-2</v>
      </c>
      <c r="AM135" s="4" t="s">
        <v>101</v>
      </c>
      <c r="AN135" s="4" t="s">
        <v>102</v>
      </c>
      <c r="AO135" s="5">
        <f t="shared" si="99"/>
        <v>7.4161666666666654E-2</v>
      </c>
      <c r="AP135" s="5">
        <f t="shared" si="100"/>
        <v>7.1850833333333322E-2</v>
      </c>
      <c r="AQ135" s="5">
        <f t="shared" si="101"/>
        <v>6.9006363636363643E-2</v>
      </c>
      <c r="AR135" s="6">
        <f>(AO135-AVERAGE(AO107:AO152))/_xlfn.STDEV.P(AO107:AO152)</f>
        <v>-0.47030370673370264</v>
      </c>
      <c r="AS135" s="6">
        <f t="shared" ref="AS135:AT135" si="129">(AP135-AVERAGE(AP107:AP152))/_xlfn.STDEV.P(AP107:AP152)</f>
        <v>-0.78614772311914238</v>
      </c>
      <c r="AT135" s="6">
        <f t="shared" si="129"/>
        <v>-1.2361963048584996</v>
      </c>
    </row>
    <row r="136" spans="1:46" ht="13.5" thickBot="1">
      <c r="A136" s="4" t="s">
        <v>103</v>
      </c>
      <c r="B136" s="4" t="s">
        <v>104</v>
      </c>
      <c r="C136" s="5">
        <v>0.13081999999999999</v>
      </c>
      <c r="D136" s="5">
        <v>0.12654000000000001</v>
      </c>
      <c r="E136" s="5">
        <v>0.12307</v>
      </c>
      <c r="F136" s="5">
        <v>0.13536000000000001</v>
      </c>
      <c r="G136" s="5">
        <v>0.15423000000000001</v>
      </c>
      <c r="H136" s="5">
        <v>0.15337000000000001</v>
      </c>
      <c r="I136" s="5">
        <v>0.15992999999999999</v>
      </c>
      <c r="J136" s="5">
        <v>0.14682999999999999</v>
      </c>
      <c r="K136" s="5">
        <v>0.14088000000000001</v>
      </c>
      <c r="L136" s="5">
        <v>0.14219000000000001</v>
      </c>
      <c r="M136" s="5">
        <v>0.13428000000000001</v>
      </c>
      <c r="N136" s="5">
        <v>0.12114</v>
      </c>
      <c r="O136" s="5">
        <v>0.13064000000000001</v>
      </c>
      <c r="P136" s="5">
        <v>0.12994</v>
      </c>
      <c r="Q136" s="5">
        <v>0.12952</v>
      </c>
      <c r="R136" s="5">
        <v>0.11551</v>
      </c>
      <c r="S136" s="5">
        <v>0.10589999999999999</v>
      </c>
      <c r="T136" s="5">
        <v>0.10823000000000001</v>
      </c>
      <c r="U136" s="5">
        <v>9.9470000000000003E-2</v>
      </c>
      <c r="V136" s="5">
        <v>9.2189999999999994E-2</v>
      </c>
      <c r="W136" s="5">
        <v>9.0520000000000003E-2</v>
      </c>
      <c r="X136" s="5">
        <v>9.2799999999999994E-2</v>
      </c>
      <c r="Y136" s="5">
        <v>8.0159999999999995E-2</v>
      </c>
      <c r="Z136" s="5">
        <v>8.3559999999999995E-2</v>
      </c>
      <c r="AA136" s="5">
        <v>9.6629999999999994E-2</v>
      </c>
      <c r="AB136" s="5">
        <v>0.11319</v>
      </c>
      <c r="AC136" s="5">
        <v>0.10319</v>
      </c>
      <c r="AD136" s="5">
        <v>0.10424</v>
      </c>
      <c r="AE136" s="5">
        <v>9.7549999999999998E-2</v>
      </c>
      <c r="AF136" s="5">
        <v>9.8669999999999994E-2</v>
      </c>
      <c r="AG136" s="5">
        <v>0.10122</v>
      </c>
      <c r="AH136" s="5">
        <v>0.11312999999999999</v>
      </c>
      <c r="AI136" s="5">
        <v>0.10885</v>
      </c>
      <c r="AJ136" s="5">
        <v>0.12385</v>
      </c>
      <c r="AK136" s="5">
        <v>0.11522</v>
      </c>
      <c r="AM136" s="4" t="s">
        <v>103</v>
      </c>
      <c r="AN136" s="4" t="s">
        <v>104</v>
      </c>
      <c r="AO136" s="5">
        <f t="shared" si="99"/>
        <v>0.13905333333333333</v>
      </c>
      <c r="AP136" s="5">
        <f t="shared" si="100"/>
        <v>0.10487</v>
      </c>
      <c r="AQ136" s="5">
        <f t="shared" si="101"/>
        <v>0.10688545454545455</v>
      </c>
      <c r="AR136" s="6">
        <f>(AO136-AVERAGE(AO107:AO152))/_xlfn.STDEV.P(AO107:AO152)</f>
        <v>1.1266647969157102</v>
      </c>
      <c r="AS136" s="6">
        <f t="shared" ref="AS136:AT136" si="130">(AP136-AVERAGE(AP107:AP152))/_xlfn.STDEV.P(AP107:AP152)</f>
        <v>-3.3901588761262473E-2</v>
      </c>
      <c r="AT136" s="6">
        <f t="shared" si="130"/>
        <v>-0.38758519259734503</v>
      </c>
    </row>
    <row r="137" spans="1:46" ht="13.5" thickBot="1">
      <c r="A137" s="4" t="s">
        <v>105</v>
      </c>
      <c r="B137" s="4" t="s">
        <v>106</v>
      </c>
      <c r="C137" s="5">
        <v>8.8709999999999997E-2</v>
      </c>
      <c r="D137" s="5">
        <v>8.8709999999999997E-2</v>
      </c>
      <c r="E137" s="5">
        <v>7.3819999999999997E-2</v>
      </c>
      <c r="F137" s="5">
        <v>4.904E-2</v>
      </c>
      <c r="G137" s="5">
        <v>4.5330000000000002E-2</v>
      </c>
      <c r="H137" s="5">
        <v>4.7960000000000003E-2</v>
      </c>
      <c r="I137" s="5">
        <v>4.8930000000000001E-2</v>
      </c>
      <c r="J137" s="5">
        <v>4.8930000000000001E-2</v>
      </c>
      <c r="K137" s="5">
        <v>4.8930000000000001E-2</v>
      </c>
      <c r="L137" s="5">
        <v>5.7270000000000001E-2</v>
      </c>
      <c r="M137" s="5">
        <v>2.9489999999999999E-2</v>
      </c>
      <c r="N137" s="5">
        <v>3.0370000000000001E-2</v>
      </c>
      <c r="O137" s="5">
        <v>2.9090000000000001E-2</v>
      </c>
      <c r="P137" s="5">
        <v>3.288E-2</v>
      </c>
      <c r="Q137" s="5">
        <v>3.3869999999999997E-2</v>
      </c>
      <c r="R137" s="5">
        <v>2.9239999999999999E-2</v>
      </c>
      <c r="S137" s="5">
        <v>2.8049999999999999E-2</v>
      </c>
      <c r="T137" s="5">
        <v>2.5409999999999999E-2</v>
      </c>
      <c r="U137" s="5">
        <v>2.3029999999999998E-2</v>
      </c>
      <c r="V137" s="5">
        <v>2.5829999999999999E-2</v>
      </c>
      <c r="W137" s="5">
        <v>2.7439999999999999E-2</v>
      </c>
      <c r="X137" s="5">
        <v>2.273E-2</v>
      </c>
      <c r="Y137" s="5">
        <v>2.9309999999999999E-2</v>
      </c>
      <c r="Z137" s="5">
        <v>2.5340000000000001E-2</v>
      </c>
      <c r="AA137" s="5">
        <v>2.5340000000000001E-2</v>
      </c>
      <c r="AB137" s="5">
        <v>2.155E-2</v>
      </c>
      <c r="AC137" s="5">
        <v>1.461E-2</v>
      </c>
      <c r="AD137" s="5">
        <v>1.461E-2</v>
      </c>
      <c r="AE137" s="5">
        <v>1.461E-2</v>
      </c>
      <c r="AF137" s="5">
        <v>2.0559999999999998E-2</v>
      </c>
      <c r="AG137" s="5">
        <v>2.6110000000000001E-2</v>
      </c>
      <c r="AH137" s="5">
        <v>2.665E-2</v>
      </c>
      <c r="AI137" s="5">
        <v>2.504E-2</v>
      </c>
      <c r="AJ137" s="5">
        <v>2.8369999999999999E-2</v>
      </c>
      <c r="AK137" s="5">
        <v>2.4469999999999999E-2</v>
      </c>
      <c r="AM137" s="4" t="s">
        <v>105</v>
      </c>
      <c r="AN137" s="4" t="s">
        <v>106</v>
      </c>
      <c r="AO137" s="5">
        <f t="shared" si="99"/>
        <v>5.4790833333333344E-2</v>
      </c>
      <c r="AP137" s="5">
        <f t="shared" si="100"/>
        <v>2.7684999999999998E-2</v>
      </c>
      <c r="AQ137" s="5">
        <f t="shared" si="101"/>
        <v>2.1992727272727271E-2</v>
      </c>
      <c r="AR137" s="6">
        <f>(AO137-AVERAGE(AO107:AO152))/_xlfn.STDEV.P(AO107:AO152)</f>
        <v>-0.9470153141220492</v>
      </c>
      <c r="AS137" s="6">
        <f t="shared" ref="AS137:AT137" si="131">(AP137-AVERAGE(AP107:AP152))/_xlfn.STDEV.P(AP107:AP152)</f>
        <v>-1.7923383920445959</v>
      </c>
      <c r="AT137" s="6">
        <f t="shared" si="131"/>
        <v>-2.2894500469226178</v>
      </c>
    </row>
    <row r="138" spans="1:46" ht="13.5" thickBot="1">
      <c r="A138" s="4" t="s">
        <v>107</v>
      </c>
      <c r="B138" s="4" t="s">
        <v>108</v>
      </c>
      <c r="C138" s="5">
        <v>1.7270000000000001E-2</v>
      </c>
      <c r="D138" s="5">
        <v>1.078E-2</v>
      </c>
      <c r="E138" s="5">
        <v>1.078E-2</v>
      </c>
      <c r="F138" s="5">
        <v>1.289E-2</v>
      </c>
      <c r="G138" s="5">
        <v>1.4460000000000001E-2</v>
      </c>
      <c r="H138" s="5">
        <v>1.8429999999999998E-2</v>
      </c>
      <c r="I138" s="5">
        <v>1.754E-2</v>
      </c>
      <c r="J138" s="5">
        <v>1.754E-2</v>
      </c>
      <c r="K138" s="5">
        <v>2.1319999999999999E-2</v>
      </c>
      <c r="L138" s="5">
        <v>2.0209999999999999E-2</v>
      </c>
      <c r="M138" s="5">
        <v>2.137E-2</v>
      </c>
      <c r="N138" s="5">
        <v>1.84E-2</v>
      </c>
      <c r="O138" s="5">
        <v>1.813E-2</v>
      </c>
      <c r="P138" s="5">
        <v>1.7049999999999999E-2</v>
      </c>
      <c r="Q138" s="5">
        <v>2.895E-2</v>
      </c>
      <c r="R138" s="5">
        <v>2.9260000000000001E-2</v>
      </c>
      <c r="S138" s="5">
        <v>2.9819999999999999E-2</v>
      </c>
      <c r="T138" s="5">
        <v>2.699E-2</v>
      </c>
      <c r="U138" s="5">
        <v>2.699E-2</v>
      </c>
      <c r="V138" s="5">
        <v>2.699E-2</v>
      </c>
      <c r="W138" s="5">
        <v>2.3210000000000001E-2</v>
      </c>
      <c r="X138" s="5">
        <v>2.3210000000000001E-2</v>
      </c>
      <c r="Y138" s="5">
        <v>2.0060000000000001E-2</v>
      </c>
      <c r="Z138" s="5">
        <v>2.0060000000000001E-2</v>
      </c>
      <c r="AA138" s="5">
        <v>1.8519999999999998E-2</v>
      </c>
      <c r="AB138" s="5">
        <v>2.1850000000000001E-2</v>
      </c>
      <c r="AC138" s="5">
        <v>2.8459999999999999E-2</v>
      </c>
      <c r="AD138" s="5">
        <v>2.86E-2</v>
      </c>
      <c r="AE138" s="5">
        <v>8.5989999999999997E-2</v>
      </c>
      <c r="AF138" s="5">
        <v>8.4849999999999995E-2</v>
      </c>
      <c r="AG138" s="5">
        <v>9.4109999999999999E-2</v>
      </c>
      <c r="AH138" s="5">
        <v>9.8820000000000005E-2</v>
      </c>
      <c r="AI138" s="5">
        <v>0.10808</v>
      </c>
      <c r="AJ138" s="5">
        <v>0.11642</v>
      </c>
      <c r="AK138" s="5">
        <v>0.13184999999999999</v>
      </c>
      <c r="AM138" s="4" t="s">
        <v>107</v>
      </c>
      <c r="AN138" s="4" t="s">
        <v>108</v>
      </c>
      <c r="AO138" s="5">
        <f t="shared" si="99"/>
        <v>1.6749166666666666E-2</v>
      </c>
      <c r="AP138" s="5">
        <f t="shared" si="100"/>
        <v>2.4226666666666674E-2</v>
      </c>
      <c r="AQ138" s="5">
        <f t="shared" si="101"/>
        <v>7.4322727272727276E-2</v>
      </c>
      <c r="AR138" s="6">
        <f>(AO138-AVERAGE(AO107:AO152))/_xlfn.STDEV.P(AO107:AO152)</f>
        <v>-1.8832116951621893</v>
      </c>
      <c r="AS138" s="6">
        <f t="shared" ref="AS138:AT138" si="132">(AP138-AVERAGE(AP107:AP152))/_xlfn.STDEV.P(AP107:AP152)</f>
        <v>-1.8711265064626157</v>
      </c>
      <c r="AT138" s="6">
        <f t="shared" si="132"/>
        <v>-1.117092990856934</v>
      </c>
    </row>
    <row r="139" spans="1:46" ht="13.5" thickBot="1">
      <c r="A139" s="4" t="s">
        <v>109</v>
      </c>
      <c r="B139" s="4" t="s">
        <v>110</v>
      </c>
      <c r="C139" s="5">
        <v>7.3480000000000004E-2</v>
      </c>
      <c r="D139" s="5">
        <v>6.1089999999999998E-2</v>
      </c>
      <c r="E139" s="5">
        <v>6.5259999999999999E-2</v>
      </c>
      <c r="F139" s="5">
        <v>7.5600000000000001E-2</v>
      </c>
      <c r="G139" s="5">
        <v>8.2540000000000002E-2</v>
      </c>
      <c r="H139" s="5">
        <v>0.10141</v>
      </c>
      <c r="I139" s="5">
        <v>9.6930000000000002E-2</v>
      </c>
      <c r="J139" s="5">
        <v>9.8169999999999993E-2</v>
      </c>
      <c r="K139" s="5">
        <v>0.10446</v>
      </c>
      <c r="L139" s="5">
        <v>0.11131000000000001</v>
      </c>
      <c r="M139" s="5">
        <v>0.11826</v>
      </c>
      <c r="N139" s="5">
        <v>0.11675000000000001</v>
      </c>
      <c r="O139" s="5">
        <v>0.12327</v>
      </c>
      <c r="P139" s="5">
        <v>0.14288000000000001</v>
      </c>
      <c r="Q139" s="5">
        <v>0.13455</v>
      </c>
      <c r="R139" s="5">
        <v>0.14013999999999999</v>
      </c>
      <c r="S139" s="5">
        <v>0.13716</v>
      </c>
      <c r="T139" s="5">
        <v>0.12665000000000001</v>
      </c>
      <c r="U139" s="5">
        <v>0.11955</v>
      </c>
      <c r="V139" s="5">
        <v>0.11677999999999999</v>
      </c>
      <c r="W139" s="5">
        <v>0.11509999999999999</v>
      </c>
      <c r="X139" s="5">
        <v>0.10373</v>
      </c>
      <c r="Y139" s="5">
        <v>0.10743</v>
      </c>
      <c r="Z139" s="5">
        <v>0.10362</v>
      </c>
      <c r="AA139" s="5">
        <v>0.11138000000000001</v>
      </c>
      <c r="AB139" s="5">
        <v>0.10334</v>
      </c>
      <c r="AC139" s="5">
        <v>9.425E-2</v>
      </c>
      <c r="AD139" s="5">
        <v>8.2189999999999999E-2</v>
      </c>
      <c r="AE139" s="5">
        <v>7.8219999999999998E-2</v>
      </c>
      <c r="AF139" s="5">
        <v>7.263E-2</v>
      </c>
      <c r="AG139" s="5">
        <v>8.5019999999999998E-2</v>
      </c>
      <c r="AH139" s="5">
        <v>8.677E-2</v>
      </c>
      <c r="AI139" s="5">
        <v>8.8459999999999997E-2</v>
      </c>
      <c r="AJ139" s="5">
        <v>9.2920000000000003E-2</v>
      </c>
      <c r="AK139" s="5">
        <v>0.10569000000000001</v>
      </c>
      <c r="AM139" s="4" t="s">
        <v>109</v>
      </c>
      <c r="AN139" s="4" t="s">
        <v>110</v>
      </c>
      <c r="AO139" s="5">
        <f t="shared" si="99"/>
        <v>9.2104999999999992E-2</v>
      </c>
      <c r="AP139" s="5">
        <f t="shared" si="100"/>
        <v>0.12257166666666668</v>
      </c>
      <c r="AQ139" s="5">
        <f t="shared" si="101"/>
        <v>9.0988181818181815E-2</v>
      </c>
      <c r="AR139" s="6">
        <f>(AO139-AVERAGE(AO107:AO152))/_xlfn.STDEV.P(AO107:AO152)</f>
        <v>-2.8722535286686328E-2</v>
      </c>
      <c r="AS139" s="6">
        <f t="shared" ref="AS139:AT139" si="133">(AP139-AVERAGE(AP107:AP152))/_xlfn.STDEV.P(AP107:AP152)</f>
        <v>0.36937964653212979</v>
      </c>
      <c r="AT139" s="6">
        <f t="shared" si="133"/>
        <v>-0.74373424388759424</v>
      </c>
    </row>
    <row r="140" spans="1:46" ht="13.5" thickBot="1">
      <c r="A140" s="4" t="s">
        <v>111</v>
      </c>
      <c r="B140" s="4" t="s">
        <v>112</v>
      </c>
      <c r="C140" s="5">
        <v>0.19638</v>
      </c>
      <c r="D140" s="5">
        <v>0.14638000000000001</v>
      </c>
      <c r="E140" s="5">
        <v>0.14512</v>
      </c>
      <c r="F140" s="5">
        <v>0.1404</v>
      </c>
      <c r="G140" s="5">
        <v>0.14510000000000001</v>
      </c>
      <c r="H140" s="5">
        <v>0.13775999999999999</v>
      </c>
      <c r="I140" s="5">
        <v>0.13414000000000001</v>
      </c>
      <c r="J140" s="5">
        <v>0.12488</v>
      </c>
      <c r="K140" s="5">
        <v>9.3799999999999994E-2</v>
      </c>
      <c r="L140" s="5">
        <v>8.8690000000000005E-2</v>
      </c>
      <c r="M140" s="5">
        <v>5.4859999999999999E-2</v>
      </c>
      <c r="N140" s="5">
        <v>0.10693</v>
      </c>
      <c r="O140" s="5">
        <v>0.13506000000000001</v>
      </c>
      <c r="P140" s="5">
        <v>0.15590000000000001</v>
      </c>
      <c r="Q140" s="5">
        <v>0.15590000000000001</v>
      </c>
      <c r="R140" s="5">
        <v>0.15590000000000001</v>
      </c>
      <c r="S140" s="5">
        <v>0.15533</v>
      </c>
      <c r="T140" s="5">
        <v>0.16134000000000001</v>
      </c>
      <c r="U140" s="5">
        <v>0.17208999999999999</v>
      </c>
      <c r="V140" s="5">
        <v>0.17871999999999999</v>
      </c>
      <c r="W140" s="5">
        <v>0.17860999999999999</v>
      </c>
      <c r="X140" s="5">
        <v>0.18109</v>
      </c>
      <c r="Y140" s="5">
        <v>0.15936</v>
      </c>
      <c r="Z140" s="5">
        <v>0.12056</v>
      </c>
      <c r="AA140" s="5">
        <v>0.10092</v>
      </c>
      <c r="AB140" s="5">
        <v>9.1999999999999998E-2</v>
      </c>
      <c r="AC140" s="5">
        <v>0.1116</v>
      </c>
      <c r="AD140" s="5">
        <v>0.12723000000000001</v>
      </c>
      <c r="AE140" s="5">
        <v>0.12449</v>
      </c>
      <c r="AF140" s="5">
        <v>0.11123</v>
      </c>
      <c r="AG140" s="5">
        <v>0.10596</v>
      </c>
      <c r="AH140" s="5">
        <v>0.12185</v>
      </c>
      <c r="AI140" s="5">
        <v>0.13558999999999999</v>
      </c>
      <c r="AJ140" s="5">
        <v>0.14602999999999999</v>
      </c>
      <c r="AK140" s="5">
        <v>0.13059999999999999</v>
      </c>
      <c r="AM140" s="4" t="s">
        <v>111</v>
      </c>
      <c r="AN140" s="4" t="s">
        <v>112</v>
      </c>
      <c r="AO140" s="5">
        <f t="shared" si="99"/>
        <v>0.12620333333333331</v>
      </c>
      <c r="AP140" s="5">
        <f t="shared" si="100"/>
        <v>0.15915499999999999</v>
      </c>
      <c r="AQ140" s="5">
        <f t="shared" si="101"/>
        <v>0.11886363636363639</v>
      </c>
      <c r="AR140" s="6">
        <f>(AO140-AVERAGE(AO107:AO152))/_xlfn.STDEV.P(AO107:AO152)</f>
        <v>0.81042934903752861</v>
      </c>
      <c r="AS140" s="6">
        <f t="shared" ref="AS140:AT140" si="134">(AP140-AVERAGE(AP107:AP152))/_xlfn.STDEV.P(AP107:AP152)</f>
        <v>1.2028250014600983</v>
      </c>
      <c r="AT140" s="6">
        <f t="shared" si="134"/>
        <v>-0.11923613902610158</v>
      </c>
    </row>
    <row r="141" spans="1:46" ht="13.5" thickBot="1">
      <c r="A141" s="4" t="s">
        <v>113</v>
      </c>
      <c r="B141" s="4" t="s">
        <v>114</v>
      </c>
      <c r="C141" s="5">
        <v>0.16417000000000001</v>
      </c>
      <c r="D141" s="5">
        <v>0.17011999999999999</v>
      </c>
      <c r="E141" s="5">
        <v>0.15623000000000001</v>
      </c>
      <c r="F141" s="5">
        <v>0.15692999999999999</v>
      </c>
      <c r="G141" s="5">
        <v>0.15407999999999999</v>
      </c>
      <c r="H141" s="5">
        <v>0.15404000000000001</v>
      </c>
      <c r="I141" s="5">
        <v>0.15365000000000001</v>
      </c>
      <c r="J141" s="5">
        <v>0.15125</v>
      </c>
      <c r="K141" s="5">
        <v>0.15731999999999999</v>
      </c>
      <c r="L141" s="5">
        <v>0.12953999999999999</v>
      </c>
      <c r="M141" s="5">
        <v>0.12828999999999999</v>
      </c>
      <c r="N141" s="5">
        <v>0.10015</v>
      </c>
      <c r="O141" s="5">
        <v>0.10174999999999999</v>
      </c>
      <c r="P141" s="5">
        <v>0.10541</v>
      </c>
      <c r="Q141" s="5">
        <v>0.13779</v>
      </c>
      <c r="R141" s="5">
        <v>0.1232</v>
      </c>
      <c r="S141" s="5">
        <v>0.12987000000000001</v>
      </c>
      <c r="T141" s="5">
        <v>0.12703999999999999</v>
      </c>
      <c r="U141" s="5">
        <v>0.12756999999999999</v>
      </c>
      <c r="V141" s="5">
        <v>0.13639000000000001</v>
      </c>
      <c r="W141" s="5">
        <v>0.13303999999999999</v>
      </c>
      <c r="X141" s="5">
        <v>0.13694000000000001</v>
      </c>
      <c r="Y141" s="5">
        <v>0.14047000000000001</v>
      </c>
      <c r="Z141" s="5">
        <v>0.12731999999999999</v>
      </c>
      <c r="AA141" s="5">
        <v>0.13194</v>
      </c>
      <c r="AB141" s="5">
        <v>0.15748000000000001</v>
      </c>
      <c r="AC141" s="5">
        <v>0.17024</v>
      </c>
      <c r="AD141" s="5">
        <v>0.19213</v>
      </c>
      <c r="AE141" s="5">
        <v>0.18345</v>
      </c>
      <c r="AF141" s="5">
        <v>0.18190000000000001</v>
      </c>
      <c r="AG141" s="5">
        <v>0.18915000000000001</v>
      </c>
      <c r="AH141" s="5">
        <v>0.18698999999999999</v>
      </c>
      <c r="AI141" s="5">
        <v>0.19167000000000001</v>
      </c>
      <c r="AJ141" s="5">
        <v>0.19777</v>
      </c>
      <c r="AK141" s="5">
        <v>0.18584999999999999</v>
      </c>
      <c r="AM141" s="4" t="s">
        <v>113</v>
      </c>
      <c r="AN141" s="4" t="s">
        <v>114</v>
      </c>
      <c r="AO141" s="5">
        <f t="shared" si="99"/>
        <v>0.14798083333333334</v>
      </c>
      <c r="AP141" s="5">
        <f t="shared" si="100"/>
        <v>0.1272325</v>
      </c>
      <c r="AQ141" s="5">
        <f t="shared" si="101"/>
        <v>0.17896090909090909</v>
      </c>
      <c r="AR141" s="6">
        <f>(AO141-AVERAGE(AO107:AO152))/_xlfn.STDEV.P(AO107:AO152)</f>
        <v>1.3463684514629835</v>
      </c>
      <c r="AS141" s="6">
        <f t="shared" ref="AS141:AT141" si="135">(AP141-AVERAGE(AP107:AP152))/_xlfn.STDEV.P(AP107:AP152)</f>
        <v>0.47556324266224642</v>
      </c>
      <c r="AT141" s="6">
        <f t="shared" si="135"/>
        <v>1.2271323251841397</v>
      </c>
    </row>
    <row r="142" spans="1:46" ht="13.5" thickBot="1">
      <c r="A142" s="4" t="s">
        <v>115</v>
      </c>
      <c r="B142" s="4" t="s">
        <v>116</v>
      </c>
      <c r="C142" s="5">
        <v>0.14516999999999999</v>
      </c>
      <c r="D142" s="5">
        <v>0.11471000000000001</v>
      </c>
      <c r="E142" s="5">
        <v>0.10936999999999999</v>
      </c>
      <c r="F142" s="5">
        <v>9.6449999999999994E-2</v>
      </c>
      <c r="G142" s="5">
        <v>9.9220000000000003E-2</v>
      </c>
      <c r="H142" s="5">
        <v>0.10494000000000001</v>
      </c>
      <c r="I142" s="5">
        <v>0.11924999999999999</v>
      </c>
      <c r="J142" s="5">
        <v>0.11863</v>
      </c>
      <c r="K142" s="5">
        <v>0.1179</v>
      </c>
      <c r="L142" s="5">
        <v>0.11525000000000001</v>
      </c>
      <c r="M142" s="5">
        <v>0.11243</v>
      </c>
      <c r="N142" s="5">
        <v>0.11523</v>
      </c>
      <c r="O142" s="5">
        <v>0.11421000000000001</v>
      </c>
      <c r="P142" s="5">
        <v>0.12847</v>
      </c>
      <c r="Q142" s="5">
        <v>0.11588</v>
      </c>
      <c r="R142" s="5">
        <v>0.12396</v>
      </c>
      <c r="S142" s="5">
        <v>0.13506000000000001</v>
      </c>
      <c r="T142" s="5">
        <v>0.13852999999999999</v>
      </c>
      <c r="U142" s="5">
        <v>0.12021999999999999</v>
      </c>
      <c r="V142" s="5">
        <v>0.12273000000000001</v>
      </c>
      <c r="W142" s="5">
        <v>0.12197</v>
      </c>
      <c r="X142" s="5">
        <v>0.11244999999999999</v>
      </c>
      <c r="Y142" s="5">
        <v>0.12654000000000001</v>
      </c>
      <c r="Z142" s="5">
        <v>0.12728999999999999</v>
      </c>
      <c r="AA142" s="5">
        <v>0.14349999999999999</v>
      </c>
      <c r="AB142" s="5">
        <v>0.12770000000000001</v>
      </c>
      <c r="AC142" s="5">
        <v>0.13045999999999999</v>
      </c>
      <c r="AD142" s="5">
        <v>0.12581999999999999</v>
      </c>
      <c r="AE142" s="5">
        <v>0.10528999999999999</v>
      </c>
      <c r="AF142" s="5">
        <v>0.10191</v>
      </c>
      <c r="AG142" s="5">
        <v>0.10697</v>
      </c>
      <c r="AH142" s="5">
        <v>0.1057</v>
      </c>
      <c r="AI142" s="5">
        <v>0.10625</v>
      </c>
      <c r="AJ142" s="5">
        <v>0.10967</v>
      </c>
      <c r="AK142" s="5">
        <v>0.10131</v>
      </c>
      <c r="AM142" s="4" t="s">
        <v>115</v>
      </c>
      <c r="AN142" s="4" t="s">
        <v>116</v>
      </c>
      <c r="AO142" s="5">
        <f t="shared" si="99"/>
        <v>0.11404583333333335</v>
      </c>
      <c r="AP142" s="5">
        <f t="shared" si="100"/>
        <v>0.1239425</v>
      </c>
      <c r="AQ142" s="5">
        <f t="shared" si="101"/>
        <v>0.11496181818181818</v>
      </c>
      <c r="AR142" s="6">
        <f>(AO142-AVERAGE(AO107:AO152))/_xlfn.STDEV.P(AO107:AO152)</f>
        <v>0.51123616167729746</v>
      </c>
      <c r="AS142" s="6">
        <f t="shared" ref="AS142:AT142" si="136">(AP142-AVERAGE(AP107:AP152))/_xlfn.STDEV.P(AP107:AP152)</f>
        <v>0.40061011598216389</v>
      </c>
      <c r="AT142" s="6">
        <f t="shared" si="136"/>
        <v>-0.20664917317362616</v>
      </c>
    </row>
    <row r="143" spans="1:46" ht="13.5" thickBot="1">
      <c r="A143" s="4" t="s">
        <v>117</v>
      </c>
      <c r="B143" s="4" t="s">
        <v>118</v>
      </c>
      <c r="C143" s="5">
        <v>0.13764999999999999</v>
      </c>
      <c r="D143" s="5">
        <v>0.14513999999999999</v>
      </c>
      <c r="E143" s="5">
        <v>0.13006999999999999</v>
      </c>
      <c r="F143" s="5">
        <v>0.11827</v>
      </c>
      <c r="G143" s="5">
        <v>0.12216</v>
      </c>
      <c r="H143" s="5">
        <v>0.14223</v>
      </c>
      <c r="I143" s="5">
        <v>0.14854000000000001</v>
      </c>
      <c r="J143" s="5">
        <v>0.15026</v>
      </c>
      <c r="K143" s="5">
        <v>0.16044</v>
      </c>
      <c r="L143" s="5">
        <v>0.15851999999999999</v>
      </c>
      <c r="M143" s="5">
        <v>0.15159</v>
      </c>
      <c r="N143" s="5">
        <v>0.14929000000000001</v>
      </c>
      <c r="O143" s="5">
        <v>0.16818</v>
      </c>
      <c r="P143" s="5">
        <v>0.16123000000000001</v>
      </c>
      <c r="Q143" s="5">
        <v>0.18140000000000001</v>
      </c>
      <c r="R143" s="5">
        <v>0.14162</v>
      </c>
      <c r="S143" s="5">
        <v>0.13869000000000001</v>
      </c>
      <c r="T143" s="5">
        <v>0.1239</v>
      </c>
      <c r="U143" s="5">
        <v>0.12698000000000001</v>
      </c>
      <c r="V143" s="5">
        <v>0.12862000000000001</v>
      </c>
      <c r="W143" s="5">
        <v>0.13600999999999999</v>
      </c>
      <c r="X143" s="5">
        <v>0.16069</v>
      </c>
      <c r="Y143" s="5">
        <v>0.17108999999999999</v>
      </c>
      <c r="Z143" s="5">
        <v>0.16711000000000001</v>
      </c>
      <c r="AA143" s="5">
        <v>0.16244</v>
      </c>
      <c r="AB143" s="5">
        <v>0.17898</v>
      </c>
      <c r="AC143" s="5">
        <v>0.16583999999999999</v>
      </c>
      <c r="AD143" s="5">
        <v>0.15978999999999999</v>
      </c>
      <c r="AE143" s="5">
        <v>0.17266999999999999</v>
      </c>
      <c r="AF143" s="5">
        <v>0.17369999999999999</v>
      </c>
      <c r="AG143" s="5">
        <v>0.16930000000000001</v>
      </c>
      <c r="AH143" s="5">
        <v>0.17756</v>
      </c>
      <c r="AI143" s="5">
        <v>0.16808999999999999</v>
      </c>
      <c r="AJ143" s="5">
        <v>0.15586</v>
      </c>
      <c r="AK143" s="5">
        <v>0.14741000000000001</v>
      </c>
      <c r="AM143" s="4" t="s">
        <v>117</v>
      </c>
      <c r="AN143" s="4" t="s">
        <v>118</v>
      </c>
      <c r="AO143" s="5">
        <f t="shared" si="99"/>
        <v>0.14284666666666665</v>
      </c>
      <c r="AP143" s="5">
        <f t="shared" si="100"/>
        <v>0.15046000000000001</v>
      </c>
      <c r="AQ143" s="5">
        <f t="shared" si="101"/>
        <v>0.16651272727272726</v>
      </c>
      <c r="AR143" s="6">
        <f>(AO143-AVERAGE(AO107:AO152))/_xlfn.STDEV.P(AO107:AO152)</f>
        <v>1.2200178292595152</v>
      </c>
      <c r="AS143" s="6">
        <f t="shared" ref="AS143:AT143" si="137">(AP143-AVERAGE(AP107:AP152))/_xlfn.STDEV.P(AP107:AP152)</f>
        <v>1.0047345952341664</v>
      </c>
      <c r="AT143" s="6">
        <f t="shared" si="137"/>
        <v>0.94825378916781966</v>
      </c>
    </row>
    <row r="144" spans="1:46" ht="13.5" thickBot="1">
      <c r="A144" s="4" t="s">
        <v>119</v>
      </c>
      <c r="B144" s="4" t="s">
        <v>120</v>
      </c>
      <c r="C144" s="5">
        <v>7.0430000000000006E-2</v>
      </c>
      <c r="D144" s="5">
        <v>7.1650000000000005E-2</v>
      </c>
      <c r="E144" s="5">
        <v>6.855E-2</v>
      </c>
      <c r="F144" s="5">
        <v>6.7150000000000001E-2</v>
      </c>
      <c r="G144" s="5">
        <v>6.5949999999999995E-2</v>
      </c>
      <c r="H144" s="5">
        <v>6.9180000000000005E-2</v>
      </c>
      <c r="I144" s="5">
        <v>6.3839999999999994E-2</v>
      </c>
      <c r="J144" s="5">
        <v>5.6770000000000001E-2</v>
      </c>
      <c r="K144" s="5">
        <v>6.8290000000000003E-2</v>
      </c>
      <c r="L144" s="5">
        <v>7.8310000000000005E-2</v>
      </c>
      <c r="M144" s="5">
        <v>9.5820000000000002E-2</v>
      </c>
      <c r="N144" s="5">
        <v>9.5350000000000004E-2</v>
      </c>
      <c r="O144" s="5">
        <v>0.10952000000000001</v>
      </c>
      <c r="P144" s="5">
        <v>0.11695</v>
      </c>
      <c r="Q144" s="5">
        <v>0.11219</v>
      </c>
      <c r="R144" s="5">
        <v>0.11138000000000001</v>
      </c>
      <c r="S144" s="5">
        <v>0.11773</v>
      </c>
      <c r="T144" s="5">
        <v>0.11394</v>
      </c>
      <c r="U144" s="5">
        <v>0.11817</v>
      </c>
      <c r="V144" s="5">
        <v>0.11691</v>
      </c>
      <c r="W144" s="5">
        <v>0.10829999999999999</v>
      </c>
      <c r="X144" s="5">
        <v>0.10667</v>
      </c>
      <c r="Y144" s="5">
        <v>0.11428000000000001</v>
      </c>
      <c r="Z144" s="5">
        <v>0.10854999999999999</v>
      </c>
      <c r="AA144" s="5">
        <v>9.7439999999999999E-2</v>
      </c>
      <c r="AB144" s="5">
        <v>9.6570000000000003E-2</v>
      </c>
      <c r="AC144" s="5">
        <v>0.10019</v>
      </c>
      <c r="AD144" s="5">
        <v>0.11495</v>
      </c>
      <c r="AE144" s="5">
        <v>0.12303</v>
      </c>
      <c r="AF144" s="5">
        <v>0.12851000000000001</v>
      </c>
      <c r="AG144" s="5">
        <v>0.12654000000000001</v>
      </c>
      <c r="AH144" s="5">
        <v>0.12806999999999999</v>
      </c>
      <c r="AI144" s="5">
        <v>0.13074</v>
      </c>
      <c r="AJ144" s="5">
        <v>0.14071</v>
      </c>
      <c r="AK144" s="5">
        <v>0.11866</v>
      </c>
      <c r="AM144" s="4" t="s">
        <v>119</v>
      </c>
      <c r="AN144" s="4" t="s">
        <v>120</v>
      </c>
      <c r="AO144" s="5">
        <f t="shared" si="99"/>
        <v>7.2607500000000005E-2</v>
      </c>
      <c r="AP144" s="5">
        <f t="shared" si="100"/>
        <v>0.1128825</v>
      </c>
      <c r="AQ144" s="5">
        <f t="shared" si="101"/>
        <v>0.11867363636363636</v>
      </c>
      <c r="AR144" s="6">
        <f>(AO144-AVERAGE(AO107:AO152))/_xlfn.STDEV.P(AO107:AO152)</f>
        <v>-0.50855137925593352</v>
      </c>
      <c r="AS144" s="6">
        <f t="shared" ref="AS144:AT144" si="138">(AP144-AVERAGE(AP107:AP152))/_xlfn.STDEV.P(AP107:AP152)</f>
        <v>0.14864003054699296</v>
      </c>
      <c r="AT144" s="6">
        <f t="shared" si="138"/>
        <v>-0.12349273831241009</v>
      </c>
    </row>
    <row r="145" spans="1:46" ht="13.5" thickBot="1">
      <c r="A145" s="4" t="s">
        <v>121</v>
      </c>
      <c r="B145" s="4" t="s">
        <v>122</v>
      </c>
      <c r="C145" s="5">
        <v>0.10385</v>
      </c>
      <c r="D145" s="5">
        <v>9.4119999999999995E-2</v>
      </c>
      <c r="E145" s="5">
        <v>9.4119999999999995E-2</v>
      </c>
      <c r="F145" s="5">
        <v>9.5699999999999993E-2</v>
      </c>
      <c r="G145" s="5">
        <v>8.3790000000000003E-2</v>
      </c>
      <c r="H145" s="5">
        <v>8.2900000000000001E-2</v>
      </c>
      <c r="I145" s="5">
        <v>0.10854999999999999</v>
      </c>
      <c r="J145" s="5">
        <v>0.10208</v>
      </c>
      <c r="K145" s="5">
        <v>0.10625</v>
      </c>
      <c r="L145" s="5">
        <v>9.8669999999999994E-2</v>
      </c>
      <c r="M145" s="5">
        <v>0.10562000000000001</v>
      </c>
      <c r="N145" s="5">
        <v>6.2670000000000003E-2</v>
      </c>
      <c r="O145" s="5">
        <v>6.8229999999999999E-2</v>
      </c>
      <c r="P145" s="5">
        <v>7.7950000000000005E-2</v>
      </c>
      <c r="Q145" s="5">
        <v>8.115E-2</v>
      </c>
      <c r="R145" s="5">
        <v>7.9579999999999998E-2</v>
      </c>
      <c r="S145" s="5">
        <v>7.9579999999999998E-2</v>
      </c>
      <c r="T145" s="5">
        <v>8.2979999999999998E-2</v>
      </c>
      <c r="U145" s="5">
        <v>6.2549999999999994E-2</v>
      </c>
      <c r="V145" s="5">
        <v>5.765E-2</v>
      </c>
      <c r="W145" s="5">
        <v>5.348E-2</v>
      </c>
      <c r="X145" s="5">
        <v>5.348E-2</v>
      </c>
      <c r="Y145" s="5">
        <v>5.3780000000000001E-2</v>
      </c>
      <c r="Z145" s="5">
        <v>5.5870000000000003E-2</v>
      </c>
      <c r="AA145" s="5">
        <v>6.0729999999999999E-2</v>
      </c>
      <c r="AB145" s="5">
        <v>3.9899999999999998E-2</v>
      </c>
      <c r="AC145" s="5">
        <v>3.669E-2</v>
      </c>
      <c r="AD145" s="5">
        <v>3.669E-2</v>
      </c>
      <c r="AE145" s="5">
        <v>3.669E-2</v>
      </c>
      <c r="AF145" s="5">
        <v>3.329E-2</v>
      </c>
      <c r="AG145" s="5">
        <v>5.586E-2</v>
      </c>
      <c r="AH145" s="5">
        <v>6.1809999999999997E-2</v>
      </c>
      <c r="AI145" s="5">
        <v>6.9389999999999993E-2</v>
      </c>
      <c r="AJ145" s="5">
        <v>0.10272000000000001</v>
      </c>
      <c r="AK145" s="5">
        <v>0.11839</v>
      </c>
      <c r="AM145" s="4" t="s">
        <v>121</v>
      </c>
      <c r="AN145" s="4" t="s">
        <v>122</v>
      </c>
      <c r="AO145" s="5">
        <f t="shared" si="99"/>
        <v>9.486E-2</v>
      </c>
      <c r="AP145" s="5">
        <f t="shared" si="100"/>
        <v>6.7189999999999986E-2</v>
      </c>
      <c r="AQ145" s="5">
        <f t="shared" si="101"/>
        <v>5.9287272727272723E-2</v>
      </c>
      <c r="AR145" s="6">
        <f>(AO145-AVERAGE(AO107:AO152))/_xlfn.STDEV.P(AO107:AO152)</f>
        <v>3.9077360347896592E-2</v>
      </c>
      <c r="AS145" s="6">
        <f t="shared" ref="AS145:AT145" si="139">(AP145-AVERAGE(AP107:AP152))/_xlfn.STDEV.P(AP107:AP152)</f>
        <v>-0.89233131924925935</v>
      </c>
      <c r="AT145" s="6">
        <f t="shared" si="139"/>
        <v>-1.4539345965805823</v>
      </c>
    </row>
    <row r="146" spans="1:46" ht="13.5" thickBot="1">
      <c r="A146" s="4" t="s">
        <v>123</v>
      </c>
      <c r="B146" s="4" t="s">
        <v>124</v>
      </c>
      <c r="C146" s="5">
        <v>1.6449999999999999E-2</v>
      </c>
      <c r="D146" s="5">
        <v>2.7320000000000001E-2</v>
      </c>
      <c r="E146" s="5">
        <v>2.7320000000000001E-2</v>
      </c>
      <c r="F146" s="5">
        <v>3.0519999999999999E-2</v>
      </c>
      <c r="G146" s="5">
        <v>4.1779999999999998E-2</v>
      </c>
      <c r="H146" s="5">
        <v>4.9930000000000002E-2</v>
      </c>
      <c r="I146" s="5">
        <v>4.7739999999999998E-2</v>
      </c>
      <c r="J146" s="5">
        <v>5.008E-2</v>
      </c>
      <c r="K146" s="5">
        <v>5.3370000000000001E-2</v>
      </c>
      <c r="L146" s="5">
        <v>5.4559999999999997E-2</v>
      </c>
      <c r="M146" s="5">
        <v>8.0670000000000006E-2</v>
      </c>
      <c r="N146" s="5">
        <v>9.5320000000000002E-2</v>
      </c>
      <c r="O146" s="5">
        <v>0.10804</v>
      </c>
      <c r="P146" s="5">
        <v>0.10208</v>
      </c>
      <c r="Q146" s="5">
        <v>0.11892</v>
      </c>
      <c r="R146" s="5">
        <v>0.11813</v>
      </c>
      <c r="S146" s="5">
        <v>0.12434000000000001</v>
      </c>
      <c r="T146" s="5">
        <v>0.11556</v>
      </c>
      <c r="U146" s="5">
        <v>0.13353000000000001</v>
      </c>
      <c r="V146" s="5">
        <v>0.13883000000000001</v>
      </c>
      <c r="W146" s="5">
        <v>0.13852</v>
      </c>
      <c r="X146" s="5">
        <v>0.20680999999999999</v>
      </c>
      <c r="Y146" s="5">
        <v>0.17643</v>
      </c>
      <c r="Z146" s="5">
        <v>0.16753000000000001</v>
      </c>
      <c r="AA146" s="5">
        <v>0.15282000000000001</v>
      </c>
      <c r="AB146" s="5">
        <v>0.1757</v>
      </c>
      <c r="AC146" s="5">
        <v>0.17076</v>
      </c>
      <c r="AD146" s="5">
        <v>0.16833999999999999</v>
      </c>
      <c r="AE146" s="5">
        <v>0.15087</v>
      </c>
      <c r="AF146" s="5">
        <v>0.14993000000000001</v>
      </c>
      <c r="AG146" s="5">
        <v>0.17741000000000001</v>
      </c>
      <c r="AH146" s="5">
        <v>0.16853000000000001</v>
      </c>
      <c r="AI146" s="5">
        <v>0.23405000000000001</v>
      </c>
      <c r="AJ146" s="5">
        <v>0.23511000000000001</v>
      </c>
      <c r="AK146" s="5">
        <v>0.23036999999999999</v>
      </c>
      <c r="AM146" s="4" t="s">
        <v>123</v>
      </c>
      <c r="AN146" s="4" t="s">
        <v>124</v>
      </c>
      <c r="AO146" s="5">
        <f t="shared" si="99"/>
        <v>4.7921666666666668E-2</v>
      </c>
      <c r="AP146" s="5">
        <f t="shared" si="100"/>
        <v>0.13739333333333334</v>
      </c>
      <c r="AQ146" s="5">
        <f t="shared" si="101"/>
        <v>0.18308090909090913</v>
      </c>
      <c r="AR146" s="6">
        <f>(AO146-AVERAGE(AO107:AO152))/_xlfn.STDEV.P(AO107:AO152)</f>
        <v>-1.1160638742296918</v>
      </c>
      <c r="AS146" s="6">
        <f t="shared" ref="AS146:AT146" si="140">(AP146-AVERAGE(AP107:AP152))/_xlfn.STDEV.P(AP107:AP152)</f>
        <v>0.70704841834873233</v>
      </c>
      <c r="AT146" s="6">
        <f t="shared" si="140"/>
        <v>1.3194333202346014</v>
      </c>
    </row>
    <row r="147" spans="1:46" ht="13.5" thickBot="1">
      <c r="A147" s="4" t="s">
        <v>125</v>
      </c>
      <c r="B147" s="4" t="s">
        <v>126</v>
      </c>
      <c r="C147" s="5">
        <v>0.26042999999999999</v>
      </c>
      <c r="D147" s="5">
        <v>0.26471</v>
      </c>
      <c r="E147" s="5">
        <v>0.25969999999999999</v>
      </c>
      <c r="F147" s="5">
        <v>0.23124</v>
      </c>
      <c r="G147" s="5">
        <v>0.2331</v>
      </c>
      <c r="H147" s="5">
        <v>0.21439</v>
      </c>
      <c r="I147" s="5">
        <v>0.22094</v>
      </c>
      <c r="J147" s="5">
        <v>0.21443000000000001</v>
      </c>
      <c r="K147" s="5">
        <v>0.21468999999999999</v>
      </c>
      <c r="L147" s="5">
        <v>0.21443999999999999</v>
      </c>
      <c r="M147" s="5">
        <v>0.20365</v>
      </c>
      <c r="N147" s="5">
        <v>0.1827</v>
      </c>
      <c r="O147" s="5">
        <v>0.19439000000000001</v>
      </c>
      <c r="P147" s="5">
        <v>0.18132000000000001</v>
      </c>
      <c r="Q147" s="5">
        <v>0.18054999999999999</v>
      </c>
      <c r="R147" s="5">
        <v>0.17387</v>
      </c>
      <c r="S147" s="5">
        <v>0.16592999999999999</v>
      </c>
      <c r="T147" s="5">
        <v>0.17871999999999999</v>
      </c>
      <c r="U147" s="5">
        <v>0.19162000000000001</v>
      </c>
      <c r="V147" s="5">
        <v>0.20401</v>
      </c>
      <c r="W147" s="5">
        <v>0.20602999999999999</v>
      </c>
      <c r="X147" s="5">
        <v>0.19766</v>
      </c>
      <c r="Y147" s="5">
        <v>0.19808999999999999</v>
      </c>
      <c r="Z147" s="5">
        <v>0.2089</v>
      </c>
      <c r="AA147" s="5">
        <v>0.20896000000000001</v>
      </c>
      <c r="AB147" s="5">
        <v>0.22194</v>
      </c>
      <c r="AC147" s="5">
        <v>0.29294999999999999</v>
      </c>
      <c r="AD147" s="5">
        <v>0.29820999999999998</v>
      </c>
      <c r="AE147" s="5">
        <v>0.28401999999999999</v>
      </c>
      <c r="AF147" s="5">
        <v>0.26917000000000002</v>
      </c>
      <c r="AG147" s="5">
        <v>0.25074999999999997</v>
      </c>
      <c r="AH147" s="5">
        <v>0.2467</v>
      </c>
      <c r="AI147" s="5">
        <v>0.24442</v>
      </c>
      <c r="AJ147" s="5">
        <v>0.28786</v>
      </c>
      <c r="AK147" s="5">
        <v>0.27135999999999999</v>
      </c>
      <c r="AM147" s="4" t="s">
        <v>125</v>
      </c>
      <c r="AN147" s="4" t="s">
        <v>126</v>
      </c>
      <c r="AO147" s="5">
        <f t="shared" si="99"/>
        <v>0.22620166666666672</v>
      </c>
      <c r="AP147" s="5">
        <f t="shared" si="100"/>
        <v>0.19009083333333332</v>
      </c>
      <c r="AQ147" s="5">
        <f t="shared" si="101"/>
        <v>0.26148545454545458</v>
      </c>
      <c r="AR147" s="6">
        <f>(AO147-AVERAGE(AO107:AO152))/_xlfn.STDEV.P(AO107:AO152)</f>
        <v>3.2713645808459573</v>
      </c>
      <c r="AS147" s="6">
        <f t="shared" ref="AS147:AT147" si="141">(AP147-AVERAGE(AP107:AP152))/_xlfn.STDEV.P(AP107:AP152)</f>
        <v>1.9076084162890501</v>
      </c>
      <c r="AT147" s="6">
        <f t="shared" si="141"/>
        <v>3.0759424372087842</v>
      </c>
    </row>
    <row r="148" spans="1:46" ht="13.5" thickBot="1">
      <c r="A148" s="4" t="s">
        <v>127</v>
      </c>
      <c r="B148" s="4" t="s">
        <v>128</v>
      </c>
      <c r="C148" s="5">
        <v>0.11260000000000001</v>
      </c>
      <c r="D148" s="5">
        <v>0.11416</v>
      </c>
      <c r="E148" s="5">
        <v>0.14071</v>
      </c>
      <c r="F148" s="5">
        <v>0.14182</v>
      </c>
      <c r="G148" s="5">
        <v>0.15054999999999999</v>
      </c>
      <c r="H148" s="5">
        <v>0.14968999999999999</v>
      </c>
      <c r="I148" s="5">
        <v>0.15376000000000001</v>
      </c>
      <c r="J148" s="5">
        <v>0.14526</v>
      </c>
      <c r="K148" s="5">
        <v>0.14601</v>
      </c>
      <c r="L148" s="5">
        <v>0.14863999999999999</v>
      </c>
      <c r="M148" s="5">
        <v>0.13086999999999999</v>
      </c>
      <c r="N148" s="5">
        <v>0.11761000000000001</v>
      </c>
      <c r="O148" s="5">
        <v>0.11946</v>
      </c>
      <c r="P148" s="5">
        <v>0.11570999999999999</v>
      </c>
      <c r="Q148" s="5">
        <v>8.0579999999999999E-2</v>
      </c>
      <c r="R148" s="5">
        <v>8.5620000000000002E-2</v>
      </c>
      <c r="S148" s="5">
        <v>7.0940000000000003E-2</v>
      </c>
      <c r="T148" s="5">
        <v>6.8970000000000004E-2</v>
      </c>
      <c r="U148" s="5">
        <v>6.5920000000000006E-2</v>
      </c>
      <c r="V148" s="5">
        <v>6.6040000000000001E-2</v>
      </c>
      <c r="W148" s="5">
        <v>6.5210000000000004E-2</v>
      </c>
      <c r="X148" s="5">
        <v>6.9849999999999995E-2</v>
      </c>
      <c r="Y148" s="5">
        <v>8.2729999999999998E-2</v>
      </c>
      <c r="Z148" s="5">
        <v>0.10609</v>
      </c>
      <c r="AA148" s="5">
        <v>0.10979</v>
      </c>
      <c r="AB148" s="5">
        <v>0.12714</v>
      </c>
      <c r="AC148" s="5">
        <v>0.13242999999999999</v>
      </c>
      <c r="AD148" s="5">
        <v>0.12489</v>
      </c>
      <c r="AE148" s="5">
        <v>0.13014999999999999</v>
      </c>
      <c r="AF148" s="5">
        <v>0.13328000000000001</v>
      </c>
      <c r="AG148" s="5">
        <v>0.13202</v>
      </c>
      <c r="AH148" s="5">
        <v>0.13453999999999999</v>
      </c>
      <c r="AI148" s="5">
        <v>0.14007</v>
      </c>
      <c r="AJ148" s="5">
        <v>0.13025999999999999</v>
      </c>
      <c r="AK148" s="5">
        <v>9.6310000000000007E-2</v>
      </c>
      <c r="AM148" s="4" t="s">
        <v>127</v>
      </c>
      <c r="AN148" s="4" t="s">
        <v>128</v>
      </c>
      <c r="AO148" s="5">
        <f t="shared" si="99"/>
        <v>0.13764000000000001</v>
      </c>
      <c r="AP148" s="5">
        <f t="shared" si="100"/>
        <v>8.3093333333333325E-2</v>
      </c>
      <c r="AQ148" s="5">
        <f t="shared" si="101"/>
        <v>0.12644363636363637</v>
      </c>
      <c r="AR148" s="6">
        <f>(AO148-AVERAGE(AO107:AO152))/_xlfn.STDEV.P(AO107:AO152)</f>
        <v>1.0918829992761907</v>
      </c>
      <c r="AS148" s="6">
        <f t="shared" ref="AS148:AT148" si="142">(AP148-AVERAGE(AP107:AP152))/_xlfn.STDEV.P(AP107:AP152)</f>
        <v>-0.53001990345323735</v>
      </c>
      <c r="AT148" s="6">
        <f t="shared" si="142"/>
        <v>5.0579769343435096E-2</v>
      </c>
    </row>
    <row r="149" spans="1:46" ht="13.5" thickBot="1">
      <c r="A149" s="4" t="s">
        <v>129</v>
      </c>
      <c r="B149" s="4" t="s">
        <v>130</v>
      </c>
      <c r="C149" s="5">
        <v>6.9349999999999995E-2</v>
      </c>
      <c r="D149" s="5">
        <v>6.7460000000000006E-2</v>
      </c>
      <c r="E149" s="5">
        <v>6.0449999999999997E-2</v>
      </c>
      <c r="F149" s="5">
        <v>5.4640000000000001E-2</v>
      </c>
      <c r="G149" s="5">
        <v>5.4640000000000001E-2</v>
      </c>
      <c r="H149" s="5">
        <v>5.364E-2</v>
      </c>
      <c r="I149" s="5">
        <v>5.9929999999999997E-2</v>
      </c>
      <c r="J149" s="5">
        <v>5.645E-2</v>
      </c>
      <c r="K149" s="5">
        <v>4.9009999999999998E-2</v>
      </c>
      <c r="L149" s="5">
        <v>4.9009999999999998E-2</v>
      </c>
      <c r="M149" s="5">
        <v>5.1990000000000001E-2</v>
      </c>
      <c r="N149" s="5">
        <v>5.7489999999999999E-2</v>
      </c>
      <c r="O149" s="5">
        <v>6.3439999999999996E-2</v>
      </c>
      <c r="P149" s="5">
        <v>5.9369999999999999E-2</v>
      </c>
      <c r="Q149" s="5">
        <v>6.0420000000000001E-2</v>
      </c>
      <c r="R149" s="5">
        <v>6.8760000000000002E-2</v>
      </c>
      <c r="S149" s="5">
        <v>6.8580000000000002E-2</v>
      </c>
      <c r="T149" s="5">
        <v>7.016E-2</v>
      </c>
      <c r="U149" s="5">
        <v>6.3869999999999996E-2</v>
      </c>
      <c r="V149" s="5">
        <v>6.3869999999999996E-2</v>
      </c>
      <c r="W149" s="5">
        <v>7.3709999999999998E-2</v>
      </c>
      <c r="X149" s="5">
        <v>7.2319999999999995E-2</v>
      </c>
      <c r="Y149" s="5">
        <v>7.2319999999999995E-2</v>
      </c>
      <c r="Z149" s="5">
        <v>7.3349999999999999E-2</v>
      </c>
      <c r="AA149" s="5">
        <v>6.8909999999999999E-2</v>
      </c>
      <c r="AB149" s="5">
        <v>7.4120000000000005E-2</v>
      </c>
      <c r="AC149" s="5">
        <v>7.4120000000000005E-2</v>
      </c>
      <c r="AD149" s="5">
        <v>0.10546999999999999</v>
      </c>
      <c r="AE149" s="5">
        <v>0.10807</v>
      </c>
      <c r="AF149" s="5">
        <v>0.11737</v>
      </c>
      <c r="AG149" s="5">
        <v>0.12587000000000001</v>
      </c>
      <c r="AH149" s="5">
        <v>0.15595999999999999</v>
      </c>
      <c r="AI149" s="5">
        <v>0.14313999999999999</v>
      </c>
      <c r="AJ149" s="5">
        <v>0.14215</v>
      </c>
      <c r="AK149" s="5">
        <v>0.13211000000000001</v>
      </c>
      <c r="AM149" s="4" t="s">
        <v>129</v>
      </c>
      <c r="AN149" s="4" t="s">
        <v>130</v>
      </c>
      <c r="AO149" s="5">
        <f t="shared" si="99"/>
        <v>5.7005000000000007E-2</v>
      </c>
      <c r="AP149" s="5">
        <f t="shared" si="100"/>
        <v>6.7514166666666653E-2</v>
      </c>
      <c r="AQ149" s="5">
        <f t="shared" si="101"/>
        <v>0.11339</v>
      </c>
      <c r="AR149" s="6">
        <f>(AO149-AVERAGE(AO107:AO152))/_xlfn.STDEV.P(AO107:AO152)</f>
        <v>-0.892525198362495</v>
      </c>
      <c r="AS149" s="6">
        <f t="shared" ref="AS149:AT149" si="143">(AP149-AVERAGE(AP107:AP152))/_xlfn.STDEV.P(AP107:AP152)</f>
        <v>-0.88494612009055817</v>
      </c>
      <c r="AT149" s="6">
        <f t="shared" si="143"/>
        <v>-0.24186285817853484</v>
      </c>
    </row>
    <row r="150" spans="1:46" ht="13.5" thickBot="1">
      <c r="A150" s="4" t="s">
        <v>131</v>
      </c>
      <c r="B150" s="4" t="s">
        <v>132</v>
      </c>
      <c r="C150" s="5">
        <v>0.11125</v>
      </c>
      <c r="D150" s="5">
        <v>0.10839</v>
      </c>
      <c r="E150" s="5">
        <v>0.12153</v>
      </c>
      <c r="F150" s="5">
        <v>0.11403000000000001</v>
      </c>
      <c r="G150" s="5">
        <v>0.10145</v>
      </c>
      <c r="H150" s="5">
        <v>0.10303</v>
      </c>
      <c r="I150" s="5">
        <v>0.10045</v>
      </c>
      <c r="J150" s="5">
        <v>0.10052999999999999</v>
      </c>
      <c r="K150" s="5">
        <v>9.3520000000000006E-2</v>
      </c>
      <c r="L150" s="5">
        <v>9.5850000000000005E-2</v>
      </c>
      <c r="M150" s="5">
        <v>8.9539999999999995E-2</v>
      </c>
      <c r="N150" s="5">
        <v>9.1439999999999994E-2</v>
      </c>
      <c r="O150" s="5">
        <v>9.3039999999999998E-2</v>
      </c>
      <c r="P150" s="5">
        <v>8.7749999999999995E-2</v>
      </c>
      <c r="Q150" s="5">
        <v>7.2480000000000003E-2</v>
      </c>
      <c r="R150" s="5">
        <v>7.1720000000000006E-2</v>
      </c>
      <c r="S150" s="5">
        <v>7.5770000000000004E-2</v>
      </c>
      <c r="T150" s="5">
        <v>7.8880000000000006E-2</v>
      </c>
      <c r="U150" s="5">
        <v>8.1769999999999995E-2</v>
      </c>
      <c r="V150" s="5">
        <v>8.949E-2</v>
      </c>
      <c r="W150" s="5">
        <v>8.6599999999999996E-2</v>
      </c>
      <c r="X150" s="5">
        <v>8.7690000000000004E-2</v>
      </c>
      <c r="Y150" s="5">
        <v>9.1840000000000005E-2</v>
      </c>
      <c r="Z150" s="5">
        <v>9.3469999999999998E-2</v>
      </c>
      <c r="AA150" s="5">
        <v>9.6820000000000003E-2</v>
      </c>
      <c r="AB150" s="5">
        <v>0.10575</v>
      </c>
      <c r="AC150" s="5">
        <v>0.1072</v>
      </c>
      <c r="AD150" s="5">
        <v>0.11423</v>
      </c>
      <c r="AE150" s="5">
        <v>0.11101</v>
      </c>
      <c r="AF150" s="5">
        <v>0.10650999999999999</v>
      </c>
      <c r="AG150" s="5">
        <v>0.10308</v>
      </c>
      <c r="AH150" s="5">
        <v>9.6729999999999997E-2</v>
      </c>
      <c r="AI150" s="5">
        <v>0.10249999999999999</v>
      </c>
      <c r="AJ150" s="5">
        <v>0.10442</v>
      </c>
      <c r="AK150" s="5">
        <v>8.566E-2</v>
      </c>
      <c r="AM150" s="4" t="s">
        <v>131</v>
      </c>
      <c r="AN150" s="4" t="s">
        <v>132</v>
      </c>
      <c r="AO150" s="5">
        <f t="shared" si="99"/>
        <v>0.10258416666666666</v>
      </c>
      <c r="AP150" s="5">
        <f t="shared" si="100"/>
        <v>8.4208333333333329E-2</v>
      </c>
      <c r="AQ150" s="5">
        <f t="shared" si="101"/>
        <v>0.10308272727272727</v>
      </c>
      <c r="AR150" s="6">
        <f>(AO150-AVERAGE(AO107:AO152))/_xlfn.STDEV.P(AO107:AO152)</f>
        <v>0.22916726737661605</v>
      </c>
      <c r="AS150" s="6">
        <f t="shared" ref="AS150:AT150" si="144">(AP150-AVERAGE(AP107:AP152))/_xlfn.STDEV.P(AP107:AP152)</f>
        <v>-0.50461785596135522</v>
      </c>
      <c r="AT150" s="6">
        <f t="shared" si="144"/>
        <v>-0.47277827783478504</v>
      </c>
    </row>
    <row r="151" spans="1:46" ht="13.5" thickBot="1">
      <c r="A151" s="4" t="s">
        <v>133</v>
      </c>
      <c r="B151" s="4" t="s">
        <v>134</v>
      </c>
      <c r="C151" s="5">
        <v>0.38191999999999998</v>
      </c>
      <c r="D151" s="5">
        <v>0.31247000000000003</v>
      </c>
      <c r="E151" s="5">
        <v>0.24581</v>
      </c>
      <c r="F151" s="5">
        <v>0.18851000000000001</v>
      </c>
      <c r="G151" s="5">
        <v>0.10935</v>
      </c>
      <c r="H151" s="5">
        <v>0.11915000000000001</v>
      </c>
      <c r="I151" s="5">
        <v>0.10989</v>
      </c>
      <c r="J151" s="5">
        <v>0.10989</v>
      </c>
      <c r="K151" s="5">
        <v>0.12028</v>
      </c>
      <c r="L151" s="5">
        <v>0.12247</v>
      </c>
      <c r="M151" s="5">
        <v>0.11867999999999999</v>
      </c>
      <c r="N151" s="5">
        <v>0.10083</v>
      </c>
      <c r="O151" s="5">
        <v>0.11237</v>
      </c>
      <c r="P151" s="5">
        <v>0.1089</v>
      </c>
      <c r="Q151" s="5">
        <v>9.2230000000000006E-2</v>
      </c>
      <c r="R151" s="5">
        <v>7.109E-2</v>
      </c>
      <c r="S151" s="5">
        <v>6.6919999999999993E-2</v>
      </c>
      <c r="T151" s="5">
        <v>5.9569999999999998E-2</v>
      </c>
      <c r="U151" s="5">
        <v>5.9569999999999998E-2</v>
      </c>
      <c r="V151" s="5">
        <v>6.1550000000000001E-2</v>
      </c>
      <c r="W151" s="5">
        <v>4.913E-2</v>
      </c>
      <c r="X151" s="5">
        <v>6.164E-2</v>
      </c>
      <c r="Y151" s="5">
        <v>6.6269999999999996E-2</v>
      </c>
      <c r="Z151" s="5">
        <v>7.1480000000000002E-2</v>
      </c>
      <c r="AA151" s="5">
        <v>6.1129999999999997E-2</v>
      </c>
      <c r="AB151" s="5">
        <v>0.10627</v>
      </c>
      <c r="AC151" s="5">
        <v>0.11738</v>
      </c>
      <c r="AD151" s="5">
        <v>0.13521</v>
      </c>
      <c r="AE151" s="5">
        <v>0.14277999999999999</v>
      </c>
      <c r="AF151" s="5">
        <v>0.14033000000000001</v>
      </c>
      <c r="AG151" s="5">
        <v>0.14959</v>
      </c>
      <c r="AH151" s="5">
        <v>0.14760999999999999</v>
      </c>
      <c r="AI151" s="5">
        <v>0.16275999999999999</v>
      </c>
      <c r="AJ151" s="5">
        <v>0.17582999999999999</v>
      </c>
      <c r="AK151" s="5">
        <v>0.17849000000000001</v>
      </c>
      <c r="AM151" s="4" t="s">
        <v>133</v>
      </c>
      <c r="AN151" s="4" t="s">
        <v>134</v>
      </c>
      <c r="AO151" s="5">
        <f t="shared" si="99"/>
        <v>0.16993750000000005</v>
      </c>
      <c r="AP151" s="5">
        <f t="shared" si="100"/>
        <v>7.3393333333333324E-2</v>
      </c>
      <c r="AQ151" s="5">
        <f t="shared" si="101"/>
        <v>0.13794363636363635</v>
      </c>
      <c r="AR151" s="6">
        <f>(AO151-AVERAGE(AO107:AO152))/_xlfn.STDEV.P(AO107:AO152)</f>
        <v>1.8867168029995802</v>
      </c>
      <c r="AS151" s="6">
        <f t="shared" ref="AS151:AT151" si="145">(AP151-AVERAGE(AP107:AP152))/_xlfn.STDEV.P(AP107:AP152)</f>
        <v>-0.75100632557992431</v>
      </c>
      <c r="AT151" s="6">
        <f t="shared" si="145"/>
        <v>0.30821604193574054</v>
      </c>
    </row>
    <row r="152" spans="1:46" ht="13.5" thickBot="1">
      <c r="A152" s="4" t="s">
        <v>135</v>
      </c>
      <c r="B152" s="4" t="s">
        <v>136</v>
      </c>
      <c r="C152" s="5">
        <v>9.3219999999999997E-2</v>
      </c>
      <c r="D152" s="5">
        <v>0.10031</v>
      </c>
      <c r="E152" s="5">
        <v>7.7289999999999998E-2</v>
      </c>
      <c r="F152" s="5">
        <v>8.6370000000000002E-2</v>
      </c>
      <c r="G152" s="5">
        <v>8.2960000000000006E-2</v>
      </c>
      <c r="H152" s="5">
        <v>8.6379999999999998E-2</v>
      </c>
      <c r="I152" s="5">
        <v>7.8570000000000001E-2</v>
      </c>
      <c r="J152" s="5">
        <v>8.1240000000000007E-2</v>
      </c>
      <c r="K152" s="5">
        <v>8.9179999999999995E-2</v>
      </c>
      <c r="L152" s="5">
        <v>0.10058</v>
      </c>
      <c r="M152" s="5">
        <v>0.11447</v>
      </c>
      <c r="N152" s="5">
        <v>0.12876000000000001</v>
      </c>
      <c r="O152" s="5">
        <v>0.13614999999999999</v>
      </c>
      <c r="P152" s="5">
        <v>0.12856999999999999</v>
      </c>
      <c r="Q152" s="5">
        <v>0.13139000000000001</v>
      </c>
      <c r="R152" s="5">
        <v>0.12348000000000001</v>
      </c>
      <c r="S152" s="5">
        <v>0.12354999999999999</v>
      </c>
      <c r="T152" s="5">
        <v>0.12227</v>
      </c>
      <c r="U152" s="5">
        <v>0.13269</v>
      </c>
      <c r="V152" s="5">
        <v>0.13694999999999999</v>
      </c>
      <c r="W152" s="5">
        <v>0.13872999999999999</v>
      </c>
      <c r="X152" s="5">
        <v>0.10902000000000001</v>
      </c>
      <c r="Y152" s="5">
        <v>9.8699999999999996E-2</v>
      </c>
      <c r="Z152" s="5">
        <v>9.4490000000000005E-2</v>
      </c>
      <c r="AA152" s="5">
        <v>8.838E-2</v>
      </c>
      <c r="AB152" s="5">
        <v>0.1045</v>
      </c>
      <c r="AC152" s="5">
        <v>9.9299999999999999E-2</v>
      </c>
      <c r="AD152" s="5">
        <v>0.10706</v>
      </c>
      <c r="AE152" s="5">
        <v>0.10409</v>
      </c>
      <c r="AF152" s="5">
        <v>0.10259</v>
      </c>
      <c r="AG152" s="5">
        <v>0.13763</v>
      </c>
      <c r="AH152" s="5">
        <v>0.13941000000000001</v>
      </c>
      <c r="AI152" s="5">
        <v>0.13750000000000001</v>
      </c>
      <c r="AJ152" s="5">
        <v>0.14029</v>
      </c>
      <c r="AK152" s="5">
        <v>0.12425</v>
      </c>
      <c r="AM152" s="4" t="s">
        <v>135</v>
      </c>
      <c r="AN152" s="4" t="s">
        <v>136</v>
      </c>
      <c r="AO152" s="5">
        <f t="shared" si="99"/>
        <v>9.3277499999999999E-2</v>
      </c>
      <c r="AP152" s="5">
        <f t="shared" si="100"/>
        <v>0.12299916666666666</v>
      </c>
      <c r="AQ152" s="5">
        <f t="shared" si="101"/>
        <v>0.11681818181818181</v>
      </c>
      <c r="AR152" s="6">
        <f>(AO152-AVERAGE(AO107:AO152))/_xlfn.STDEV.P(AO107:AO152)</f>
        <v>1.3241122204279065E-4</v>
      </c>
      <c r="AS152" s="6">
        <f t="shared" ref="AS152:AT152" si="146">(AP152-AVERAGE(AP107:AP152))/_xlfn.STDEV.P(AP107:AP152)</f>
        <v>0.37911899657946535</v>
      </c>
      <c r="AT152" s="6">
        <f t="shared" si="146"/>
        <v>-0.16506077249113713</v>
      </c>
    </row>
  </sheetData>
  <sheetProtection password="EDD0" sheet="1" objects="1" scenarios="1"/>
  <mergeCells count="12">
    <mergeCell ref="A5:AK5"/>
    <mergeCell ref="A7:AK7"/>
    <mergeCell ref="A8:AK8"/>
    <mergeCell ref="A9:AK9"/>
    <mergeCell ref="A10:B10"/>
    <mergeCell ref="AM10:AN10"/>
    <mergeCell ref="AM58:AN58"/>
    <mergeCell ref="AM106:AN106"/>
    <mergeCell ref="A57:AK57"/>
    <mergeCell ref="A58:B58"/>
    <mergeCell ref="A105:AK105"/>
    <mergeCell ref="A106:B10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G16" sqref="G16"/>
    </sheetView>
  </sheetViews>
  <sheetFormatPr defaultRowHeight="12.75"/>
  <cols>
    <col min="1" max="1" width="57.7109375" customWidth="1"/>
    <col min="2" max="2" width="17.85546875" customWidth="1"/>
    <col min="3" max="3" width="18.140625" customWidth="1"/>
    <col min="4" max="4" width="12.85546875" style="60" customWidth="1"/>
    <col min="5" max="5" width="19.140625" customWidth="1"/>
    <col min="6" max="6" width="17.7109375" style="64" customWidth="1"/>
    <col min="7" max="7" width="12.5703125" customWidth="1"/>
    <col min="8" max="8" width="14.42578125" customWidth="1"/>
  </cols>
  <sheetData>
    <row r="1" spans="1:8" s="59" customFormat="1" ht="15.75">
      <c r="A1" s="61" t="s">
        <v>243</v>
      </c>
      <c r="D1" s="60"/>
      <c r="F1" s="64"/>
    </row>
    <row r="2" spans="1:8" ht="13.5" thickBot="1">
      <c r="A2" t="s">
        <v>244</v>
      </c>
      <c r="B2" t="str">
        <f>'1_Analýza'!B2</f>
        <v>Senica</v>
      </c>
    </row>
    <row r="3" spans="1:8" s="60" customFormat="1" ht="13.5" thickBot="1">
      <c r="A3" s="87"/>
      <c r="B3" s="217" t="s">
        <v>254</v>
      </c>
      <c r="C3" s="218"/>
      <c r="D3" s="219" t="s">
        <v>255</v>
      </c>
      <c r="E3" s="220"/>
      <c r="F3" s="221"/>
      <c r="G3" s="222" t="s">
        <v>241</v>
      </c>
    </row>
    <row r="4" spans="1:8" ht="15.75">
      <c r="A4" s="88"/>
      <c r="B4" s="129" t="s">
        <v>337</v>
      </c>
      <c r="C4" s="130" t="s">
        <v>338</v>
      </c>
      <c r="D4" s="129" t="s">
        <v>238</v>
      </c>
      <c r="E4" s="131" t="s">
        <v>252</v>
      </c>
      <c r="F4" s="130" t="s">
        <v>240</v>
      </c>
      <c r="G4" s="223"/>
      <c r="H4" s="123"/>
    </row>
    <row r="5" spans="1:8" ht="15.75">
      <c r="A5" s="104" t="s">
        <v>216</v>
      </c>
      <c r="B5" s="105">
        <f>B6/B9</f>
        <v>3.9062089269754484E-2</v>
      </c>
      <c r="C5" s="107">
        <f>C6/C9</f>
        <v>3.4706020653608956E-2</v>
      </c>
      <c r="D5" s="105">
        <f>D6/C9</f>
        <v>3.2553849492702513E-2</v>
      </c>
      <c r="E5" s="106">
        <f>B5-D5</f>
        <v>6.5082397770519704E-3</v>
      </c>
      <c r="F5" s="107">
        <f>((B5-C5)/E5)</f>
        <v>0.66931593877426121</v>
      </c>
      <c r="G5" s="173">
        <f>G6/VLOOKUP(B2,Minulost!A2:AA49,27,FALSE)</f>
        <v>3.4648770880443505E-2</v>
      </c>
      <c r="H5" s="124"/>
    </row>
    <row r="6" spans="1:8" ht="15.75">
      <c r="A6" s="91" t="s">
        <v>306</v>
      </c>
      <c r="B6" s="110">
        <f>VLOOKUP(B2,Minulost!A2:O49,3,FALSE)</f>
        <v>2229</v>
      </c>
      <c r="C6" s="125">
        <f>VLOOKUP(B2,Minulost!A2:O49,4,FALSE)</f>
        <v>1919</v>
      </c>
      <c r="D6" s="103">
        <f>VLOOKUP(B2,Minulost!A2:O49,5,FALSE)</f>
        <v>1800</v>
      </c>
      <c r="E6" s="92">
        <f>B6-D6</f>
        <v>429</v>
      </c>
      <c r="F6" s="101">
        <f>((B6-C6)/E6)</f>
        <v>0.72261072261072257</v>
      </c>
      <c r="G6" s="90">
        <v>1900</v>
      </c>
      <c r="H6" s="124" t="s">
        <v>305</v>
      </c>
    </row>
    <row r="7" spans="1:8" s="120" customFormat="1" ht="15.75">
      <c r="A7" s="128" t="s">
        <v>375</v>
      </c>
      <c r="B7" s="105">
        <f>B8/B9</f>
        <v>4.5563675236142506E-2</v>
      </c>
      <c r="C7" s="107">
        <f>C8/C9</f>
        <v>4.1379559799612969E-2</v>
      </c>
      <c r="D7" s="105">
        <f>D8/C9</f>
        <v>3.7979491074819599E-2</v>
      </c>
      <c r="E7" s="106">
        <f>B7-D7</f>
        <v>7.5841841613229072E-3</v>
      </c>
      <c r="F7" s="107">
        <f>((B7-C7)/E7)</f>
        <v>0.5516895881652355</v>
      </c>
      <c r="G7" s="174">
        <f>G8/VLOOKUP(B2,Minulost!A2:AA49,27,FALSE)</f>
        <v>4.0119629440513532E-2</v>
      </c>
      <c r="H7" s="79"/>
    </row>
    <row r="8" spans="1:8" s="120" customFormat="1" ht="15.75">
      <c r="A8" s="91" t="s">
        <v>308</v>
      </c>
      <c r="B8" s="103">
        <f>VLOOKUP(B2,Minulost!A2:Z49,23,FALSE)</f>
        <v>2600</v>
      </c>
      <c r="C8" s="125">
        <f>VLOOKUP(B2,Minulost!A2:Z49,24,FALSE)</f>
        <v>2288</v>
      </c>
      <c r="D8" s="103">
        <f>VLOOKUP(B2,Minulost!A2:Z49,25,FALSE)</f>
        <v>2100</v>
      </c>
      <c r="E8" s="92">
        <f>B8-D8</f>
        <v>500</v>
      </c>
      <c r="F8" s="101">
        <f>((B8-C8)/E8)</f>
        <v>0.624</v>
      </c>
      <c r="G8" s="90">
        <v>2200</v>
      </c>
      <c r="H8" s="79" t="s">
        <v>304</v>
      </c>
    </row>
    <row r="9" spans="1:8" ht="15.75">
      <c r="A9" s="108" t="s">
        <v>217</v>
      </c>
      <c r="B9" s="110">
        <f>VLOOKUP(B2,Minulost!A2:Z49,26,FALSE)</f>
        <v>57063</v>
      </c>
      <c r="C9" s="126">
        <f>VLOOKUP(B2,Minulost!A2:O49,2,FALSE)</f>
        <v>55293</v>
      </c>
      <c r="D9" s="110" t="s">
        <v>205</v>
      </c>
      <c r="E9" s="109" t="s">
        <v>205</v>
      </c>
      <c r="F9" s="111" t="s">
        <v>205</v>
      </c>
      <c r="G9" s="126">
        <f>VLOOKUP(B2,Minulost!A3:AA48,27,FALSE)</f>
        <v>54836</v>
      </c>
    </row>
    <row r="10" spans="1:8" s="60" customFormat="1" ht="7.5" customHeight="1">
      <c r="A10" s="93"/>
      <c r="B10" s="96"/>
      <c r="C10" s="95"/>
      <c r="D10" s="96"/>
      <c r="E10" s="89"/>
      <c r="F10" s="94"/>
      <c r="G10" s="95"/>
    </row>
    <row r="11" spans="1:8" ht="15.75">
      <c r="A11" s="104" t="s">
        <v>248</v>
      </c>
      <c r="B11" s="112"/>
      <c r="C11" s="115"/>
      <c r="D11" s="112"/>
      <c r="E11" s="113"/>
      <c r="F11" s="114"/>
      <c r="G11" s="115"/>
    </row>
    <row r="12" spans="1:8">
      <c r="A12" s="116" t="s">
        <v>249</v>
      </c>
      <c r="B12" s="116">
        <f>VLOOKUP(B2,Minulost!A2:O49,6,FALSE)</f>
        <v>750</v>
      </c>
      <c r="C12" s="111">
        <f>VLOOKUP(B2,Minulost!A2:O49,7,FALSE)</f>
        <v>409</v>
      </c>
      <c r="D12" s="116">
        <f>VLOOKUP(B2,Minulost!A2:O49,8,FALSE)</f>
        <v>550</v>
      </c>
      <c r="E12" s="109">
        <f>B12-D12</f>
        <v>200</v>
      </c>
      <c r="F12" s="117">
        <f>((B12-C12)/E12)</f>
        <v>1.7050000000000001</v>
      </c>
      <c r="G12" s="118">
        <v>350</v>
      </c>
      <c r="H12" s="79" t="s">
        <v>304</v>
      </c>
    </row>
    <row r="13" spans="1:8" ht="9" customHeight="1">
      <c r="A13" s="96"/>
      <c r="B13" s="96"/>
      <c r="C13" s="95"/>
      <c r="D13" s="96"/>
      <c r="E13" s="89"/>
      <c r="F13" s="94"/>
      <c r="G13" s="95"/>
      <c r="H13" s="79"/>
    </row>
    <row r="14" spans="1:8" ht="15.75">
      <c r="A14" s="104" t="s">
        <v>250</v>
      </c>
      <c r="B14" s="112"/>
      <c r="C14" s="115"/>
      <c r="D14" s="112"/>
      <c r="E14" s="113"/>
      <c r="F14" s="114"/>
      <c r="G14" s="115"/>
      <c r="H14" s="79"/>
    </row>
    <row r="15" spans="1:8" ht="13.5" thickBot="1">
      <c r="A15" s="97" t="s">
        <v>251</v>
      </c>
      <c r="B15" s="97">
        <f>VLOOKUP(B2,Minulost!A2:O49,9,FALSE)</f>
        <v>658</v>
      </c>
      <c r="C15" s="127">
        <f>VLOOKUP(B2,Minulost!A2:O49,10,FALSE)</f>
        <v>599</v>
      </c>
      <c r="D15" s="97">
        <f>VLOOKUP(B2,Minulost!A2:O49,11,FALSE)</f>
        <v>300</v>
      </c>
      <c r="E15" s="99">
        <f>B15-D15</f>
        <v>358</v>
      </c>
      <c r="F15" s="102">
        <f>((B15-C15)/E15)</f>
        <v>0.16480446927374301</v>
      </c>
      <c r="G15" s="100">
        <v>480</v>
      </c>
      <c r="H15" s="79" t="s">
        <v>304</v>
      </c>
    </row>
  </sheetData>
  <mergeCells count="3">
    <mergeCell ref="B3:C3"/>
    <mergeCell ref="D3:F3"/>
    <mergeCell ref="G3:G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B7" sqref="B7:E11"/>
    </sheetView>
  </sheetViews>
  <sheetFormatPr defaultRowHeight="12.75"/>
  <cols>
    <col min="2" max="2" width="33.7109375" customWidth="1"/>
    <col min="4" max="4" width="62.5703125" bestFit="1" customWidth="1"/>
  </cols>
  <sheetData>
    <row r="1" spans="1:5" ht="15.75">
      <c r="A1" s="61" t="s">
        <v>262</v>
      </c>
    </row>
    <row r="2" spans="1:5">
      <c r="A2" t="s">
        <v>244</v>
      </c>
      <c r="B2" t="str">
        <f>'1_Analýza'!B2</f>
        <v>Senica</v>
      </c>
    </row>
    <row r="3" spans="1:5">
      <c r="C3" s="79" t="s">
        <v>265</v>
      </c>
      <c r="E3" s="79" t="s">
        <v>266</v>
      </c>
    </row>
    <row r="4" spans="1:5">
      <c r="B4" t="s">
        <v>263</v>
      </c>
      <c r="C4" s="63" t="s">
        <v>264</v>
      </c>
      <c r="D4" t="str">
        <f>IF(C4="Áno","Počet pracovných miest vytvorených novými investormi v roku 2019:","")</f>
        <v/>
      </c>
      <c r="E4" s="63">
        <v>0</v>
      </c>
    </row>
    <row r="5" spans="1:5" s="60" customFormat="1">
      <c r="B5" s="60" t="s">
        <v>290</v>
      </c>
      <c r="C5" s="63" t="s">
        <v>264</v>
      </c>
      <c r="D5" s="60" t="s">
        <v>289</v>
      </c>
      <c r="E5" s="63">
        <v>0</v>
      </c>
    </row>
    <row r="6" spans="1:5">
      <c r="B6" s="224" t="s">
        <v>291</v>
      </c>
      <c r="C6" s="224"/>
      <c r="D6" s="224"/>
      <c r="E6" s="224"/>
    </row>
    <row r="7" spans="1:5">
      <c r="B7" s="225" t="s">
        <v>386</v>
      </c>
      <c r="C7" s="225"/>
      <c r="D7" s="225"/>
      <c r="E7" s="225"/>
    </row>
    <row r="8" spans="1:5">
      <c r="B8" s="225"/>
      <c r="C8" s="225"/>
      <c r="D8" s="225"/>
      <c r="E8" s="225"/>
    </row>
    <row r="9" spans="1:5">
      <c r="B9" s="225"/>
      <c r="C9" s="225"/>
      <c r="D9" s="225"/>
      <c r="E9" s="225"/>
    </row>
    <row r="10" spans="1:5">
      <c r="B10" s="225"/>
      <c r="C10" s="225"/>
      <c r="D10" s="225"/>
      <c r="E10" s="225"/>
    </row>
    <row r="11" spans="1:5">
      <c r="B11" s="225"/>
      <c r="C11" s="225"/>
      <c r="D11" s="225"/>
      <c r="E11" s="225"/>
    </row>
  </sheetData>
  <mergeCells count="2">
    <mergeCell ref="B6:E6"/>
    <mergeCell ref="B7:E11"/>
  </mergeCells>
  <dataValidations count="1">
    <dataValidation type="list" allowBlank="1" showInputMessage="1" showErrorMessage="1" sqref="C4:C5">
      <formula1>$P$24:$P$25</formula1>
    </dataValidation>
  </dataValidations>
  <pageMargins left="0" right="0"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G7" sqref="G7"/>
    </sheetView>
  </sheetViews>
  <sheetFormatPr defaultRowHeight="12.75"/>
  <cols>
    <col min="1" max="1" width="37.7109375" customWidth="1"/>
    <col min="2" max="2" width="11" customWidth="1"/>
    <col min="3" max="3" width="9.28515625" customWidth="1"/>
    <col min="5" max="5" width="17" customWidth="1"/>
    <col min="6" max="6" width="15.5703125" customWidth="1"/>
    <col min="13" max="13" width="10.140625" customWidth="1"/>
  </cols>
  <sheetData>
    <row r="1" spans="1:15">
      <c r="A1" s="187" t="s">
        <v>275</v>
      </c>
      <c r="C1" t="str">
        <f>'1_Analýza'!B2</f>
        <v>Senica</v>
      </c>
    </row>
    <row r="2" spans="1:15" s="60" customFormat="1" ht="13.5" thickBot="1">
      <c r="A2" s="65"/>
    </row>
    <row r="3" spans="1:15" ht="13.5" thickBot="1">
      <c r="A3" s="87" t="s">
        <v>272</v>
      </c>
      <c r="B3" s="132">
        <v>4</v>
      </c>
      <c r="C3" s="133" t="s">
        <v>304</v>
      </c>
    </row>
    <row r="4" spans="1:15" s="60" customFormat="1">
      <c r="A4" s="87"/>
      <c r="B4" s="226" t="s">
        <v>254</v>
      </c>
      <c r="C4" s="227"/>
      <c r="D4" s="226" t="s">
        <v>255</v>
      </c>
      <c r="E4" s="227"/>
      <c r="F4" s="227"/>
      <c r="G4" s="228" t="s">
        <v>241</v>
      </c>
    </row>
    <row r="5" spans="1:15" s="60" customFormat="1" ht="13.5" thickBot="1">
      <c r="A5" s="96"/>
      <c r="B5" s="96" t="s">
        <v>253</v>
      </c>
      <c r="C5" s="89" t="s">
        <v>239</v>
      </c>
      <c r="D5" s="96" t="s">
        <v>238</v>
      </c>
      <c r="E5" s="89" t="s">
        <v>309</v>
      </c>
      <c r="F5" s="89" t="s">
        <v>240</v>
      </c>
      <c r="G5" s="229"/>
    </row>
    <row r="6" spans="1:15" ht="26.45" customHeight="1">
      <c r="A6" s="87" t="s">
        <v>344</v>
      </c>
      <c r="B6" s="158">
        <f>VLOOKUP(C1,Minulost!A3:Y49,12,FALSE)</f>
        <v>3392</v>
      </c>
      <c r="C6" s="176">
        <f>VLOOKUP(C1,Minulost!A3:Y49,13,FALSE)</f>
        <v>3234</v>
      </c>
      <c r="D6" s="158">
        <f>VLOOKUP(C1,Minulost!A3:Y49,14,FALSE)</f>
        <v>3900</v>
      </c>
      <c r="E6" s="157">
        <f>D6-B6</f>
        <v>508</v>
      </c>
      <c r="F6" s="186">
        <f>C6/D6</f>
        <v>0.82923076923076922</v>
      </c>
      <c r="G6" s="159">
        <v>3000</v>
      </c>
      <c r="H6" s="133" t="s">
        <v>304</v>
      </c>
      <c r="I6" t="s">
        <v>345</v>
      </c>
    </row>
    <row r="7" spans="1:15" ht="26.45" customHeight="1">
      <c r="A7" s="96" t="s">
        <v>273</v>
      </c>
      <c r="B7" s="175">
        <f>VLOOKUP(C1,Minulost!A3:Y49,16,FALSE)</f>
        <v>75</v>
      </c>
      <c r="C7" s="94">
        <f>VLOOKUP(C1,Minulost!A3:Y49,17,FALSE)</f>
        <v>35</v>
      </c>
      <c r="D7" s="103">
        <f>VLOOKUP(C1,Minulost!A3:Y49,18,FALSE)</f>
        <v>80</v>
      </c>
      <c r="E7" s="92">
        <f>D7-B7</f>
        <v>5</v>
      </c>
      <c r="F7" s="101">
        <f>C7/D7</f>
        <v>0.4375</v>
      </c>
      <c r="G7" s="161">
        <v>50</v>
      </c>
      <c r="H7" s="133" t="s">
        <v>304</v>
      </c>
      <c r="I7" t="s">
        <v>346</v>
      </c>
    </row>
    <row r="8" spans="1:15" ht="51">
      <c r="A8" s="180" t="s">
        <v>322</v>
      </c>
      <c r="B8" s="175">
        <f>VLOOKUP(C1,Minulost!A3:AA48,20,FALSE)</f>
        <v>810</v>
      </c>
      <c r="C8" s="125">
        <f>VLOOKUP(C1,Minulost!A3:AA48,21,FALSE)</f>
        <v>430</v>
      </c>
      <c r="D8" s="103">
        <f>VLOOKUP(C1,Minulost!A3:AA48,22,FALSE)</f>
        <v>750</v>
      </c>
      <c r="E8" s="92">
        <f>D8-B8</f>
        <v>-60</v>
      </c>
      <c r="F8" s="101">
        <f>(C8/D8)</f>
        <v>0.57333333333333336</v>
      </c>
      <c r="G8" s="161">
        <v>650</v>
      </c>
      <c r="H8" s="133" t="s">
        <v>304</v>
      </c>
      <c r="I8" t="s">
        <v>347</v>
      </c>
    </row>
    <row r="9" spans="1:15" ht="15.75" customHeight="1" thickBot="1">
      <c r="A9" s="97" t="s">
        <v>358</v>
      </c>
      <c r="B9" s="97"/>
      <c r="C9" s="127">
        <f>VLOOKUP(C1,Minulost!A3:AB48,28,FALSE)</f>
        <v>160</v>
      </c>
      <c r="D9" s="97">
        <f>VLOOKUP(C1,Minulost!A3:AC48,29,FALSE)</f>
        <v>180</v>
      </c>
      <c r="E9" s="98"/>
      <c r="F9" s="102">
        <f>C9/D9</f>
        <v>0.88888888888888884</v>
      </c>
      <c r="G9" s="160">
        <v>150</v>
      </c>
      <c r="H9" s="133" t="s">
        <v>304</v>
      </c>
      <c r="I9" t="s">
        <v>359</v>
      </c>
    </row>
    <row r="10" spans="1:15">
      <c r="I10" s="65" t="s">
        <v>362</v>
      </c>
      <c r="J10" s="65"/>
      <c r="K10" s="65"/>
      <c r="L10" s="65"/>
      <c r="M10" s="65"/>
      <c r="N10" s="65"/>
      <c r="O10" s="65"/>
    </row>
  </sheetData>
  <mergeCells count="3">
    <mergeCell ref="B4:C4"/>
    <mergeCell ref="D4:F4"/>
    <mergeCell ref="G4:G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topLeftCell="B7" workbookViewId="0">
      <selection activeCell="B36" sqref="B36"/>
    </sheetView>
  </sheetViews>
  <sheetFormatPr defaultRowHeight="12.75"/>
  <cols>
    <col min="1" max="1" width="9.28515625" customWidth="1"/>
    <col min="2" max="2" width="26.28515625" customWidth="1"/>
    <col min="3" max="3" width="18" customWidth="1"/>
    <col min="4" max="4" width="15" customWidth="1"/>
    <col min="5" max="5" width="15.85546875" customWidth="1"/>
    <col min="6" max="6" width="15.5703125" customWidth="1"/>
  </cols>
  <sheetData>
    <row r="1" spans="1:11" ht="25.5" customHeight="1">
      <c r="B1" s="230" t="s">
        <v>366</v>
      </c>
      <c r="C1" s="236" t="s">
        <v>219</v>
      </c>
      <c r="D1" s="237"/>
      <c r="E1" s="237"/>
      <c r="F1" s="238"/>
    </row>
    <row r="2" spans="1:11" ht="13.5" thickBot="1">
      <c r="B2" s="231"/>
      <c r="C2" s="239" t="s">
        <v>220</v>
      </c>
      <c r="D2" s="240"/>
      <c r="E2" s="240"/>
      <c r="F2" s="241"/>
    </row>
    <row r="3" spans="1:11" ht="13.5" thickBot="1">
      <c r="B3" s="231"/>
      <c r="C3" s="51" t="s">
        <v>221</v>
      </c>
      <c r="D3" s="242" t="s">
        <v>295</v>
      </c>
      <c r="E3" s="243"/>
      <c r="F3" s="244"/>
    </row>
    <row r="4" spans="1:11" ht="51.6" customHeight="1" thickBot="1">
      <c r="B4" s="231"/>
      <c r="C4" s="233">
        <v>2018</v>
      </c>
      <c r="D4" s="245" t="s">
        <v>222</v>
      </c>
      <c r="E4" s="52" t="s">
        <v>223</v>
      </c>
      <c r="F4" s="52" t="s">
        <v>223</v>
      </c>
      <c r="H4" s="235" t="s">
        <v>328</v>
      </c>
      <c r="I4" s="235"/>
      <c r="J4" s="235"/>
      <c r="K4" s="235"/>
    </row>
    <row r="5" spans="1:11" ht="13.5" thickBot="1">
      <c r="B5" s="232"/>
      <c r="C5" s="234"/>
      <c r="D5" s="234"/>
      <c r="E5" s="52" t="s">
        <v>224</v>
      </c>
      <c r="F5" s="52" t="s">
        <v>225</v>
      </c>
    </row>
    <row r="6" spans="1:11" ht="13.5" thickBot="1">
      <c r="A6" t="str">
        <f>'1_Analýza'!$B$2</f>
        <v>Senica</v>
      </c>
      <c r="B6" s="53" t="s">
        <v>226</v>
      </c>
      <c r="C6" s="54">
        <v>11</v>
      </c>
      <c r="D6" s="54">
        <v>14</v>
      </c>
      <c r="E6" s="55">
        <v>3</v>
      </c>
      <c r="F6" s="55">
        <v>1</v>
      </c>
    </row>
    <row r="7" spans="1:11" ht="13.5" thickBot="1">
      <c r="A7" s="60" t="str">
        <f>'1_Analýza'!$B$2</f>
        <v>Senica</v>
      </c>
      <c r="B7" s="56" t="s">
        <v>227</v>
      </c>
      <c r="C7" s="54">
        <v>7</v>
      </c>
      <c r="D7" s="54">
        <v>9</v>
      </c>
      <c r="E7" s="55">
        <v>1</v>
      </c>
      <c r="F7" s="55">
        <v>9</v>
      </c>
    </row>
    <row r="8" spans="1:11" ht="26.25" thickBot="1">
      <c r="A8" s="60" t="str">
        <f>'1_Analýza'!$B$2</f>
        <v>Senica</v>
      </c>
      <c r="B8" s="56" t="s">
        <v>228</v>
      </c>
      <c r="C8" s="54">
        <v>23</v>
      </c>
      <c r="D8" s="54">
        <v>40</v>
      </c>
      <c r="E8" s="55">
        <v>1</v>
      </c>
      <c r="F8" s="55">
        <v>40</v>
      </c>
    </row>
    <row r="9" spans="1:11" ht="13.5" thickBot="1">
      <c r="A9" s="60" t="str">
        <f>'1_Analýza'!$B$2</f>
        <v>Senica</v>
      </c>
      <c r="B9" s="56" t="s">
        <v>229</v>
      </c>
      <c r="C9" s="54">
        <v>6</v>
      </c>
      <c r="D9" s="54">
        <v>20</v>
      </c>
      <c r="E9" s="55">
        <v>3</v>
      </c>
      <c r="F9" s="55">
        <v>20</v>
      </c>
    </row>
    <row r="10" spans="1:11" ht="26.25" thickBot="1">
      <c r="A10" s="60" t="str">
        <f>'1_Analýza'!$B$2</f>
        <v>Senica</v>
      </c>
      <c r="B10" s="56" t="s">
        <v>230</v>
      </c>
      <c r="C10" s="54">
        <v>7</v>
      </c>
      <c r="D10" s="54">
        <v>13</v>
      </c>
      <c r="E10" s="55">
        <v>2</v>
      </c>
      <c r="F10" s="55">
        <v>0</v>
      </c>
    </row>
    <row r="11" spans="1:11" ht="51.75" thickBot="1">
      <c r="A11" s="60" t="str">
        <f>'1_Analýza'!$B$2</f>
        <v>Senica</v>
      </c>
      <c r="B11" s="56" t="s">
        <v>231</v>
      </c>
      <c r="C11" s="54">
        <v>0</v>
      </c>
      <c r="D11" s="54">
        <v>0</v>
      </c>
      <c r="E11" s="55">
        <v>0</v>
      </c>
      <c r="F11" s="55">
        <v>0</v>
      </c>
    </row>
    <row r="12" spans="1:11" ht="13.5" thickBot="1">
      <c r="A12" s="60" t="str">
        <f>'1_Analýza'!$B$2</f>
        <v>Senica</v>
      </c>
      <c r="B12" s="56" t="s">
        <v>232</v>
      </c>
      <c r="C12" s="54">
        <v>0</v>
      </c>
      <c r="D12" s="54">
        <v>0</v>
      </c>
      <c r="E12" s="55">
        <v>0</v>
      </c>
      <c r="F12" s="55">
        <v>0</v>
      </c>
    </row>
    <row r="13" spans="1:11" ht="13.5" thickBot="1">
      <c r="A13" s="60" t="str">
        <f>'1_Analýza'!$B$2</f>
        <v>Senica</v>
      </c>
      <c r="B13" s="56" t="s">
        <v>296</v>
      </c>
      <c r="C13" s="54">
        <v>0</v>
      </c>
      <c r="D13" s="54">
        <v>0</v>
      </c>
      <c r="E13" s="55">
        <v>0</v>
      </c>
      <c r="F13" s="55">
        <v>0</v>
      </c>
    </row>
    <row r="14" spans="1:11" ht="26.25" thickBot="1">
      <c r="A14" s="60" t="str">
        <f>'1_Analýza'!$B$2</f>
        <v>Senica</v>
      </c>
      <c r="B14" s="56" t="s">
        <v>233</v>
      </c>
      <c r="C14" s="54">
        <v>23</v>
      </c>
      <c r="D14" s="54">
        <v>12</v>
      </c>
      <c r="E14" s="55">
        <v>12</v>
      </c>
      <c r="F14" s="55">
        <v>0</v>
      </c>
    </row>
    <row r="15" spans="1:11" ht="13.5" thickBot="1">
      <c r="A15" s="60" t="str">
        <f>'1_Analýza'!$B$2</f>
        <v>Senica</v>
      </c>
      <c r="B15" s="56" t="s">
        <v>297</v>
      </c>
      <c r="C15" s="54">
        <v>108</v>
      </c>
      <c r="D15" s="54">
        <v>180</v>
      </c>
      <c r="E15" s="55">
        <v>1</v>
      </c>
      <c r="F15" s="55">
        <v>180</v>
      </c>
    </row>
    <row r="16" spans="1:11" ht="13.5" thickBot="1">
      <c r="A16" s="60" t="str">
        <f>'1_Analýza'!$B$2</f>
        <v>Senica</v>
      </c>
      <c r="B16" s="56" t="s">
        <v>234</v>
      </c>
      <c r="C16" s="54">
        <v>2</v>
      </c>
      <c r="D16" s="54">
        <v>0</v>
      </c>
      <c r="E16" s="55">
        <v>0</v>
      </c>
      <c r="F16" s="55">
        <v>0</v>
      </c>
    </row>
    <row r="17" spans="1:6" ht="13.5" thickBot="1">
      <c r="A17" s="60" t="str">
        <f>'1_Analýza'!$B$2</f>
        <v>Senica</v>
      </c>
      <c r="B17" s="56" t="s">
        <v>367</v>
      </c>
      <c r="C17" s="54">
        <v>184</v>
      </c>
      <c r="D17" s="54">
        <v>200</v>
      </c>
      <c r="E17" s="55">
        <v>50</v>
      </c>
      <c r="F17" s="55">
        <v>10</v>
      </c>
    </row>
    <row r="18" spans="1:6" s="120" customFormat="1" ht="39" thickBot="1">
      <c r="A18" s="120" t="str">
        <f>'1_Analýza'!$B$2</f>
        <v>Senica</v>
      </c>
      <c r="B18" s="56" t="s">
        <v>368</v>
      </c>
      <c r="C18" s="54">
        <v>119</v>
      </c>
      <c r="D18" s="54">
        <v>150</v>
      </c>
      <c r="E18" s="55">
        <v>150</v>
      </c>
      <c r="F18" s="55">
        <v>5</v>
      </c>
    </row>
    <row r="19" spans="1:6" s="120" customFormat="1" ht="13.5" thickBot="1">
      <c r="A19" s="120" t="str">
        <f>'1_Analýza'!$B$2</f>
        <v>Senica</v>
      </c>
      <c r="B19" s="56" t="s">
        <v>369</v>
      </c>
      <c r="C19" s="54">
        <v>55</v>
      </c>
      <c r="D19" s="54">
        <v>40</v>
      </c>
      <c r="E19" s="55">
        <v>3</v>
      </c>
      <c r="F19" s="55">
        <v>15</v>
      </c>
    </row>
    <row r="20" spans="1:6" ht="13.5" thickBot="1">
      <c r="A20" s="60" t="str">
        <f>'1_Analýza'!$B$2</f>
        <v>Senica</v>
      </c>
      <c r="B20" s="56" t="s">
        <v>235</v>
      </c>
      <c r="C20" s="54"/>
      <c r="D20" s="54"/>
      <c r="E20" s="55"/>
      <c r="F20" s="55"/>
    </row>
    <row r="21" spans="1:6" ht="13.5" thickBot="1">
      <c r="A21" s="60" t="str">
        <f>'1_Analýza'!$B$2</f>
        <v>Senica</v>
      </c>
      <c r="B21" s="56" t="s">
        <v>236</v>
      </c>
      <c r="C21" s="54">
        <v>157</v>
      </c>
      <c r="D21" s="54">
        <v>50</v>
      </c>
      <c r="E21" s="55">
        <v>50</v>
      </c>
      <c r="F21" s="55">
        <v>15</v>
      </c>
    </row>
    <row r="22" spans="1:6" ht="26.25" thickBot="1">
      <c r="A22" s="60" t="str">
        <f>'1_Analýza'!$B$2</f>
        <v>Senica</v>
      </c>
      <c r="B22" s="56" t="s">
        <v>237</v>
      </c>
      <c r="C22" s="54"/>
      <c r="D22" s="54"/>
      <c r="E22" s="55"/>
      <c r="F22" s="55"/>
    </row>
    <row r="23" spans="1:6" ht="13.5" thickBot="1">
      <c r="A23" s="60" t="str">
        <f>'1_Analýza'!$B$2</f>
        <v>Senica</v>
      </c>
      <c r="B23" s="56" t="s">
        <v>298</v>
      </c>
      <c r="C23" s="54">
        <v>8</v>
      </c>
      <c r="D23" s="54">
        <v>15</v>
      </c>
      <c r="E23" s="55">
        <v>2</v>
      </c>
      <c r="F23" s="55">
        <v>0</v>
      </c>
    </row>
    <row r="24" spans="1:6" ht="13.5" thickBot="1">
      <c r="A24" s="60" t="str">
        <f>'1_Analýza'!$B$2</f>
        <v>Senica</v>
      </c>
      <c r="B24" s="56" t="s">
        <v>299</v>
      </c>
      <c r="C24" s="54">
        <v>8</v>
      </c>
      <c r="D24" s="54">
        <v>13</v>
      </c>
      <c r="E24" s="55">
        <v>8</v>
      </c>
      <c r="F24" s="55">
        <v>0</v>
      </c>
    </row>
    <row r="25" spans="1:6" s="60" customFormat="1" ht="13.5" thickBot="1">
      <c r="A25" s="60" t="str">
        <f>'1_Analýza'!$B$2</f>
        <v>Senica</v>
      </c>
      <c r="B25" s="122" t="s">
        <v>300</v>
      </c>
      <c r="C25" s="54">
        <v>91</v>
      </c>
      <c r="D25" s="54">
        <v>90</v>
      </c>
      <c r="E25" s="55">
        <v>30</v>
      </c>
      <c r="F25" s="55">
        <v>6</v>
      </c>
    </row>
    <row r="26" spans="1:6" s="60" customFormat="1" ht="13.5" thickBot="1">
      <c r="A26" s="60" t="str">
        <f>'1_Analýza'!$B$2</f>
        <v>Senica</v>
      </c>
      <c r="B26" s="122" t="s">
        <v>370</v>
      </c>
      <c r="C26" s="54">
        <v>0</v>
      </c>
      <c r="D26" s="54">
        <v>0</v>
      </c>
      <c r="E26" s="55">
        <v>0</v>
      </c>
      <c r="F26" s="55">
        <v>0</v>
      </c>
    </row>
    <row r="27" spans="1:6" s="60" customFormat="1" ht="13.5" thickBot="1">
      <c r="A27" s="60" t="str">
        <f>'1_Analýza'!$B$2</f>
        <v>Senica</v>
      </c>
      <c r="B27" s="122" t="s">
        <v>301</v>
      </c>
      <c r="C27" s="54">
        <v>0</v>
      </c>
      <c r="D27" s="54">
        <v>10</v>
      </c>
      <c r="E27" s="55">
        <v>10</v>
      </c>
      <c r="F27" s="55">
        <v>2</v>
      </c>
    </row>
    <row r="28" spans="1:6" s="60" customFormat="1" ht="13.5" thickBot="1">
      <c r="A28" s="60" t="str">
        <f>'1_Analýza'!$B$2</f>
        <v>Senica</v>
      </c>
      <c r="B28" s="122" t="s">
        <v>302</v>
      </c>
      <c r="C28" s="54">
        <v>38</v>
      </c>
      <c r="D28" s="54">
        <v>30</v>
      </c>
      <c r="E28" s="55">
        <v>5</v>
      </c>
      <c r="F28" s="55">
        <v>5</v>
      </c>
    </row>
    <row r="29" spans="1:6" s="60" customFormat="1" ht="13.5" thickBot="1">
      <c r="A29" s="60" t="str">
        <f>'1_Analýza'!$B$2</f>
        <v>Senica</v>
      </c>
      <c r="B29" s="122" t="s">
        <v>371</v>
      </c>
      <c r="C29" s="54">
        <v>189</v>
      </c>
      <c r="D29" s="54">
        <v>300</v>
      </c>
      <c r="E29" s="55">
        <v>40</v>
      </c>
      <c r="F29" s="55">
        <v>70</v>
      </c>
    </row>
    <row r="30" spans="1:6" s="60" customFormat="1" ht="13.5" thickBot="1">
      <c r="A30" s="60" t="str">
        <f>'1_Analýza'!$B$2</f>
        <v>Senica</v>
      </c>
      <c r="B30" s="122" t="s">
        <v>372</v>
      </c>
      <c r="C30" s="54">
        <v>0</v>
      </c>
      <c r="D30" s="54">
        <v>1</v>
      </c>
      <c r="E30" s="55">
        <v>0</v>
      </c>
      <c r="F30" s="55">
        <v>0</v>
      </c>
    </row>
    <row r="31" spans="1:6" s="120" customFormat="1" ht="13.5" thickBot="1">
      <c r="A31" s="120" t="str">
        <f>'1_Analýza'!$B$2</f>
        <v>Senica</v>
      </c>
      <c r="B31" s="122" t="s">
        <v>373</v>
      </c>
      <c r="C31" s="54">
        <v>0</v>
      </c>
      <c r="D31" s="54">
        <v>1</v>
      </c>
      <c r="E31" s="55">
        <v>0</v>
      </c>
      <c r="F31" s="55">
        <v>0</v>
      </c>
    </row>
    <row r="32" spans="1:6" s="120" customFormat="1" ht="13.5" thickBot="1">
      <c r="A32" s="120" t="str">
        <f>'1_Analýza'!$B$2</f>
        <v>Senica</v>
      </c>
      <c r="B32" s="122" t="s">
        <v>374</v>
      </c>
      <c r="C32" s="54">
        <v>13</v>
      </c>
      <c r="D32" s="54">
        <v>14</v>
      </c>
      <c r="E32" s="55">
        <v>0</v>
      </c>
      <c r="F32" s="55">
        <v>0</v>
      </c>
    </row>
    <row r="33" spans="1:6" s="120" customFormat="1" ht="13.5" thickBot="1">
      <c r="A33" s="120" t="str">
        <f>'1_Analýza'!$B$2</f>
        <v>Senica</v>
      </c>
      <c r="B33" s="122" t="s">
        <v>303</v>
      </c>
      <c r="C33" s="54">
        <v>327</v>
      </c>
      <c r="D33" s="54">
        <v>350</v>
      </c>
      <c r="E33" s="55">
        <v>0</v>
      </c>
      <c r="F33" s="55">
        <v>24</v>
      </c>
    </row>
    <row r="34" spans="1:6" ht="13.5" thickBot="1">
      <c r="B34" s="57" t="s">
        <v>192</v>
      </c>
      <c r="C34" s="58">
        <f>SUM(C6:C33)</f>
        <v>1376</v>
      </c>
      <c r="D34" s="58">
        <f>SUM(D6:D33)</f>
        <v>1552</v>
      </c>
      <c r="E34" s="58">
        <f>SUM(E6:E33)</f>
        <v>371</v>
      </c>
      <c r="F34" s="58">
        <f>SUM(F6:F33)</f>
        <v>402</v>
      </c>
    </row>
    <row r="36" spans="1:6" ht="38.25">
      <c r="B36" s="193" t="s">
        <v>376</v>
      </c>
    </row>
  </sheetData>
  <mergeCells count="7">
    <mergeCell ref="B1:B5"/>
    <mergeCell ref="C4:C5"/>
    <mergeCell ref="H4:K4"/>
    <mergeCell ref="C1:F1"/>
    <mergeCell ref="C2:F2"/>
    <mergeCell ref="D3:F3"/>
    <mergeCell ref="D4:D5"/>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B1" workbookViewId="0">
      <selection activeCell="J12" sqref="J12"/>
    </sheetView>
  </sheetViews>
  <sheetFormatPr defaultRowHeight="12.75"/>
  <cols>
    <col min="1" max="1" width="38" customWidth="1"/>
    <col min="2" max="2" width="54.140625" customWidth="1"/>
    <col min="3" max="3" width="4" style="120" customWidth="1"/>
    <col min="4" max="4" width="12.7109375" style="120" customWidth="1"/>
    <col min="5" max="5" width="12.7109375" customWidth="1"/>
    <col min="6" max="6" width="12.5703125" customWidth="1"/>
    <col min="8" max="8" width="16.140625" customWidth="1"/>
    <col min="9" max="9" width="18" customWidth="1"/>
    <col min="10" max="10" width="11.140625" customWidth="1"/>
  </cols>
  <sheetData>
    <row r="1" spans="1:15" ht="13.5" thickBot="1">
      <c r="A1" t="s">
        <v>278</v>
      </c>
      <c r="B1" t="str">
        <f>'1_Analýza'!B2</f>
        <v>Senica</v>
      </c>
    </row>
    <row r="2" spans="1:15">
      <c r="A2" s="214" t="s">
        <v>365</v>
      </c>
      <c r="B2" s="214" t="s">
        <v>191</v>
      </c>
      <c r="C2" s="134"/>
      <c r="D2" s="257" t="s">
        <v>254</v>
      </c>
      <c r="E2" s="253"/>
      <c r="F2" s="253"/>
      <c r="G2" s="252" t="s">
        <v>255</v>
      </c>
      <c r="H2" s="253"/>
      <c r="I2" s="254"/>
      <c r="J2" s="255" t="s">
        <v>241</v>
      </c>
    </row>
    <row r="3" spans="1:15" ht="13.5" thickBot="1">
      <c r="A3" s="215"/>
      <c r="B3" s="215"/>
      <c r="C3" s="135"/>
      <c r="D3" s="96" t="s">
        <v>311</v>
      </c>
      <c r="E3" s="89" t="s">
        <v>253</v>
      </c>
      <c r="F3" s="89" t="s">
        <v>239</v>
      </c>
      <c r="G3" s="138" t="s">
        <v>238</v>
      </c>
      <c r="H3" s="89" t="s">
        <v>252</v>
      </c>
      <c r="I3" s="139" t="s">
        <v>240</v>
      </c>
      <c r="J3" s="256"/>
    </row>
    <row r="4" spans="1:15" ht="27" customHeight="1">
      <c r="A4" s="209" t="s">
        <v>208</v>
      </c>
      <c r="B4" s="13" t="s">
        <v>204</v>
      </c>
      <c r="C4" s="136"/>
      <c r="D4" s="142">
        <f>VLOOKUP(B1,Aktivita_1!AN11:AQ56,2,FALSE)</f>
        <v>9.3322499999999989E-2</v>
      </c>
      <c r="E4" s="143">
        <f>VLOOKUP(B1,Aktivita_1!AN11:AQ56,3,FALSE)</f>
        <v>0.11561666666666666</v>
      </c>
      <c r="F4" s="143">
        <f>VLOOKUP(B1,Aktivita_1!AN11:AQ56,4,FALSE)</f>
        <v>0.13053000000000001</v>
      </c>
      <c r="G4" s="144" t="s">
        <v>205</v>
      </c>
      <c r="H4" s="145" t="s">
        <v>205</v>
      </c>
      <c r="I4" s="146" t="s">
        <v>205</v>
      </c>
      <c r="J4" s="189">
        <v>0.13</v>
      </c>
      <c r="K4" s="124" t="s">
        <v>305</v>
      </c>
      <c r="L4" s="246" t="s">
        <v>340</v>
      </c>
      <c r="M4" s="247"/>
      <c r="N4" s="247"/>
      <c r="O4" s="248"/>
    </row>
    <row r="5" spans="1:15" ht="28.5" customHeight="1" thickBot="1">
      <c r="A5" s="210"/>
      <c r="B5" s="16" t="s">
        <v>146</v>
      </c>
      <c r="C5" s="136"/>
      <c r="D5" s="147">
        <f>VLOOKUP(B1,Aktivita_2!AN11:AQ56,2,FALSE)</f>
        <v>0.13510250000000004</v>
      </c>
      <c r="E5" s="137">
        <f>VLOOKUP(B1,Aktivita_2!AN11:AQ56,3,FALSE)</f>
        <v>0.16984249999999998</v>
      </c>
      <c r="F5" s="137">
        <f>VLOOKUP(B1,Aktivita_2!AN11:AQ56,4,FALSE)</f>
        <v>0.19223363636363636</v>
      </c>
      <c r="G5" s="138" t="s">
        <v>205</v>
      </c>
      <c r="H5" s="89" t="s">
        <v>205</v>
      </c>
      <c r="I5" s="139" t="s">
        <v>205</v>
      </c>
      <c r="J5" s="173">
        <v>0.19</v>
      </c>
      <c r="K5" s="124" t="s">
        <v>305</v>
      </c>
      <c r="L5" s="249"/>
      <c r="M5" s="250"/>
      <c r="N5" s="250"/>
      <c r="O5" s="251"/>
    </row>
    <row r="6" spans="1:15" ht="35.25" customHeight="1">
      <c r="A6" s="209" t="s">
        <v>209</v>
      </c>
      <c r="B6" s="178" t="s">
        <v>149</v>
      </c>
      <c r="C6" s="136"/>
      <c r="D6" s="147">
        <f>VLOOKUP(B1,Aktivita_3!AN11:AQ56,2,FALSE)</f>
        <v>0.10954416666666665</v>
      </c>
      <c r="E6" s="137">
        <f>VLOOKUP(B1,Aktivita_3!AN11:AQ56,3,FALSE)</f>
        <v>0.11770583333333334</v>
      </c>
      <c r="F6" s="137">
        <f>VLOOKUP(B1,Aktivita_3!AN11:AQ56,4,FALSE)</f>
        <v>0.13191</v>
      </c>
      <c r="G6" s="138" t="s">
        <v>205</v>
      </c>
      <c r="H6" s="89" t="s">
        <v>205</v>
      </c>
      <c r="I6" s="139" t="s">
        <v>205</v>
      </c>
      <c r="J6" s="173">
        <v>0.13</v>
      </c>
      <c r="K6" s="124" t="s">
        <v>305</v>
      </c>
    </row>
    <row r="7" spans="1:15" ht="36" customHeight="1">
      <c r="A7" s="211"/>
      <c r="B7" s="16" t="s">
        <v>206</v>
      </c>
      <c r="C7" s="136"/>
      <c r="D7" s="147">
        <f>VLOOKUP(B1,Aktivita_4!AN11:AQ56,2,FALSE)</f>
        <v>0.6178366666666667</v>
      </c>
      <c r="E7" s="137">
        <f>VLOOKUP(B1,Aktivita_4!AN11:AQ56,3,FALSE)</f>
        <v>0.65320583333333326</v>
      </c>
      <c r="F7" s="137">
        <f>VLOOKUP(B1,Aktivita_4!AN11:AQ56,4,FALSE)</f>
        <v>0.72238727272727277</v>
      </c>
      <c r="G7" s="138" t="s">
        <v>205</v>
      </c>
      <c r="H7" s="89" t="s">
        <v>205</v>
      </c>
      <c r="I7" s="139" t="s">
        <v>205</v>
      </c>
      <c r="J7" s="173">
        <v>0.71</v>
      </c>
      <c r="K7" s="124" t="s">
        <v>305</v>
      </c>
    </row>
    <row r="8" spans="1:15" ht="40.5" customHeight="1">
      <c r="A8" s="211"/>
      <c r="B8" s="16" t="s">
        <v>207</v>
      </c>
      <c r="C8" s="136"/>
      <c r="D8" s="147">
        <f>VLOOKUP(B1,Aktivita_5!AN11:AQ56,2,FALSE)</f>
        <v>0.77446249999999994</v>
      </c>
      <c r="E8" s="137">
        <f>VLOOKUP(B1,Aktivita_5!AN11:AQ56,3,FALSE)</f>
        <v>0.80954000000000004</v>
      </c>
      <c r="F8" s="137">
        <f>VLOOKUP(B1,Aktivita_5!AN11:AQ56,4,FALSE)</f>
        <v>0.86078727272727273</v>
      </c>
      <c r="G8" s="138" t="s">
        <v>205</v>
      </c>
      <c r="H8" s="89" t="s">
        <v>205</v>
      </c>
      <c r="I8" s="139" t="s">
        <v>205</v>
      </c>
      <c r="J8" s="173">
        <v>0.85</v>
      </c>
      <c r="K8" s="124" t="s">
        <v>305</v>
      </c>
    </row>
    <row r="9" spans="1:15" ht="27" customHeight="1" thickBot="1">
      <c r="A9" s="210"/>
      <c r="B9" s="178" t="s">
        <v>173</v>
      </c>
      <c r="C9" s="136"/>
      <c r="D9" s="147">
        <f>VLOOKUP(B1,Aktivita_6!AN11:AQ56,2,FALSE)</f>
        <v>4.7662500000000003E-2</v>
      </c>
      <c r="E9" s="137">
        <f>VLOOKUP(B1,Aktivita_6!AN11:AQ56,3,FALSE)</f>
        <v>7.6244999999999993E-2</v>
      </c>
      <c r="F9" s="137">
        <f>VLOOKUP(B1,Aktivita_6!AN11:AQ56,4,FALSE)</f>
        <v>2.4450909090909089E-2</v>
      </c>
      <c r="G9" s="138" t="s">
        <v>205</v>
      </c>
      <c r="H9" s="89" t="s">
        <v>205</v>
      </c>
      <c r="I9" s="139" t="s">
        <v>205</v>
      </c>
      <c r="J9" s="173">
        <v>3.5000000000000003E-2</v>
      </c>
      <c r="K9" s="124" t="s">
        <v>305</v>
      </c>
    </row>
    <row r="10" spans="1:15" ht="27" customHeight="1">
      <c r="A10" s="209" t="s">
        <v>210</v>
      </c>
      <c r="B10" s="16" t="s">
        <v>313</v>
      </c>
      <c r="C10" s="136"/>
      <c r="D10" s="150">
        <f>VLOOKUP(B1,Aktivita_7!AN59:AQ104,2,FALSE)</f>
        <v>0.62530916666666669</v>
      </c>
      <c r="E10" s="149">
        <f>VLOOKUP(B1,Aktivita_7!AN59:AQ104,3,FALSE)</f>
        <v>0.61949250000000011</v>
      </c>
      <c r="F10" s="149">
        <f>VLOOKUP(B1,Aktivita_7!AN59:AQ104,4,FALSE)</f>
        <v>0.69857545454545467</v>
      </c>
      <c r="G10" s="138" t="s">
        <v>205</v>
      </c>
      <c r="H10" s="89" t="s">
        <v>205</v>
      </c>
      <c r="I10" s="139" t="s">
        <v>205</v>
      </c>
      <c r="J10" s="173">
        <v>0.69</v>
      </c>
      <c r="K10" s="124" t="s">
        <v>305</v>
      </c>
    </row>
    <row r="11" spans="1:15" ht="27" customHeight="1">
      <c r="A11" s="211"/>
      <c r="B11" s="16" t="s">
        <v>312</v>
      </c>
      <c r="C11" s="136"/>
      <c r="D11" s="150">
        <f>VLOOKUP(B1,Aktivita_8!AN59:AQ104,2,FALSE)</f>
        <v>0.77070666666666654</v>
      </c>
      <c r="E11" s="149">
        <f>VLOOKUP(B1,Aktivita_8!AN59:AQ104,3,FALSE)</f>
        <v>0.75096083333333341</v>
      </c>
      <c r="F11" s="149">
        <f>VLOOKUP(B1,Aktivita_8!AN59:AQ104,4,FALSE)</f>
        <v>0.8803890909090909</v>
      </c>
      <c r="G11" s="138" t="s">
        <v>205</v>
      </c>
      <c r="H11" s="89" t="s">
        <v>205</v>
      </c>
      <c r="I11" s="139" t="s">
        <v>205</v>
      </c>
      <c r="J11" s="173">
        <v>0.86</v>
      </c>
      <c r="K11" s="124" t="s">
        <v>305</v>
      </c>
    </row>
    <row r="12" spans="1:15" ht="27" customHeight="1" thickBot="1">
      <c r="A12" s="212"/>
      <c r="B12" s="18" t="s">
        <v>314</v>
      </c>
      <c r="C12" s="136"/>
      <c r="D12" s="151">
        <f>VLOOKUP(B1,Aktivita_9!AN59:AQ104,2,FALSE)</f>
        <v>0.11186916666666667</v>
      </c>
      <c r="E12" s="152">
        <f>VLOOKUP(B1,Aktivita_9!AN59:AQ104,3,FALSE)</f>
        <v>0.12793166666666667</v>
      </c>
      <c r="F12" s="152">
        <f>VLOOKUP(B1,Aktivita_9!AN59:AQ104,4,FALSE)</f>
        <v>0.1624190909090909</v>
      </c>
      <c r="G12" s="140" t="s">
        <v>205</v>
      </c>
      <c r="H12" s="98" t="s">
        <v>205</v>
      </c>
      <c r="I12" s="141" t="s">
        <v>205</v>
      </c>
      <c r="J12" s="190">
        <v>0.88</v>
      </c>
      <c r="K12" s="124" t="s">
        <v>305</v>
      </c>
      <c r="L12" s="123" t="s">
        <v>377</v>
      </c>
    </row>
    <row r="15" spans="1:15" ht="27" customHeight="1">
      <c r="A15" s="179" t="s">
        <v>351</v>
      </c>
      <c r="B15" s="264" t="s">
        <v>348</v>
      </c>
      <c r="C15" s="265"/>
      <c r="D15" s="265"/>
      <c r="E15" s="265"/>
      <c r="F15" s="265"/>
      <c r="G15" s="265"/>
      <c r="H15" s="265"/>
      <c r="I15" s="266"/>
    </row>
    <row r="16" spans="1:15" ht="28.5" customHeight="1">
      <c r="B16" s="258" t="s">
        <v>349</v>
      </c>
      <c r="C16" s="259"/>
      <c r="D16" s="259"/>
      <c r="E16" s="259"/>
      <c r="F16" s="259"/>
      <c r="G16" s="259"/>
      <c r="H16" s="259"/>
      <c r="I16" s="260"/>
    </row>
    <row r="17" spans="2:9">
      <c r="B17" s="258" t="s">
        <v>350</v>
      </c>
      <c r="C17" s="259"/>
      <c r="D17" s="259"/>
      <c r="E17" s="259"/>
      <c r="F17" s="259"/>
      <c r="G17" s="259"/>
      <c r="H17" s="259"/>
      <c r="I17" s="260"/>
    </row>
    <row r="18" spans="2:9">
      <c r="B18" s="258" t="s">
        <v>352</v>
      </c>
      <c r="C18" s="259"/>
      <c r="D18" s="259"/>
      <c r="E18" s="259"/>
      <c r="F18" s="259"/>
      <c r="G18" s="259"/>
      <c r="H18" s="259"/>
      <c r="I18" s="260"/>
    </row>
    <row r="19" spans="2:9">
      <c r="B19" s="258" t="s">
        <v>353</v>
      </c>
      <c r="C19" s="259"/>
      <c r="D19" s="259"/>
      <c r="E19" s="259"/>
      <c r="F19" s="259"/>
      <c r="G19" s="259"/>
      <c r="H19" s="259"/>
      <c r="I19" s="260"/>
    </row>
    <row r="20" spans="2:9" ht="23.25" customHeight="1">
      <c r="B20" s="258" t="s">
        <v>354</v>
      </c>
      <c r="C20" s="259"/>
      <c r="D20" s="259"/>
      <c r="E20" s="259"/>
      <c r="F20" s="259"/>
      <c r="G20" s="259"/>
      <c r="H20" s="259"/>
      <c r="I20" s="260"/>
    </row>
    <row r="21" spans="2:9">
      <c r="B21" s="258" t="s">
        <v>355</v>
      </c>
      <c r="C21" s="259"/>
      <c r="D21" s="259"/>
      <c r="E21" s="259"/>
      <c r="F21" s="259"/>
      <c r="G21" s="259"/>
      <c r="H21" s="259"/>
      <c r="I21" s="260"/>
    </row>
    <row r="22" spans="2:9">
      <c r="B22" s="258" t="s">
        <v>356</v>
      </c>
      <c r="C22" s="259"/>
      <c r="D22" s="259"/>
      <c r="E22" s="259"/>
      <c r="F22" s="259"/>
      <c r="G22" s="259"/>
      <c r="H22" s="259"/>
      <c r="I22" s="260"/>
    </row>
    <row r="23" spans="2:9">
      <c r="B23" s="261" t="s">
        <v>357</v>
      </c>
      <c r="C23" s="262"/>
      <c r="D23" s="262"/>
      <c r="E23" s="262"/>
      <c r="F23" s="262"/>
      <c r="G23" s="262"/>
      <c r="H23" s="262"/>
      <c r="I23" s="263"/>
    </row>
  </sheetData>
  <mergeCells count="18">
    <mergeCell ref="B20:I20"/>
    <mergeCell ref="B21:I21"/>
    <mergeCell ref="B22:I22"/>
    <mergeCell ref="B23:I23"/>
    <mergeCell ref="B15:I15"/>
    <mergeCell ref="B16:I16"/>
    <mergeCell ref="B17:I17"/>
    <mergeCell ref="B18:I18"/>
    <mergeCell ref="B19:I19"/>
    <mergeCell ref="L4:O5"/>
    <mergeCell ref="A10:A12"/>
    <mergeCell ref="G2:I2"/>
    <mergeCell ref="J2:J3"/>
    <mergeCell ref="A2:A3"/>
    <mergeCell ref="B2:B3"/>
    <mergeCell ref="A4:A5"/>
    <mergeCell ref="A6:A9"/>
    <mergeCell ref="D2:F2"/>
  </mergeCells>
  <pageMargins left="0" right="0"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workbookViewId="0">
      <pane xSplit="1" topLeftCell="N1" activePane="topRight" state="frozen"/>
      <selection pane="topRight" activeCell="A9" sqref="A9:XFD9"/>
    </sheetView>
  </sheetViews>
  <sheetFormatPr defaultRowHeight="12.75"/>
  <cols>
    <col min="1" max="1" width="23.140625" customWidth="1"/>
    <col min="2" max="2" width="10.7109375" style="60" customWidth="1"/>
    <col min="3" max="3" width="12.140625" style="60" customWidth="1"/>
    <col min="4" max="4" width="10.28515625" style="60" customWidth="1"/>
    <col min="5" max="5" width="10.7109375" style="60" customWidth="1"/>
    <col min="6" max="6" width="11.5703125" customWidth="1"/>
    <col min="7" max="7" width="11.28515625" customWidth="1"/>
    <col min="8" max="8" width="11" style="60" customWidth="1"/>
    <col min="9" max="9" width="11" customWidth="1"/>
    <col min="10" max="10" width="11.42578125" style="60" customWidth="1"/>
    <col min="11" max="11" width="11.140625" style="60" customWidth="1"/>
    <col min="12" max="12" width="10" customWidth="1"/>
    <col min="13" max="13" width="10.140625" customWidth="1"/>
    <col min="14" max="14" width="10.85546875" style="60" customWidth="1"/>
    <col min="15" max="15" width="13.7109375" style="60" customWidth="1"/>
    <col min="16" max="17" width="14.42578125" style="121" customWidth="1"/>
    <col min="18" max="18" width="12.7109375" customWidth="1"/>
    <col min="19" max="21" width="12.7109375" style="121" customWidth="1"/>
    <col min="22" max="22" width="12.42578125" style="121" customWidth="1"/>
    <col min="23" max="23" width="11.5703125" style="60" customWidth="1"/>
    <col min="24" max="24" width="12.7109375" style="60" customWidth="1"/>
    <col min="25" max="25" width="12.140625" style="60" customWidth="1"/>
    <col min="26" max="26" width="10.85546875" customWidth="1"/>
    <col min="27" max="27" width="10.140625" customWidth="1"/>
    <col min="28" max="28" width="11.5703125" customWidth="1"/>
    <col min="29" max="29" width="12" customWidth="1"/>
  </cols>
  <sheetData>
    <row r="1" spans="1:35" s="60" customFormat="1" ht="13.5" thickBot="1">
      <c r="A1" s="60">
        <v>1</v>
      </c>
      <c r="B1" s="60">
        <v>2</v>
      </c>
      <c r="C1" s="60">
        <v>3</v>
      </c>
      <c r="D1" s="60">
        <v>4</v>
      </c>
      <c r="E1" s="60">
        <v>5</v>
      </c>
      <c r="F1" s="60">
        <v>6</v>
      </c>
      <c r="G1" s="60">
        <v>7</v>
      </c>
      <c r="H1" s="60">
        <v>8</v>
      </c>
      <c r="I1" s="60">
        <v>9</v>
      </c>
      <c r="J1" s="60">
        <v>10</v>
      </c>
      <c r="K1" s="60">
        <v>11</v>
      </c>
      <c r="L1" s="60">
        <v>12</v>
      </c>
      <c r="M1" s="60">
        <v>13</v>
      </c>
      <c r="N1" s="60">
        <v>14</v>
      </c>
      <c r="O1" s="60">
        <v>15</v>
      </c>
      <c r="P1" s="121">
        <v>16</v>
      </c>
      <c r="Q1" s="121">
        <v>17</v>
      </c>
      <c r="R1" s="121">
        <v>18</v>
      </c>
      <c r="S1" s="121">
        <v>19</v>
      </c>
      <c r="T1" s="121">
        <v>20</v>
      </c>
      <c r="U1" s="121">
        <v>21</v>
      </c>
      <c r="V1" s="121">
        <v>22</v>
      </c>
      <c r="W1" s="121">
        <v>23</v>
      </c>
      <c r="X1" s="121">
        <v>24</v>
      </c>
      <c r="Y1" s="121">
        <v>25</v>
      </c>
      <c r="Z1" s="121">
        <v>26</v>
      </c>
      <c r="AA1" s="148">
        <v>27</v>
      </c>
      <c r="AB1" s="177">
        <v>28</v>
      </c>
      <c r="AC1" s="120">
        <v>29</v>
      </c>
      <c r="AD1" s="120"/>
      <c r="AE1" s="120"/>
      <c r="AF1" s="120"/>
      <c r="AG1" s="120"/>
      <c r="AH1" s="120"/>
      <c r="AI1" s="120"/>
    </row>
    <row r="2" spans="1:35" ht="114" customHeight="1" thickBot="1">
      <c r="A2" s="20" t="s">
        <v>336</v>
      </c>
      <c r="B2" s="25" t="s">
        <v>307</v>
      </c>
      <c r="C2" s="21" t="s">
        <v>319</v>
      </c>
      <c r="D2" s="21" t="s">
        <v>320</v>
      </c>
      <c r="E2" s="21" t="s">
        <v>315</v>
      </c>
      <c r="F2" s="22" t="s">
        <v>321</v>
      </c>
      <c r="G2" s="22" t="s">
        <v>256</v>
      </c>
      <c r="H2" s="22" t="s">
        <v>211</v>
      </c>
      <c r="I2" s="23" t="s">
        <v>212</v>
      </c>
      <c r="J2" s="23" t="s">
        <v>274</v>
      </c>
      <c r="K2" s="23" t="s">
        <v>213</v>
      </c>
      <c r="L2" s="24" t="s">
        <v>333</v>
      </c>
      <c r="M2" s="24" t="s">
        <v>324</v>
      </c>
      <c r="N2" s="24" t="s">
        <v>214</v>
      </c>
      <c r="O2" s="76" t="s">
        <v>329</v>
      </c>
      <c r="P2" s="76" t="s">
        <v>330</v>
      </c>
      <c r="Q2" s="76" t="s">
        <v>325</v>
      </c>
      <c r="R2" s="76" t="s">
        <v>310</v>
      </c>
      <c r="S2" s="162" t="s">
        <v>331</v>
      </c>
      <c r="T2" s="162" t="s">
        <v>332</v>
      </c>
      <c r="U2" s="162" t="s">
        <v>326</v>
      </c>
      <c r="V2" s="162" t="s">
        <v>327</v>
      </c>
      <c r="W2" s="75" t="s">
        <v>316</v>
      </c>
      <c r="X2" s="75" t="s">
        <v>318</v>
      </c>
      <c r="Y2" s="75" t="s">
        <v>317</v>
      </c>
      <c r="Z2" s="25" t="s">
        <v>335</v>
      </c>
      <c r="AA2" s="25" t="s">
        <v>339</v>
      </c>
      <c r="AB2" s="21" t="s">
        <v>361</v>
      </c>
      <c r="AC2" s="21" t="s">
        <v>360</v>
      </c>
    </row>
    <row r="3" spans="1:35" ht="15.75">
      <c r="A3" s="26" t="s">
        <v>46</v>
      </c>
      <c r="B3" s="32">
        <v>244007</v>
      </c>
      <c r="C3" s="28">
        <v>7358</v>
      </c>
      <c r="D3" s="28">
        <v>6226</v>
      </c>
      <c r="E3" s="29">
        <v>6258</v>
      </c>
      <c r="F3" s="27">
        <v>2162</v>
      </c>
      <c r="G3" s="30">
        <v>1597</v>
      </c>
      <c r="H3" s="153">
        <v>1662</v>
      </c>
      <c r="I3" s="28">
        <v>1654</v>
      </c>
      <c r="J3" s="28">
        <v>1306</v>
      </c>
      <c r="K3" s="29">
        <v>1154</v>
      </c>
      <c r="L3" s="31">
        <v>27471</v>
      </c>
      <c r="M3" s="31">
        <v>43443</v>
      </c>
      <c r="N3" s="31">
        <v>1940</v>
      </c>
      <c r="O3" s="71">
        <v>127</v>
      </c>
      <c r="P3" s="71">
        <v>145</v>
      </c>
      <c r="Q3" s="71">
        <v>219</v>
      </c>
      <c r="R3" s="71">
        <v>150</v>
      </c>
      <c r="S3" s="163">
        <v>229</v>
      </c>
      <c r="T3" s="163">
        <v>229</v>
      </c>
      <c r="U3" s="163">
        <v>171</v>
      </c>
      <c r="V3" s="163">
        <v>250</v>
      </c>
      <c r="W3" s="66">
        <v>7919</v>
      </c>
      <c r="X3" s="66">
        <v>6899</v>
      </c>
      <c r="Y3" s="66">
        <v>6719</v>
      </c>
      <c r="Z3" s="168">
        <v>243644</v>
      </c>
      <c r="AA3" s="168">
        <v>244987</v>
      </c>
      <c r="AB3" s="181">
        <v>95</v>
      </c>
      <c r="AC3" s="181">
        <v>50</v>
      </c>
    </row>
    <row r="4" spans="1:35" ht="15.75">
      <c r="A4" s="33" t="s">
        <v>48</v>
      </c>
      <c r="B4" s="39">
        <v>37839</v>
      </c>
      <c r="C4" s="28">
        <v>1132</v>
      </c>
      <c r="D4" s="28">
        <v>1094</v>
      </c>
      <c r="E4" s="29">
        <v>900</v>
      </c>
      <c r="F4" s="34">
        <v>325</v>
      </c>
      <c r="G4" s="35">
        <v>197</v>
      </c>
      <c r="H4" s="154">
        <v>200</v>
      </c>
      <c r="I4" s="36">
        <v>359</v>
      </c>
      <c r="J4" s="36">
        <v>283</v>
      </c>
      <c r="K4" s="37">
        <v>200</v>
      </c>
      <c r="L4" s="38">
        <v>3664</v>
      </c>
      <c r="M4" s="38">
        <v>4120</v>
      </c>
      <c r="N4" s="38">
        <v>1900</v>
      </c>
      <c r="O4" s="71">
        <v>56</v>
      </c>
      <c r="P4" s="71">
        <v>76</v>
      </c>
      <c r="Q4" s="71">
        <v>143</v>
      </c>
      <c r="R4" s="71">
        <v>48</v>
      </c>
      <c r="S4" s="164">
        <v>217</v>
      </c>
      <c r="T4" s="164">
        <v>219</v>
      </c>
      <c r="U4" s="164">
        <v>202</v>
      </c>
      <c r="V4" s="164">
        <v>200</v>
      </c>
      <c r="W4" s="67">
        <v>1390</v>
      </c>
      <c r="X4" s="67">
        <v>1291</v>
      </c>
      <c r="Y4" s="67">
        <v>1090</v>
      </c>
      <c r="Z4" s="169">
        <v>37981</v>
      </c>
      <c r="AA4" s="169">
        <v>37993</v>
      </c>
      <c r="AB4" s="182">
        <v>36</v>
      </c>
      <c r="AC4" s="182">
        <v>25</v>
      </c>
    </row>
    <row r="5" spans="1:35" ht="15.75">
      <c r="A5" s="33" t="s">
        <v>50</v>
      </c>
      <c r="B5" s="39">
        <v>69290</v>
      </c>
      <c r="C5" s="28">
        <v>2224</v>
      </c>
      <c r="D5" s="28">
        <v>1885</v>
      </c>
      <c r="E5" s="29">
        <v>1892</v>
      </c>
      <c r="F5" s="34">
        <v>390</v>
      </c>
      <c r="G5" s="35">
        <v>267</v>
      </c>
      <c r="H5" s="154">
        <v>329</v>
      </c>
      <c r="I5" s="36">
        <v>569</v>
      </c>
      <c r="J5" s="36">
        <v>433</v>
      </c>
      <c r="K5" s="37">
        <v>455</v>
      </c>
      <c r="L5" s="38">
        <v>4122</v>
      </c>
      <c r="M5" s="38">
        <v>3653</v>
      </c>
      <c r="N5" s="38">
        <v>4100</v>
      </c>
      <c r="O5" s="71">
        <v>140</v>
      </c>
      <c r="P5" s="71">
        <v>140</v>
      </c>
      <c r="Q5" s="71">
        <v>166</v>
      </c>
      <c r="R5" s="71">
        <v>144</v>
      </c>
      <c r="S5" s="164">
        <v>235</v>
      </c>
      <c r="T5" s="164">
        <v>342</v>
      </c>
      <c r="U5" s="164">
        <v>349</v>
      </c>
      <c r="V5" s="164">
        <v>245</v>
      </c>
      <c r="W5" s="67">
        <v>2423</v>
      </c>
      <c r="X5" s="67">
        <v>2149</v>
      </c>
      <c r="Y5" s="67">
        <v>2059</v>
      </c>
      <c r="Z5" s="169">
        <v>69373</v>
      </c>
      <c r="AA5" s="169">
        <v>69518</v>
      </c>
      <c r="AB5" s="182">
        <v>52</v>
      </c>
      <c r="AC5" s="182" t="s">
        <v>334</v>
      </c>
    </row>
    <row r="6" spans="1:35" ht="15.75">
      <c r="A6" s="33" t="s">
        <v>52</v>
      </c>
      <c r="B6" s="39">
        <v>60859</v>
      </c>
      <c r="C6" s="28">
        <v>1856</v>
      </c>
      <c r="D6" s="28">
        <v>1465</v>
      </c>
      <c r="E6" s="29">
        <v>1496</v>
      </c>
      <c r="F6" s="34">
        <v>657</v>
      </c>
      <c r="G6" s="35">
        <v>405</v>
      </c>
      <c r="H6" s="154">
        <v>450</v>
      </c>
      <c r="I6" s="36">
        <v>533</v>
      </c>
      <c r="J6" s="36">
        <v>431</v>
      </c>
      <c r="K6" s="37">
        <v>400</v>
      </c>
      <c r="L6" s="38">
        <v>4978</v>
      </c>
      <c r="M6" s="38">
        <v>5695</v>
      </c>
      <c r="N6" s="38">
        <v>5050</v>
      </c>
      <c r="O6" s="71">
        <v>205</v>
      </c>
      <c r="P6" s="71">
        <v>208</v>
      </c>
      <c r="Q6" s="71">
        <v>208</v>
      </c>
      <c r="R6" s="71">
        <v>210</v>
      </c>
      <c r="S6" s="164">
        <v>138</v>
      </c>
      <c r="T6" s="164">
        <v>138</v>
      </c>
      <c r="U6" s="164">
        <v>221</v>
      </c>
      <c r="V6" s="164">
        <v>148</v>
      </c>
      <c r="W6" s="67">
        <v>2537</v>
      </c>
      <c r="X6" s="67">
        <v>2025</v>
      </c>
      <c r="Y6" s="67">
        <v>2177</v>
      </c>
      <c r="Z6" s="169">
        <v>63845</v>
      </c>
      <c r="AA6" s="169">
        <v>60331</v>
      </c>
      <c r="AB6" s="182">
        <v>94</v>
      </c>
      <c r="AC6" s="182">
        <v>70</v>
      </c>
    </row>
    <row r="7" spans="1:35" ht="15.75">
      <c r="A7" s="33" t="s">
        <v>54</v>
      </c>
      <c r="B7" s="39">
        <v>49489</v>
      </c>
      <c r="C7" s="28">
        <v>1033</v>
      </c>
      <c r="D7" s="28">
        <v>868</v>
      </c>
      <c r="E7" s="29">
        <v>950</v>
      </c>
      <c r="F7" s="34">
        <v>222</v>
      </c>
      <c r="G7" s="35">
        <v>181</v>
      </c>
      <c r="H7" s="154">
        <v>180</v>
      </c>
      <c r="I7" s="36">
        <v>367</v>
      </c>
      <c r="J7" s="36">
        <v>264</v>
      </c>
      <c r="K7" s="37">
        <v>300</v>
      </c>
      <c r="L7" s="38">
        <v>11096</v>
      </c>
      <c r="M7" s="38">
        <v>7992</v>
      </c>
      <c r="N7" s="38">
        <v>3000</v>
      </c>
      <c r="O7" s="71">
        <v>130</v>
      </c>
      <c r="P7" s="71">
        <v>144</v>
      </c>
      <c r="Q7" s="71">
        <v>107</v>
      </c>
      <c r="R7" s="71">
        <v>130</v>
      </c>
      <c r="S7" s="164">
        <v>246</v>
      </c>
      <c r="T7" s="164">
        <v>243</v>
      </c>
      <c r="U7" s="164">
        <v>166</v>
      </c>
      <c r="V7" s="164">
        <v>250</v>
      </c>
      <c r="W7" s="67">
        <v>1350</v>
      </c>
      <c r="X7" s="67">
        <v>1128</v>
      </c>
      <c r="Y7" s="67">
        <v>1200</v>
      </c>
      <c r="Z7" s="169">
        <v>50478</v>
      </c>
      <c r="AA7" s="169">
        <v>49120</v>
      </c>
      <c r="AB7" s="182">
        <v>57</v>
      </c>
      <c r="AC7" s="182">
        <v>10</v>
      </c>
    </row>
    <row r="8" spans="1:35" ht="15.75">
      <c r="A8" s="33" t="s">
        <v>56</v>
      </c>
      <c r="B8" s="39">
        <v>54852</v>
      </c>
      <c r="C8" s="28">
        <v>1237</v>
      </c>
      <c r="D8" s="28">
        <v>972</v>
      </c>
      <c r="E8" s="29">
        <v>1120</v>
      </c>
      <c r="F8" s="34">
        <v>309</v>
      </c>
      <c r="G8" s="35">
        <v>189</v>
      </c>
      <c r="H8" s="154">
        <v>269</v>
      </c>
      <c r="I8" s="36">
        <v>406</v>
      </c>
      <c r="J8" s="36">
        <v>305</v>
      </c>
      <c r="K8" s="37">
        <v>320</v>
      </c>
      <c r="L8" s="38">
        <v>3658</v>
      </c>
      <c r="M8" s="38">
        <v>4160</v>
      </c>
      <c r="N8" s="38">
        <v>3830</v>
      </c>
      <c r="O8" s="71">
        <v>129</v>
      </c>
      <c r="P8" s="71">
        <v>242</v>
      </c>
      <c r="Q8" s="71">
        <v>311</v>
      </c>
      <c r="R8" s="71">
        <v>150</v>
      </c>
      <c r="S8" s="164">
        <v>398</v>
      </c>
      <c r="T8" s="164">
        <v>568</v>
      </c>
      <c r="U8" s="164">
        <v>1018</v>
      </c>
      <c r="V8" s="164">
        <v>480</v>
      </c>
      <c r="W8" s="67">
        <v>1683</v>
      </c>
      <c r="X8" s="67">
        <v>1384</v>
      </c>
      <c r="Y8" s="67">
        <v>1550</v>
      </c>
      <c r="Z8" s="169">
        <v>56241</v>
      </c>
      <c r="AA8" s="169">
        <v>54462</v>
      </c>
      <c r="AB8" s="182">
        <v>80</v>
      </c>
      <c r="AC8" s="182">
        <v>7</v>
      </c>
    </row>
    <row r="9" spans="1:35" ht="15.75">
      <c r="A9" s="33" t="s">
        <v>58</v>
      </c>
      <c r="B9" s="39">
        <v>55293</v>
      </c>
      <c r="C9" s="28">
        <v>2229</v>
      </c>
      <c r="D9" s="28">
        <v>1919</v>
      </c>
      <c r="E9" s="29">
        <v>1800</v>
      </c>
      <c r="F9" s="34">
        <v>750</v>
      </c>
      <c r="G9" s="35">
        <v>409</v>
      </c>
      <c r="H9" s="154">
        <v>550</v>
      </c>
      <c r="I9" s="36">
        <v>658</v>
      </c>
      <c r="J9" s="36">
        <v>599</v>
      </c>
      <c r="K9" s="37">
        <v>300</v>
      </c>
      <c r="L9" s="38">
        <v>3392</v>
      </c>
      <c r="M9" s="38">
        <v>3234</v>
      </c>
      <c r="N9" s="38">
        <v>3900</v>
      </c>
      <c r="O9" s="71">
        <v>66</v>
      </c>
      <c r="P9" s="71">
        <v>75</v>
      </c>
      <c r="Q9" s="71">
        <v>35</v>
      </c>
      <c r="R9" s="71">
        <v>80</v>
      </c>
      <c r="S9" s="164">
        <v>708</v>
      </c>
      <c r="T9" s="164">
        <v>810</v>
      </c>
      <c r="U9" s="164">
        <v>430</v>
      </c>
      <c r="V9" s="164">
        <v>750</v>
      </c>
      <c r="W9" s="67">
        <v>2600</v>
      </c>
      <c r="X9" s="67">
        <v>2288</v>
      </c>
      <c r="Y9" s="67">
        <v>2100</v>
      </c>
      <c r="Z9" s="169">
        <v>57063</v>
      </c>
      <c r="AA9" s="169">
        <v>54836</v>
      </c>
      <c r="AB9" s="182">
        <v>160</v>
      </c>
      <c r="AC9" s="182">
        <v>180</v>
      </c>
    </row>
    <row r="10" spans="1:35" ht="15.75">
      <c r="A10" s="33" t="s">
        <v>60</v>
      </c>
      <c r="B10" s="39">
        <v>67022</v>
      </c>
      <c r="C10" s="28">
        <v>1362</v>
      </c>
      <c r="D10" s="28">
        <v>1415</v>
      </c>
      <c r="E10" s="29">
        <v>1200</v>
      </c>
      <c r="F10" s="34">
        <v>189</v>
      </c>
      <c r="G10" s="35">
        <v>164</v>
      </c>
      <c r="H10" s="154">
        <v>150</v>
      </c>
      <c r="I10" s="36">
        <v>387</v>
      </c>
      <c r="J10" s="36">
        <v>410</v>
      </c>
      <c r="K10" s="37">
        <v>300</v>
      </c>
      <c r="L10" s="38">
        <v>12779</v>
      </c>
      <c r="M10" s="38">
        <v>13885</v>
      </c>
      <c r="N10" s="38">
        <v>8000</v>
      </c>
      <c r="O10" s="71">
        <v>38</v>
      </c>
      <c r="P10" s="71">
        <v>38</v>
      </c>
      <c r="Q10" s="71">
        <v>12</v>
      </c>
      <c r="R10" s="71">
        <v>48</v>
      </c>
      <c r="S10" s="164">
        <v>270</v>
      </c>
      <c r="T10" s="164">
        <v>136</v>
      </c>
      <c r="U10" s="164">
        <v>122</v>
      </c>
      <c r="V10" s="164">
        <v>300</v>
      </c>
      <c r="W10" s="67">
        <v>1654</v>
      </c>
      <c r="X10" s="67">
        <v>1705</v>
      </c>
      <c r="Y10" s="67">
        <v>1500</v>
      </c>
      <c r="Z10" s="169">
        <v>68647</v>
      </c>
      <c r="AA10" s="169">
        <v>66581</v>
      </c>
      <c r="AB10" s="182">
        <v>37</v>
      </c>
      <c r="AC10" s="182">
        <v>20</v>
      </c>
    </row>
    <row r="11" spans="1:35" ht="15.75">
      <c r="A11" s="40" t="s">
        <v>62</v>
      </c>
      <c r="B11" s="39">
        <v>42144</v>
      </c>
      <c r="C11" s="28">
        <v>1633</v>
      </c>
      <c r="D11" s="28">
        <v>1256</v>
      </c>
      <c r="E11" s="29">
        <v>1300</v>
      </c>
      <c r="F11" s="34">
        <v>653</v>
      </c>
      <c r="G11" s="35">
        <v>404</v>
      </c>
      <c r="H11" s="154">
        <v>550</v>
      </c>
      <c r="I11" s="36">
        <v>508</v>
      </c>
      <c r="J11" s="36">
        <v>437</v>
      </c>
      <c r="K11" s="37">
        <v>350</v>
      </c>
      <c r="L11" s="38">
        <v>3486</v>
      </c>
      <c r="M11" s="38">
        <v>2479</v>
      </c>
      <c r="N11" s="38">
        <v>3600</v>
      </c>
      <c r="O11" s="71">
        <v>98</v>
      </c>
      <c r="P11" s="71">
        <v>107</v>
      </c>
      <c r="Q11" s="71">
        <v>79</v>
      </c>
      <c r="R11" s="71">
        <v>100</v>
      </c>
      <c r="S11" s="164">
        <v>484</v>
      </c>
      <c r="T11" s="164">
        <v>486</v>
      </c>
      <c r="U11" s="164">
        <v>409</v>
      </c>
      <c r="V11" s="164">
        <v>500</v>
      </c>
      <c r="W11" s="67">
        <v>2112</v>
      </c>
      <c r="X11" s="67">
        <v>1654</v>
      </c>
      <c r="Y11" s="67">
        <v>1700</v>
      </c>
      <c r="Z11" s="169">
        <v>42356</v>
      </c>
      <c r="AA11" s="169">
        <v>42125</v>
      </c>
      <c r="AB11" s="182">
        <v>111</v>
      </c>
      <c r="AC11" s="182">
        <v>80</v>
      </c>
    </row>
    <row r="12" spans="1:35" ht="15.75">
      <c r="A12" s="33" t="s">
        <v>64</v>
      </c>
      <c r="B12" s="39">
        <v>46856</v>
      </c>
      <c r="C12" s="28">
        <v>1280</v>
      </c>
      <c r="D12" s="28">
        <v>1139</v>
      </c>
      <c r="E12" s="29">
        <v>930</v>
      </c>
      <c r="F12" s="34">
        <v>386</v>
      </c>
      <c r="G12" s="35">
        <v>269</v>
      </c>
      <c r="H12" s="154">
        <v>216</v>
      </c>
      <c r="I12" s="36">
        <v>399</v>
      </c>
      <c r="J12" s="36">
        <v>341</v>
      </c>
      <c r="K12" s="37">
        <v>270</v>
      </c>
      <c r="L12" s="38">
        <v>4580</v>
      </c>
      <c r="M12" s="38">
        <v>7674</v>
      </c>
      <c r="N12" s="38">
        <v>3400</v>
      </c>
      <c r="O12" s="71">
        <v>56</v>
      </c>
      <c r="P12" s="71">
        <v>57</v>
      </c>
      <c r="Q12" s="71">
        <v>51</v>
      </c>
      <c r="R12" s="71">
        <v>70</v>
      </c>
      <c r="S12" s="164">
        <v>327</v>
      </c>
      <c r="T12" s="164">
        <v>315</v>
      </c>
      <c r="U12" s="164">
        <v>235</v>
      </c>
      <c r="V12" s="164">
        <v>340</v>
      </c>
      <c r="W12" s="67">
        <v>1614</v>
      </c>
      <c r="X12" s="67">
        <v>1454</v>
      </c>
      <c r="Y12" s="67">
        <v>1414</v>
      </c>
      <c r="Z12" s="169">
        <v>46630</v>
      </c>
      <c r="AA12" s="169">
        <v>46905</v>
      </c>
      <c r="AB12" s="182">
        <v>124</v>
      </c>
      <c r="AC12" s="182">
        <v>30</v>
      </c>
    </row>
    <row r="13" spans="1:35" ht="15.75">
      <c r="A13" s="33" t="s">
        <v>66</v>
      </c>
      <c r="B13" s="39">
        <v>55593</v>
      </c>
      <c r="C13" s="28">
        <v>1973</v>
      </c>
      <c r="D13" s="28">
        <v>1622</v>
      </c>
      <c r="E13" s="29">
        <v>1700</v>
      </c>
      <c r="F13" s="34">
        <v>755</v>
      </c>
      <c r="G13" s="35">
        <v>523</v>
      </c>
      <c r="H13" s="154">
        <v>650</v>
      </c>
      <c r="I13" s="36">
        <v>604</v>
      </c>
      <c r="J13" s="36">
        <v>444</v>
      </c>
      <c r="K13" s="37">
        <v>501</v>
      </c>
      <c r="L13" s="38">
        <v>4519</v>
      </c>
      <c r="M13" s="38">
        <v>4928</v>
      </c>
      <c r="N13" s="38">
        <v>4570</v>
      </c>
      <c r="O13" s="71">
        <v>105</v>
      </c>
      <c r="P13" s="71">
        <v>105</v>
      </c>
      <c r="Q13" s="71">
        <v>96</v>
      </c>
      <c r="R13" s="71">
        <v>120</v>
      </c>
      <c r="S13" s="164">
        <v>399</v>
      </c>
      <c r="T13" s="164">
        <v>405</v>
      </c>
      <c r="U13" s="164">
        <v>249</v>
      </c>
      <c r="V13" s="164">
        <v>410</v>
      </c>
      <c r="W13" s="67">
        <v>2489</v>
      </c>
      <c r="X13" s="67">
        <v>2066</v>
      </c>
      <c r="Y13" s="67">
        <v>1936</v>
      </c>
      <c r="Z13" s="169">
        <v>55320</v>
      </c>
      <c r="AA13" s="169">
        <v>55627</v>
      </c>
      <c r="AB13" s="182">
        <v>198</v>
      </c>
      <c r="AC13" s="182">
        <v>105</v>
      </c>
    </row>
    <row r="14" spans="1:35" ht="15.75">
      <c r="A14" s="33" t="s">
        <v>68</v>
      </c>
      <c r="B14" s="39">
        <v>69055</v>
      </c>
      <c r="C14" s="28">
        <v>3590</v>
      </c>
      <c r="D14" s="28">
        <v>3080</v>
      </c>
      <c r="E14" s="29">
        <v>3090</v>
      </c>
      <c r="F14" s="34">
        <v>1431</v>
      </c>
      <c r="G14" s="35">
        <v>1023</v>
      </c>
      <c r="H14" s="154">
        <v>1111</v>
      </c>
      <c r="I14" s="36">
        <v>1008</v>
      </c>
      <c r="J14" s="36">
        <v>839</v>
      </c>
      <c r="K14" s="37">
        <v>708</v>
      </c>
      <c r="L14" s="38">
        <v>3679</v>
      </c>
      <c r="M14" s="38">
        <v>4171</v>
      </c>
      <c r="N14" s="38">
        <v>1000</v>
      </c>
      <c r="O14" s="71">
        <v>92</v>
      </c>
      <c r="P14" s="71">
        <v>100</v>
      </c>
      <c r="Q14" s="71">
        <v>85</v>
      </c>
      <c r="R14" s="71">
        <v>120</v>
      </c>
      <c r="S14" s="164">
        <v>966</v>
      </c>
      <c r="T14" s="164">
        <v>635</v>
      </c>
      <c r="U14" s="164">
        <v>314</v>
      </c>
      <c r="V14" s="164">
        <v>600</v>
      </c>
      <c r="W14" s="67">
        <v>4228</v>
      </c>
      <c r="X14" s="67">
        <v>3709</v>
      </c>
      <c r="Y14" s="67">
        <v>3578</v>
      </c>
      <c r="Z14" s="169">
        <v>69780</v>
      </c>
      <c r="AA14" s="169">
        <v>69098</v>
      </c>
      <c r="AB14" s="182">
        <v>138</v>
      </c>
      <c r="AC14" s="182">
        <v>70</v>
      </c>
    </row>
    <row r="15" spans="1:35" ht="15.75">
      <c r="A15" s="33" t="s">
        <v>70</v>
      </c>
      <c r="B15" s="39">
        <v>89890</v>
      </c>
      <c r="C15" s="28">
        <v>2226</v>
      </c>
      <c r="D15" s="28">
        <v>1795</v>
      </c>
      <c r="E15" s="29">
        <v>1213</v>
      </c>
      <c r="F15" s="34">
        <v>583</v>
      </c>
      <c r="G15" s="35">
        <v>345</v>
      </c>
      <c r="H15" s="154">
        <v>333</v>
      </c>
      <c r="I15" s="36">
        <v>701</v>
      </c>
      <c r="J15" s="36">
        <v>491</v>
      </c>
      <c r="K15" s="37">
        <v>130</v>
      </c>
      <c r="L15" s="38">
        <v>8758</v>
      </c>
      <c r="M15" s="38">
        <v>11695</v>
      </c>
      <c r="N15" s="38">
        <v>1000</v>
      </c>
      <c r="O15" s="71">
        <v>147</v>
      </c>
      <c r="P15" s="71">
        <v>147</v>
      </c>
      <c r="Q15" s="71">
        <v>126</v>
      </c>
      <c r="R15" s="71">
        <v>160</v>
      </c>
      <c r="S15" s="164">
        <v>364</v>
      </c>
      <c r="T15" s="164">
        <v>879</v>
      </c>
      <c r="U15" s="164">
        <v>421</v>
      </c>
      <c r="V15" s="164">
        <v>300</v>
      </c>
      <c r="W15" s="67">
        <v>2756</v>
      </c>
      <c r="X15" s="67">
        <v>2244</v>
      </c>
      <c r="Y15" s="67">
        <v>1500</v>
      </c>
      <c r="Z15" s="169">
        <v>89502</v>
      </c>
      <c r="AA15" s="169">
        <v>89950</v>
      </c>
      <c r="AB15" s="182">
        <v>97</v>
      </c>
      <c r="AC15" s="182">
        <v>48</v>
      </c>
    </row>
    <row r="16" spans="1:35" ht="15.75">
      <c r="A16" s="33" t="s">
        <v>72</v>
      </c>
      <c r="B16" s="39">
        <v>51802</v>
      </c>
      <c r="C16" s="28">
        <v>2795</v>
      </c>
      <c r="D16" s="28">
        <v>2177</v>
      </c>
      <c r="E16" s="29">
        <v>2595</v>
      </c>
      <c r="F16" s="34">
        <v>1677</v>
      </c>
      <c r="G16" s="35">
        <v>1236</v>
      </c>
      <c r="H16" s="154">
        <v>1470</v>
      </c>
      <c r="I16" s="36">
        <v>607</v>
      </c>
      <c r="J16" s="36">
        <v>515</v>
      </c>
      <c r="K16" s="37">
        <v>470</v>
      </c>
      <c r="L16" s="38">
        <v>2490</v>
      </c>
      <c r="M16" s="38">
        <v>2743</v>
      </c>
      <c r="N16" s="38">
        <v>1800</v>
      </c>
      <c r="O16" s="71">
        <v>84</v>
      </c>
      <c r="P16" s="71">
        <v>101</v>
      </c>
      <c r="Q16" s="71">
        <v>76</v>
      </c>
      <c r="R16" s="71">
        <v>75</v>
      </c>
      <c r="S16" s="164">
        <v>922</v>
      </c>
      <c r="T16" s="164">
        <v>925</v>
      </c>
      <c r="U16" s="164">
        <v>489</v>
      </c>
      <c r="V16" s="164">
        <v>800</v>
      </c>
      <c r="W16" s="67">
        <v>3646</v>
      </c>
      <c r="X16" s="67">
        <v>3076</v>
      </c>
      <c r="Y16" s="67">
        <v>3400</v>
      </c>
      <c r="Z16" s="169">
        <v>53307</v>
      </c>
      <c r="AA16" s="169">
        <v>51674</v>
      </c>
      <c r="AB16" s="182">
        <v>168</v>
      </c>
      <c r="AC16" s="182">
        <v>67</v>
      </c>
    </row>
    <row r="17" spans="1:29" ht="15.75">
      <c r="A17" s="33" t="s">
        <v>74</v>
      </c>
      <c r="B17" s="39">
        <v>54666</v>
      </c>
      <c r="C17" s="28">
        <v>3017</v>
      </c>
      <c r="D17" s="28">
        <v>2249</v>
      </c>
      <c r="E17" s="29">
        <v>2767</v>
      </c>
      <c r="F17" s="34">
        <v>1730</v>
      </c>
      <c r="G17" s="35">
        <v>1063</v>
      </c>
      <c r="H17" s="154">
        <v>1530</v>
      </c>
      <c r="I17" s="36">
        <v>793</v>
      </c>
      <c r="J17" s="36">
        <v>591</v>
      </c>
      <c r="K17" s="37">
        <v>643</v>
      </c>
      <c r="L17" s="38">
        <v>2877</v>
      </c>
      <c r="M17" s="38">
        <v>2339</v>
      </c>
      <c r="N17" s="38">
        <v>2500</v>
      </c>
      <c r="O17" s="71">
        <v>106</v>
      </c>
      <c r="P17" s="71">
        <v>156</v>
      </c>
      <c r="Q17" s="71">
        <v>46</v>
      </c>
      <c r="R17" s="71">
        <v>60</v>
      </c>
      <c r="S17" s="164">
        <v>488</v>
      </c>
      <c r="T17" s="164">
        <v>488</v>
      </c>
      <c r="U17" s="164">
        <v>261</v>
      </c>
      <c r="V17" s="164">
        <v>500</v>
      </c>
      <c r="W17" s="67">
        <v>3798</v>
      </c>
      <c r="X17" s="67">
        <v>2925</v>
      </c>
      <c r="Y17" s="67">
        <v>3298</v>
      </c>
      <c r="Z17" s="169">
        <v>55417</v>
      </c>
      <c r="AA17" s="169">
        <v>54489</v>
      </c>
      <c r="AB17" s="182">
        <v>289</v>
      </c>
      <c r="AC17" s="182">
        <v>100</v>
      </c>
    </row>
    <row r="18" spans="1:29" ht="15.75">
      <c r="A18" s="41" t="s">
        <v>76</v>
      </c>
      <c r="B18" s="39">
        <v>103650</v>
      </c>
      <c r="C18" s="28">
        <v>3202</v>
      </c>
      <c r="D18" s="28">
        <v>2580</v>
      </c>
      <c r="E18" s="29">
        <v>2100</v>
      </c>
      <c r="F18" s="34">
        <v>1027</v>
      </c>
      <c r="G18" s="35">
        <v>674</v>
      </c>
      <c r="H18" s="154">
        <v>550</v>
      </c>
      <c r="I18" s="36">
        <v>909</v>
      </c>
      <c r="J18" s="36">
        <v>662</v>
      </c>
      <c r="K18" s="37">
        <v>650</v>
      </c>
      <c r="L18" s="38">
        <v>18720</v>
      </c>
      <c r="M18" s="38">
        <v>13171</v>
      </c>
      <c r="N18" s="38">
        <v>4000</v>
      </c>
      <c r="O18" s="71">
        <v>173</v>
      </c>
      <c r="P18" s="71">
        <v>170</v>
      </c>
      <c r="Q18" s="71">
        <v>207</v>
      </c>
      <c r="R18" s="71">
        <v>250</v>
      </c>
      <c r="S18" s="164">
        <v>898</v>
      </c>
      <c r="T18" s="164">
        <v>872</v>
      </c>
      <c r="U18" s="164">
        <v>542</v>
      </c>
      <c r="V18" s="164">
        <v>900</v>
      </c>
      <c r="W18" s="67">
        <v>4084</v>
      </c>
      <c r="X18" s="67">
        <v>3347</v>
      </c>
      <c r="Y18" s="67">
        <v>2900</v>
      </c>
      <c r="Z18" s="169">
        <v>103313</v>
      </c>
      <c r="AA18" s="169">
        <v>103469</v>
      </c>
      <c r="AB18" s="182">
        <v>167</v>
      </c>
      <c r="AC18" s="182">
        <v>100</v>
      </c>
    </row>
    <row r="19" spans="1:29" ht="15.75">
      <c r="A19" s="40" t="s">
        <v>78</v>
      </c>
      <c r="B19" s="39">
        <v>96862</v>
      </c>
      <c r="C19" s="28">
        <v>3534</v>
      </c>
      <c r="D19" s="28">
        <v>2564</v>
      </c>
      <c r="E19" s="29">
        <v>3006</v>
      </c>
      <c r="F19" s="34">
        <v>1258</v>
      </c>
      <c r="G19" s="35">
        <v>778</v>
      </c>
      <c r="H19" s="154">
        <v>950</v>
      </c>
      <c r="I19" s="36">
        <v>866</v>
      </c>
      <c r="J19" s="36">
        <v>744</v>
      </c>
      <c r="K19" s="37">
        <v>650</v>
      </c>
      <c r="L19" s="38">
        <v>6030</v>
      </c>
      <c r="M19" s="38">
        <v>5279</v>
      </c>
      <c r="N19" s="38">
        <v>6500</v>
      </c>
      <c r="O19" s="71" t="s">
        <v>334</v>
      </c>
      <c r="P19" s="71">
        <v>404</v>
      </c>
      <c r="Q19" s="71">
        <v>254</v>
      </c>
      <c r="R19" s="71" t="s">
        <v>334</v>
      </c>
      <c r="S19" s="164" t="s">
        <v>334</v>
      </c>
      <c r="T19" s="164">
        <v>926</v>
      </c>
      <c r="U19" s="164">
        <v>506</v>
      </c>
      <c r="V19" s="164" t="s">
        <v>334</v>
      </c>
      <c r="W19" s="67">
        <v>4486</v>
      </c>
      <c r="X19" s="67">
        <v>3686</v>
      </c>
      <c r="Y19" s="67">
        <v>3958</v>
      </c>
      <c r="Z19" s="169">
        <v>98143</v>
      </c>
      <c r="AA19" s="169">
        <v>96692</v>
      </c>
      <c r="AB19" s="182">
        <v>163</v>
      </c>
      <c r="AC19" s="182">
        <v>230</v>
      </c>
    </row>
    <row r="20" spans="1:29" ht="15.75">
      <c r="A20" s="33" t="s">
        <v>80</v>
      </c>
      <c r="B20" s="39">
        <v>37530</v>
      </c>
      <c r="C20" s="28">
        <v>1545</v>
      </c>
      <c r="D20" s="28">
        <v>1185</v>
      </c>
      <c r="E20" s="29">
        <v>1180</v>
      </c>
      <c r="F20" s="34">
        <v>614</v>
      </c>
      <c r="G20" s="35">
        <v>378</v>
      </c>
      <c r="H20" s="154">
        <v>470</v>
      </c>
      <c r="I20" s="36">
        <v>490</v>
      </c>
      <c r="J20" s="36">
        <v>375</v>
      </c>
      <c r="K20" s="37">
        <v>380</v>
      </c>
      <c r="L20" s="38">
        <v>1985</v>
      </c>
      <c r="M20" s="38">
        <v>1926</v>
      </c>
      <c r="N20" s="38">
        <v>1000</v>
      </c>
      <c r="O20" s="71">
        <v>175</v>
      </c>
      <c r="P20" s="71">
        <v>175</v>
      </c>
      <c r="Q20" s="71">
        <v>119</v>
      </c>
      <c r="R20" s="71">
        <v>180</v>
      </c>
      <c r="S20" s="164">
        <v>428</v>
      </c>
      <c r="T20" s="164">
        <v>460</v>
      </c>
      <c r="U20" s="164">
        <v>387</v>
      </c>
      <c r="V20" s="164">
        <v>450</v>
      </c>
      <c r="W20" s="67">
        <v>1935</v>
      </c>
      <c r="X20" s="67">
        <v>1550</v>
      </c>
      <c r="Y20" s="67">
        <v>1565</v>
      </c>
      <c r="Z20" s="169">
        <v>37840</v>
      </c>
      <c r="AA20" s="169">
        <v>37477</v>
      </c>
      <c r="AB20" s="182">
        <v>143</v>
      </c>
      <c r="AC20" s="182">
        <v>70</v>
      </c>
    </row>
    <row r="21" spans="1:29" ht="15.75">
      <c r="A21" s="33" t="s">
        <v>82</v>
      </c>
      <c r="B21" s="39">
        <v>45069</v>
      </c>
      <c r="C21" s="28">
        <v>2226</v>
      </c>
      <c r="D21" s="28">
        <v>1963</v>
      </c>
      <c r="E21" s="29">
        <v>2000</v>
      </c>
      <c r="F21" s="34">
        <v>999</v>
      </c>
      <c r="G21" s="35">
        <v>749</v>
      </c>
      <c r="H21" s="154">
        <v>699</v>
      </c>
      <c r="I21" s="36">
        <v>779</v>
      </c>
      <c r="J21" s="36">
        <v>582</v>
      </c>
      <c r="K21" s="37">
        <v>649</v>
      </c>
      <c r="L21" s="38">
        <v>1613</v>
      </c>
      <c r="M21" s="38">
        <v>1961</v>
      </c>
      <c r="N21" s="38">
        <v>1600</v>
      </c>
      <c r="O21" s="71">
        <v>51</v>
      </c>
      <c r="P21" s="71">
        <v>51</v>
      </c>
      <c r="Q21" s="71">
        <v>84</v>
      </c>
      <c r="R21" s="71">
        <v>55</v>
      </c>
      <c r="S21" s="164">
        <v>292</v>
      </c>
      <c r="T21" s="164">
        <v>282</v>
      </c>
      <c r="U21" s="164">
        <v>306</v>
      </c>
      <c r="V21" s="164" t="s">
        <v>334</v>
      </c>
      <c r="W21" s="67">
        <v>2841</v>
      </c>
      <c r="X21" s="67">
        <v>2486</v>
      </c>
      <c r="Y21" s="67">
        <v>2450</v>
      </c>
      <c r="Z21" s="169">
        <v>45649</v>
      </c>
      <c r="AA21" s="169">
        <v>45007</v>
      </c>
      <c r="AB21" s="182">
        <v>156</v>
      </c>
      <c r="AC21" s="182">
        <v>50</v>
      </c>
    </row>
    <row r="22" spans="1:29" ht="15.75">
      <c r="A22" s="33" t="s">
        <v>84</v>
      </c>
      <c r="B22" s="39">
        <v>19518</v>
      </c>
      <c r="C22" s="28">
        <v>1087</v>
      </c>
      <c r="D22" s="28">
        <v>886</v>
      </c>
      <c r="E22" s="29">
        <v>940</v>
      </c>
      <c r="F22" s="34">
        <v>455</v>
      </c>
      <c r="G22" s="35">
        <v>309</v>
      </c>
      <c r="H22" s="154">
        <v>405</v>
      </c>
      <c r="I22" s="36">
        <v>316</v>
      </c>
      <c r="J22" s="36">
        <v>270</v>
      </c>
      <c r="K22" s="37">
        <v>276</v>
      </c>
      <c r="L22" s="38">
        <v>1928</v>
      </c>
      <c r="M22" s="38">
        <v>1465</v>
      </c>
      <c r="N22" s="38">
        <v>2100</v>
      </c>
      <c r="O22" s="71">
        <v>71</v>
      </c>
      <c r="P22" s="71">
        <v>71</v>
      </c>
      <c r="Q22" s="71">
        <v>73</v>
      </c>
      <c r="R22" s="71">
        <v>80</v>
      </c>
      <c r="S22" s="164" t="s">
        <v>334</v>
      </c>
      <c r="T22" s="164">
        <v>401</v>
      </c>
      <c r="U22" s="164">
        <v>436</v>
      </c>
      <c r="V22" s="164">
        <v>380</v>
      </c>
      <c r="W22" s="67">
        <v>1262</v>
      </c>
      <c r="X22" s="67">
        <v>1071</v>
      </c>
      <c r="Y22" s="67">
        <v>1080</v>
      </c>
      <c r="Z22" s="169">
        <v>19831</v>
      </c>
      <c r="AA22" s="169">
        <v>19495</v>
      </c>
      <c r="AB22" s="182">
        <v>100</v>
      </c>
      <c r="AC22" s="182">
        <v>60</v>
      </c>
    </row>
    <row r="23" spans="1:29" ht="15.75">
      <c r="A23" s="33" t="s">
        <v>86</v>
      </c>
      <c r="B23" s="39">
        <v>44476</v>
      </c>
      <c r="C23" s="28">
        <v>2312</v>
      </c>
      <c r="D23" s="28">
        <v>1870</v>
      </c>
      <c r="E23" s="29">
        <v>2050</v>
      </c>
      <c r="F23" s="34">
        <v>784</v>
      </c>
      <c r="G23" s="35">
        <v>538</v>
      </c>
      <c r="H23" s="154">
        <v>630</v>
      </c>
      <c r="I23" s="36">
        <v>839</v>
      </c>
      <c r="J23" s="36">
        <v>674</v>
      </c>
      <c r="K23" s="37">
        <v>650</v>
      </c>
      <c r="L23" s="38">
        <v>1824</v>
      </c>
      <c r="M23" s="38">
        <v>3026</v>
      </c>
      <c r="N23" s="38">
        <v>1950</v>
      </c>
      <c r="O23" s="71">
        <v>47</v>
      </c>
      <c r="P23" s="71">
        <v>47</v>
      </c>
      <c r="Q23" s="71">
        <v>66</v>
      </c>
      <c r="R23" s="71">
        <v>70</v>
      </c>
      <c r="S23" s="164">
        <v>362</v>
      </c>
      <c r="T23" s="164">
        <v>332</v>
      </c>
      <c r="U23" s="164">
        <v>220</v>
      </c>
      <c r="V23" s="164">
        <v>370</v>
      </c>
      <c r="W23" s="67">
        <v>2765</v>
      </c>
      <c r="X23" s="67">
        <v>2227</v>
      </c>
      <c r="Y23" s="67">
        <v>2550</v>
      </c>
      <c r="Z23" s="169">
        <v>44527</v>
      </c>
      <c r="AA23" s="169">
        <v>44449</v>
      </c>
      <c r="AB23" s="182">
        <v>134</v>
      </c>
      <c r="AC23" s="182">
        <v>50</v>
      </c>
    </row>
    <row r="24" spans="1:29" ht="15.75">
      <c r="A24" s="33" t="s">
        <v>88</v>
      </c>
      <c r="B24" s="39">
        <v>36604</v>
      </c>
      <c r="C24" s="28">
        <v>2217</v>
      </c>
      <c r="D24" s="28">
        <v>1927</v>
      </c>
      <c r="E24" s="29">
        <v>1517</v>
      </c>
      <c r="F24" s="34">
        <v>1021</v>
      </c>
      <c r="G24" s="35">
        <v>786</v>
      </c>
      <c r="H24" s="154">
        <v>641</v>
      </c>
      <c r="I24" s="36">
        <v>663</v>
      </c>
      <c r="J24" s="36">
        <v>550</v>
      </c>
      <c r="K24" s="37">
        <v>363</v>
      </c>
      <c r="L24" s="38">
        <v>2177</v>
      </c>
      <c r="M24" s="38">
        <v>2416</v>
      </c>
      <c r="N24" s="38">
        <v>2300</v>
      </c>
      <c r="O24" s="71">
        <v>185</v>
      </c>
      <c r="P24" s="71">
        <v>392</v>
      </c>
      <c r="Q24" s="71">
        <v>290</v>
      </c>
      <c r="R24" s="71">
        <v>190</v>
      </c>
      <c r="S24" s="164">
        <v>477</v>
      </c>
      <c r="T24" s="164">
        <v>508</v>
      </c>
      <c r="U24" s="164">
        <v>319</v>
      </c>
      <c r="V24" s="164">
        <v>500</v>
      </c>
      <c r="W24" s="67">
        <v>2531</v>
      </c>
      <c r="X24" s="67">
        <v>2216</v>
      </c>
      <c r="Y24" s="67">
        <v>1681</v>
      </c>
      <c r="Z24" s="169">
        <v>36958</v>
      </c>
      <c r="AA24" s="169">
        <v>36582</v>
      </c>
      <c r="AB24" s="182">
        <v>188</v>
      </c>
      <c r="AC24" s="182">
        <v>50</v>
      </c>
    </row>
    <row r="25" spans="1:29" ht="15.75">
      <c r="A25" s="33" t="s">
        <v>90</v>
      </c>
      <c r="B25" s="39">
        <v>56547</v>
      </c>
      <c r="C25" s="28">
        <v>2018</v>
      </c>
      <c r="D25" s="28">
        <v>1685</v>
      </c>
      <c r="E25" s="29">
        <v>1818</v>
      </c>
      <c r="F25" s="34">
        <v>641</v>
      </c>
      <c r="G25" s="35">
        <v>471</v>
      </c>
      <c r="H25" s="154">
        <v>541</v>
      </c>
      <c r="I25" s="36">
        <v>604</v>
      </c>
      <c r="J25" s="36">
        <v>505</v>
      </c>
      <c r="K25" s="37">
        <v>504</v>
      </c>
      <c r="L25" s="38">
        <v>3728</v>
      </c>
      <c r="M25" s="38">
        <v>3773</v>
      </c>
      <c r="N25" s="38">
        <v>1500</v>
      </c>
      <c r="O25" s="71">
        <v>60</v>
      </c>
      <c r="P25" s="71">
        <v>72</v>
      </c>
      <c r="Q25" s="71">
        <v>66</v>
      </c>
      <c r="R25" s="71">
        <v>60</v>
      </c>
      <c r="S25" s="164">
        <v>852</v>
      </c>
      <c r="T25" s="164">
        <v>878</v>
      </c>
      <c r="U25" s="164">
        <v>571</v>
      </c>
      <c r="V25" s="164">
        <v>900</v>
      </c>
      <c r="W25" s="67">
        <v>2385</v>
      </c>
      <c r="X25" s="67">
        <v>2016</v>
      </c>
      <c r="Y25" s="67">
        <v>2200</v>
      </c>
      <c r="Z25" s="169">
        <v>56443</v>
      </c>
      <c r="AA25" s="169">
        <v>56526</v>
      </c>
      <c r="AB25" s="182">
        <v>230</v>
      </c>
      <c r="AC25" s="182">
        <v>60</v>
      </c>
    </row>
    <row r="26" spans="1:29" ht="15.75">
      <c r="A26" s="33" t="s">
        <v>92</v>
      </c>
      <c r="B26" s="39">
        <v>27595</v>
      </c>
      <c r="C26" s="28">
        <v>1584</v>
      </c>
      <c r="D26" s="28">
        <v>1373</v>
      </c>
      <c r="E26" s="29">
        <v>1290</v>
      </c>
      <c r="F26" s="27">
        <v>774</v>
      </c>
      <c r="G26" s="30">
        <v>607</v>
      </c>
      <c r="H26" s="155">
        <v>500</v>
      </c>
      <c r="I26" s="28">
        <v>438</v>
      </c>
      <c r="J26" s="28">
        <v>373</v>
      </c>
      <c r="K26" s="29">
        <v>250</v>
      </c>
      <c r="L26" s="42">
        <v>1455</v>
      </c>
      <c r="M26" s="42">
        <v>1371</v>
      </c>
      <c r="N26" s="42">
        <v>1470</v>
      </c>
      <c r="O26" s="72">
        <v>74</v>
      </c>
      <c r="P26" s="72">
        <v>61</v>
      </c>
      <c r="Q26" s="72">
        <v>48</v>
      </c>
      <c r="R26" s="72">
        <v>80</v>
      </c>
      <c r="S26" s="165" t="s">
        <v>334</v>
      </c>
      <c r="T26" s="165">
        <v>388</v>
      </c>
      <c r="U26" s="165">
        <v>350</v>
      </c>
      <c r="V26" s="165">
        <v>388</v>
      </c>
      <c r="W26" s="68">
        <v>1957</v>
      </c>
      <c r="X26" s="68">
        <v>1661</v>
      </c>
      <c r="Y26" s="68">
        <v>1720</v>
      </c>
      <c r="Z26" s="170">
        <v>28182</v>
      </c>
      <c r="AA26" s="170">
        <v>27534</v>
      </c>
      <c r="AB26" s="183">
        <v>196</v>
      </c>
      <c r="AC26" s="183">
        <v>123</v>
      </c>
    </row>
    <row r="27" spans="1:29" ht="15.75">
      <c r="A27" s="33" t="s">
        <v>94</v>
      </c>
      <c r="B27" s="39">
        <v>111210</v>
      </c>
      <c r="C27" s="28">
        <v>4705</v>
      </c>
      <c r="D27" s="28">
        <v>4069</v>
      </c>
      <c r="E27" s="29">
        <v>3350</v>
      </c>
      <c r="F27" s="27">
        <v>1877</v>
      </c>
      <c r="G27" s="30">
        <v>1385</v>
      </c>
      <c r="H27" s="155">
        <v>977</v>
      </c>
      <c r="I27" s="28">
        <v>1396</v>
      </c>
      <c r="J27" s="28">
        <v>1174</v>
      </c>
      <c r="K27" s="29">
        <v>796</v>
      </c>
      <c r="L27" s="42">
        <v>10044</v>
      </c>
      <c r="M27" s="42">
        <v>10811</v>
      </c>
      <c r="N27" s="42">
        <v>11000</v>
      </c>
      <c r="O27" s="72" t="s">
        <v>334</v>
      </c>
      <c r="P27" s="72">
        <v>264</v>
      </c>
      <c r="Q27" s="72">
        <v>209</v>
      </c>
      <c r="R27" s="72" t="s">
        <v>334</v>
      </c>
      <c r="S27" s="165" t="s">
        <v>334</v>
      </c>
      <c r="T27" s="165">
        <v>491</v>
      </c>
      <c r="U27" s="165">
        <v>425</v>
      </c>
      <c r="V27" s="165" t="s">
        <v>334</v>
      </c>
      <c r="W27" s="68">
        <v>5570</v>
      </c>
      <c r="X27" s="68">
        <v>4880</v>
      </c>
      <c r="Y27" s="68">
        <v>4100</v>
      </c>
      <c r="Z27" s="170">
        <v>111923</v>
      </c>
      <c r="AA27" s="170">
        <v>111148</v>
      </c>
      <c r="AB27" s="183">
        <v>257</v>
      </c>
      <c r="AC27" s="183">
        <v>142</v>
      </c>
    </row>
    <row r="28" spans="1:29" ht="15.75">
      <c r="A28" s="41" t="s">
        <v>96</v>
      </c>
      <c r="B28" s="39">
        <v>64268</v>
      </c>
      <c r="C28" s="28">
        <v>2559</v>
      </c>
      <c r="D28" s="28">
        <v>2175</v>
      </c>
      <c r="E28" s="29">
        <v>2178</v>
      </c>
      <c r="F28" s="27">
        <v>1050</v>
      </c>
      <c r="G28" s="30">
        <v>759</v>
      </c>
      <c r="H28" s="155">
        <v>750</v>
      </c>
      <c r="I28" s="36">
        <v>636</v>
      </c>
      <c r="J28" s="36">
        <v>566</v>
      </c>
      <c r="K28" s="37">
        <v>436</v>
      </c>
      <c r="L28" s="38">
        <v>4788</v>
      </c>
      <c r="M28" s="38">
        <v>3891</v>
      </c>
      <c r="N28" s="38">
        <v>420</v>
      </c>
      <c r="O28" s="71">
        <v>104</v>
      </c>
      <c r="P28" s="71">
        <v>104</v>
      </c>
      <c r="Q28" s="71">
        <v>82</v>
      </c>
      <c r="R28" s="71">
        <v>120</v>
      </c>
      <c r="S28" s="164">
        <v>314</v>
      </c>
      <c r="T28" s="164">
        <v>301</v>
      </c>
      <c r="U28" s="164">
        <v>234</v>
      </c>
      <c r="V28" s="164">
        <v>320</v>
      </c>
      <c r="W28" s="67">
        <v>2874</v>
      </c>
      <c r="X28" s="67">
        <v>2505</v>
      </c>
      <c r="Y28" s="67">
        <v>2474</v>
      </c>
      <c r="Z28" s="169">
        <v>59807</v>
      </c>
      <c r="AA28" s="169">
        <v>64397</v>
      </c>
      <c r="AB28" s="182">
        <v>111</v>
      </c>
      <c r="AC28" s="182">
        <v>120</v>
      </c>
    </row>
    <row r="29" spans="1:29" ht="15.75">
      <c r="A29" s="40" t="s">
        <v>98</v>
      </c>
      <c r="B29" s="39">
        <v>46642</v>
      </c>
      <c r="C29" s="28">
        <v>3008</v>
      </c>
      <c r="D29" s="28">
        <v>2513</v>
      </c>
      <c r="E29" s="29">
        <v>2680</v>
      </c>
      <c r="F29" s="27">
        <v>1524</v>
      </c>
      <c r="G29" s="30">
        <v>1182</v>
      </c>
      <c r="H29" s="155">
        <v>1340</v>
      </c>
      <c r="I29" s="36">
        <v>666</v>
      </c>
      <c r="J29" s="36">
        <v>598</v>
      </c>
      <c r="K29" s="37">
        <v>533</v>
      </c>
      <c r="L29" s="38">
        <v>3216</v>
      </c>
      <c r="M29" s="38">
        <v>3077</v>
      </c>
      <c r="N29" s="38">
        <v>2000</v>
      </c>
      <c r="O29" s="71">
        <v>45</v>
      </c>
      <c r="P29" s="71">
        <v>44</v>
      </c>
      <c r="Q29" s="71">
        <v>80</v>
      </c>
      <c r="R29" s="71">
        <v>85</v>
      </c>
      <c r="S29" s="164">
        <v>971</v>
      </c>
      <c r="T29" s="164">
        <v>973</v>
      </c>
      <c r="U29" s="164">
        <v>664</v>
      </c>
      <c r="V29" s="164">
        <v>900</v>
      </c>
      <c r="W29" s="67">
        <v>3479</v>
      </c>
      <c r="X29" s="67">
        <v>3015</v>
      </c>
      <c r="Y29" s="67">
        <v>3131</v>
      </c>
      <c r="Z29" s="169">
        <v>44570</v>
      </c>
      <c r="AA29" s="169">
        <v>46640</v>
      </c>
      <c r="AB29" s="182">
        <v>284</v>
      </c>
      <c r="AC29" s="182">
        <v>80</v>
      </c>
    </row>
    <row r="30" spans="1:29" ht="15.75">
      <c r="A30" s="33" t="s">
        <v>100</v>
      </c>
      <c r="B30" s="39">
        <v>31941</v>
      </c>
      <c r="C30" s="28">
        <v>1837</v>
      </c>
      <c r="D30" s="28">
        <v>1411</v>
      </c>
      <c r="E30" s="29">
        <v>887</v>
      </c>
      <c r="F30" s="27">
        <v>1155</v>
      </c>
      <c r="G30" s="30">
        <v>850</v>
      </c>
      <c r="H30" s="155">
        <v>335</v>
      </c>
      <c r="I30" s="36">
        <v>561</v>
      </c>
      <c r="J30" s="36">
        <v>463</v>
      </c>
      <c r="K30" s="37">
        <v>181</v>
      </c>
      <c r="L30" s="38">
        <v>1248</v>
      </c>
      <c r="M30" s="38">
        <v>1087</v>
      </c>
      <c r="N30" s="38">
        <v>1500</v>
      </c>
      <c r="O30" s="71">
        <v>47</v>
      </c>
      <c r="P30" s="71">
        <v>47</v>
      </c>
      <c r="Q30" s="71">
        <v>20</v>
      </c>
      <c r="R30" s="71">
        <v>40</v>
      </c>
      <c r="S30" s="164">
        <v>684</v>
      </c>
      <c r="T30" s="164">
        <v>625</v>
      </c>
      <c r="U30" s="164">
        <v>164</v>
      </c>
      <c r="V30" s="164">
        <v>500</v>
      </c>
      <c r="W30" s="67">
        <v>2614</v>
      </c>
      <c r="X30" s="67">
        <v>2230</v>
      </c>
      <c r="Y30" s="67">
        <v>1400</v>
      </c>
      <c r="Z30" s="169">
        <v>30842</v>
      </c>
      <c r="AA30" s="169">
        <v>31959</v>
      </c>
      <c r="AB30" s="182">
        <v>185</v>
      </c>
      <c r="AC30" s="182">
        <v>280</v>
      </c>
    </row>
    <row r="31" spans="1:29" ht="15.75">
      <c r="A31" s="33" t="s">
        <v>102</v>
      </c>
      <c r="B31" s="39">
        <v>45903</v>
      </c>
      <c r="C31" s="28">
        <v>4875</v>
      </c>
      <c r="D31" s="28">
        <v>4110</v>
      </c>
      <c r="E31" s="29">
        <v>3375</v>
      </c>
      <c r="F31" s="27">
        <v>3245</v>
      </c>
      <c r="G31" s="30">
        <v>2538</v>
      </c>
      <c r="H31" s="155">
        <v>2100</v>
      </c>
      <c r="I31" s="36">
        <v>1255</v>
      </c>
      <c r="J31" s="36">
        <v>1039</v>
      </c>
      <c r="K31" s="37">
        <v>851</v>
      </c>
      <c r="L31" s="38">
        <v>2197</v>
      </c>
      <c r="M31" s="38">
        <v>1413</v>
      </c>
      <c r="N31" s="38">
        <v>2400</v>
      </c>
      <c r="O31" s="71">
        <v>78</v>
      </c>
      <c r="P31" s="71">
        <v>118</v>
      </c>
      <c r="Q31" s="71">
        <v>68</v>
      </c>
      <c r="R31" s="71">
        <v>83</v>
      </c>
      <c r="S31" s="164">
        <v>976</v>
      </c>
      <c r="T31" s="164">
        <v>977</v>
      </c>
      <c r="U31" s="164">
        <v>815</v>
      </c>
      <c r="V31" s="164">
        <v>1000</v>
      </c>
      <c r="W31" s="67">
        <v>5980</v>
      </c>
      <c r="X31" s="67">
        <v>5186</v>
      </c>
      <c r="Y31" s="67">
        <v>4480</v>
      </c>
      <c r="Z31" s="169">
        <v>44944</v>
      </c>
      <c r="AA31" s="169">
        <v>45825</v>
      </c>
      <c r="AB31" s="182">
        <v>530</v>
      </c>
      <c r="AC31" s="182">
        <v>390</v>
      </c>
    </row>
    <row r="32" spans="1:29" ht="15.75">
      <c r="A32" s="41" t="s">
        <v>104</v>
      </c>
      <c r="B32" s="39">
        <v>18230</v>
      </c>
      <c r="C32" s="28">
        <v>2757</v>
      </c>
      <c r="D32" s="28">
        <v>2500</v>
      </c>
      <c r="E32" s="29">
        <v>2500</v>
      </c>
      <c r="F32" s="27">
        <v>2240</v>
      </c>
      <c r="G32" s="30">
        <v>1759</v>
      </c>
      <c r="H32" s="155">
        <v>2016</v>
      </c>
      <c r="I32" s="36">
        <v>761</v>
      </c>
      <c r="J32" s="36">
        <v>581</v>
      </c>
      <c r="K32" s="37">
        <v>601</v>
      </c>
      <c r="L32" s="38">
        <v>1471</v>
      </c>
      <c r="M32" s="38">
        <v>1309</v>
      </c>
      <c r="N32" s="38">
        <v>1480</v>
      </c>
      <c r="O32" s="71">
        <v>112</v>
      </c>
      <c r="P32" s="71">
        <v>117</v>
      </c>
      <c r="Q32" s="71">
        <v>92</v>
      </c>
      <c r="R32" s="71">
        <v>112</v>
      </c>
      <c r="S32" s="164" t="s">
        <v>334</v>
      </c>
      <c r="T32" s="164">
        <v>991</v>
      </c>
      <c r="U32" s="164">
        <v>908</v>
      </c>
      <c r="V32" s="164" t="s">
        <v>334</v>
      </c>
      <c r="W32" s="67">
        <v>3744</v>
      </c>
      <c r="X32" s="67">
        <v>3247</v>
      </c>
      <c r="Y32" s="67">
        <v>3600</v>
      </c>
      <c r="Z32" s="169">
        <v>18530</v>
      </c>
      <c r="AA32" s="169">
        <v>18245</v>
      </c>
      <c r="AB32" s="182">
        <v>247</v>
      </c>
      <c r="AC32" s="182">
        <v>500</v>
      </c>
    </row>
    <row r="33" spans="1:29" ht="15.75">
      <c r="A33" s="33" t="s">
        <v>106</v>
      </c>
      <c r="B33" s="39">
        <v>39647</v>
      </c>
      <c r="C33" s="28">
        <v>7316</v>
      </c>
      <c r="D33" s="28">
        <v>6403</v>
      </c>
      <c r="E33" s="29">
        <v>6330</v>
      </c>
      <c r="F33" s="27">
        <v>5640</v>
      </c>
      <c r="G33" s="30">
        <v>4680</v>
      </c>
      <c r="H33" s="155">
        <v>4940</v>
      </c>
      <c r="I33" s="36">
        <v>1978</v>
      </c>
      <c r="J33" s="36">
        <v>1591</v>
      </c>
      <c r="K33" s="37">
        <v>1608</v>
      </c>
      <c r="L33" s="38">
        <v>1866</v>
      </c>
      <c r="M33" s="38">
        <v>1358</v>
      </c>
      <c r="N33" s="38">
        <v>1700</v>
      </c>
      <c r="O33" s="71">
        <v>61</v>
      </c>
      <c r="P33" s="71">
        <v>61</v>
      </c>
      <c r="Q33" s="71">
        <v>41</v>
      </c>
      <c r="R33" s="71">
        <v>63</v>
      </c>
      <c r="S33" s="164" t="s">
        <v>334</v>
      </c>
      <c r="T33" s="164">
        <v>496</v>
      </c>
      <c r="U33" s="164">
        <v>413</v>
      </c>
      <c r="V33" s="164">
        <v>500</v>
      </c>
      <c r="W33" s="67">
        <v>8842</v>
      </c>
      <c r="X33" s="67">
        <v>7742</v>
      </c>
      <c r="Y33" s="67">
        <v>7956</v>
      </c>
      <c r="Z33" s="169">
        <v>39589</v>
      </c>
      <c r="AA33" s="169">
        <v>39474</v>
      </c>
      <c r="AB33" s="182">
        <v>541</v>
      </c>
      <c r="AC33" s="182">
        <v>320</v>
      </c>
    </row>
    <row r="34" spans="1:29" ht="15.75">
      <c r="A34" s="33" t="s">
        <v>108</v>
      </c>
      <c r="B34" s="39">
        <v>21556</v>
      </c>
      <c r="C34" s="28">
        <v>1941</v>
      </c>
      <c r="D34" s="28">
        <v>1512</v>
      </c>
      <c r="E34" s="29">
        <v>1800</v>
      </c>
      <c r="F34" s="27">
        <v>1150</v>
      </c>
      <c r="G34" s="30">
        <v>806</v>
      </c>
      <c r="H34" s="155">
        <v>1050</v>
      </c>
      <c r="I34" s="36">
        <v>503</v>
      </c>
      <c r="J34" s="36">
        <v>406</v>
      </c>
      <c r="K34" s="37">
        <v>430</v>
      </c>
      <c r="L34" s="38">
        <v>950</v>
      </c>
      <c r="M34" s="38">
        <v>602</v>
      </c>
      <c r="N34" s="38">
        <v>1050</v>
      </c>
      <c r="O34" s="71">
        <v>70</v>
      </c>
      <c r="P34" s="71">
        <v>75</v>
      </c>
      <c r="Q34" s="71">
        <v>53</v>
      </c>
      <c r="R34" s="71">
        <v>90</v>
      </c>
      <c r="S34" s="164">
        <v>626</v>
      </c>
      <c r="T34" s="164">
        <v>565</v>
      </c>
      <c r="U34" s="164">
        <v>425</v>
      </c>
      <c r="V34" s="164">
        <v>750</v>
      </c>
      <c r="W34" s="67">
        <v>2309</v>
      </c>
      <c r="X34" s="67">
        <v>1910</v>
      </c>
      <c r="Y34" s="67">
        <v>2000</v>
      </c>
      <c r="Z34" s="169">
        <v>21133</v>
      </c>
      <c r="AA34" s="169">
        <v>21513</v>
      </c>
      <c r="AB34" s="182">
        <v>205</v>
      </c>
      <c r="AC34" s="182">
        <v>50</v>
      </c>
    </row>
    <row r="35" spans="1:29" ht="15.75">
      <c r="A35" s="33" t="s">
        <v>110</v>
      </c>
      <c r="B35" s="39">
        <v>65595</v>
      </c>
      <c r="C35" s="28">
        <v>3552</v>
      </c>
      <c r="D35" s="28">
        <v>2848</v>
      </c>
      <c r="E35" s="29">
        <v>2972</v>
      </c>
      <c r="F35" s="27">
        <v>2004</v>
      </c>
      <c r="G35" s="30">
        <v>1500</v>
      </c>
      <c r="H35" s="155">
        <v>1684</v>
      </c>
      <c r="I35" s="36">
        <v>956</v>
      </c>
      <c r="J35" s="36">
        <v>678</v>
      </c>
      <c r="K35" s="37">
        <v>706</v>
      </c>
      <c r="L35" s="38">
        <v>2818</v>
      </c>
      <c r="M35" s="38">
        <v>3251</v>
      </c>
      <c r="N35" s="38">
        <v>2000</v>
      </c>
      <c r="O35" s="71">
        <v>79</v>
      </c>
      <c r="P35" s="71">
        <v>79</v>
      </c>
      <c r="Q35" s="71">
        <v>127</v>
      </c>
      <c r="R35" s="71">
        <v>81</v>
      </c>
      <c r="S35" s="164">
        <v>922</v>
      </c>
      <c r="T35" s="164">
        <v>921</v>
      </c>
      <c r="U35" s="164">
        <v>1126</v>
      </c>
      <c r="V35" s="164">
        <v>1100</v>
      </c>
      <c r="W35" s="67">
        <v>4458</v>
      </c>
      <c r="X35" s="67">
        <v>3638</v>
      </c>
      <c r="Y35" s="67">
        <v>3868</v>
      </c>
      <c r="Z35" s="169">
        <v>61917</v>
      </c>
      <c r="AA35" s="169">
        <v>65636</v>
      </c>
      <c r="AB35" s="182">
        <v>308</v>
      </c>
      <c r="AC35" s="182">
        <v>96</v>
      </c>
    </row>
    <row r="36" spans="1:29" ht="15.75">
      <c r="A36" s="33" t="s">
        <v>112</v>
      </c>
      <c r="B36" s="39">
        <v>56788</v>
      </c>
      <c r="C36" s="28">
        <v>6969</v>
      </c>
      <c r="D36" s="28">
        <v>6278</v>
      </c>
      <c r="E36" s="29">
        <v>5469</v>
      </c>
      <c r="F36" s="27">
        <v>4067</v>
      </c>
      <c r="G36" s="30">
        <v>3139</v>
      </c>
      <c r="H36" s="155">
        <v>3150</v>
      </c>
      <c r="I36" s="36">
        <v>2262</v>
      </c>
      <c r="J36" s="36">
        <v>2087</v>
      </c>
      <c r="K36" s="37">
        <v>1712</v>
      </c>
      <c r="L36" s="38">
        <v>5937</v>
      </c>
      <c r="M36" s="38">
        <v>4448</v>
      </c>
      <c r="N36" s="38">
        <v>358</v>
      </c>
      <c r="O36" s="71">
        <v>57</v>
      </c>
      <c r="P36" s="71">
        <v>57</v>
      </c>
      <c r="Q36" s="71">
        <v>59</v>
      </c>
      <c r="R36" s="71">
        <v>97</v>
      </c>
      <c r="S36" s="164">
        <v>26</v>
      </c>
      <c r="T36" s="164">
        <v>293</v>
      </c>
      <c r="U36" s="164">
        <v>235</v>
      </c>
      <c r="V36" s="164">
        <v>60</v>
      </c>
      <c r="W36" s="67">
        <v>7821</v>
      </c>
      <c r="X36" s="67">
        <v>6941</v>
      </c>
      <c r="Y36" s="67">
        <v>6321</v>
      </c>
      <c r="Z36" s="169">
        <v>57309</v>
      </c>
      <c r="AA36" s="169">
        <v>56929</v>
      </c>
      <c r="AB36" s="182">
        <v>514</v>
      </c>
      <c r="AC36" s="182">
        <v>320</v>
      </c>
    </row>
    <row r="37" spans="1:29" ht="15.75">
      <c r="A37" s="40" t="s">
        <v>114</v>
      </c>
      <c r="B37" s="39">
        <v>50235</v>
      </c>
      <c r="C37" s="28">
        <v>4454</v>
      </c>
      <c r="D37" s="28">
        <v>3569</v>
      </c>
      <c r="E37" s="29">
        <v>3154</v>
      </c>
      <c r="F37" s="27">
        <v>2504</v>
      </c>
      <c r="G37" s="30">
        <v>1878</v>
      </c>
      <c r="H37" s="155">
        <v>1204</v>
      </c>
      <c r="I37" s="36">
        <v>1162</v>
      </c>
      <c r="J37" s="36">
        <v>1057</v>
      </c>
      <c r="K37" s="37">
        <v>662</v>
      </c>
      <c r="L37" s="38">
        <v>2677</v>
      </c>
      <c r="M37" s="38">
        <v>2688</v>
      </c>
      <c r="N37" s="38">
        <v>2700</v>
      </c>
      <c r="O37" s="71">
        <v>117</v>
      </c>
      <c r="P37" s="71">
        <v>117</v>
      </c>
      <c r="Q37" s="71">
        <v>119</v>
      </c>
      <c r="R37" s="71">
        <v>120</v>
      </c>
      <c r="S37" s="164">
        <v>1094</v>
      </c>
      <c r="T37" s="164">
        <v>1094</v>
      </c>
      <c r="U37" s="164">
        <v>1105</v>
      </c>
      <c r="V37" s="164">
        <v>1100</v>
      </c>
      <c r="W37" s="67">
        <v>5108</v>
      </c>
      <c r="X37" s="67">
        <v>4411</v>
      </c>
      <c r="Y37" s="67">
        <v>3618</v>
      </c>
      <c r="Z37" s="169">
        <v>51307</v>
      </c>
      <c r="AA37" s="169">
        <v>50473</v>
      </c>
      <c r="AB37" s="182">
        <v>321</v>
      </c>
      <c r="AC37" s="182">
        <v>100</v>
      </c>
    </row>
    <row r="38" spans="1:29" ht="15.75">
      <c r="A38" s="33" t="s">
        <v>116</v>
      </c>
      <c r="B38" s="39">
        <v>69434</v>
      </c>
      <c r="C38" s="28">
        <v>4680</v>
      </c>
      <c r="D38" s="28">
        <v>4003</v>
      </c>
      <c r="E38" s="29">
        <v>3700</v>
      </c>
      <c r="F38" s="27">
        <v>2719</v>
      </c>
      <c r="G38" s="30">
        <v>2138</v>
      </c>
      <c r="H38" s="155">
        <v>2250</v>
      </c>
      <c r="I38" s="36">
        <v>1636</v>
      </c>
      <c r="J38" s="36">
        <v>1390</v>
      </c>
      <c r="K38" s="37">
        <v>1300</v>
      </c>
      <c r="L38" s="38">
        <v>4597</v>
      </c>
      <c r="M38" s="38">
        <v>6135</v>
      </c>
      <c r="N38" s="38">
        <v>4200</v>
      </c>
      <c r="O38" s="71">
        <v>185</v>
      </c>
      <c r="P38" s="71">
        <v>180</v>
      </c>
      <c r="Q38" s="71">
        <v>188</v>
      </c>
      <c r="R38" s="71">
        <v>190</v>
      </c>
      <c r="S38" s="164">
        <v>1251</v>
      </c>
      <c r="T38" s="164">
        <v>1170</v>
      </c>
      <c r="U38" s="164">
        <v>997</v>
      </c>
      <c r="V38" s="164">
        <v>1000</v>
      </c>
      <c r="W38" s="67">
        <v>5990</v>
      </c>
      <c r="X38" s="67">
        <v>5143</v>
      </c>
      <c r="Y38" s="67">
        <v>4800</v>
      </c>
      <c r="Z38" s="169">
        <v>69057</v>
      </c>
      <c r="AA38" s="169">
        <v>69854</v>
      </c>
      <c r="AB38" s="182">
        <v>292</v>
      </c>
      <c r="AC38" s="182">
        <v>170</v>
      </c>
    </row>
    <row r="39" spans="1:29" ht="15.75">
      <c r="A39" s="33" t="s">
        <v>118</v>
      </c>
      <c r="B39" s="39">
        <v>110812</v>
      </c>
      <c r="C39" s="28">
        <v>8973</v>
      </c>
      <c r="D39" s="28">
        <v>7869</v>
      </c>
      <c r="E39" s="29">
        <v>6873</v>
      </c>
      <c r="F39" s="27">
        <v>6243</v>
      </c>
      <c r="G39" s="30">
        <v>4886</v>
      </c>
      <c r="H39" s="155">
        <v>5143</v>
      </c>
      <c r="I39" s="36">
        <v>2924</v>
      </c>
      <c r="J39" s="36">
        <v>2516</v>
      </c>
      <c r="K39" s="37">
        <v>2024</v>
      </c>
      <c r="L39" s="38">
        <v>7060</v>
      </c>
      <c r="M39" s="38">
        <v>6708</v>
      </c>
      <c r="N39" s="38">
        <v>1980</v>
      </c>
      <c r="O39" s="71">
        <v>381</v>
      </c>
      <c r="P39" s="71">
        <v>384</v>
      </c>
      <c r="Q39" s="71">
        <v>475</v>
      </c>
      <c r="R39" s="71">
        <v>400</v>
      </c>
      <c r="S39" s="164">
        <v>2311</v>
      </c>
      <c r="T39" s="164">
        <v>2544</v>
      </c>
      <c r="U39" s="164">
        <v>2450</v>
      </c>
      <c r="V39" s="164">
        <v>2400</v>
      </c>
      <c r="W39" s="67">
        <v>10994</v>
      </c>
      <c r="X39" s="67">
        <v>9740</v>
      </c>
      <c r="Y39" s="67">
        <v>9194</v>
      </c>
      <c r="Z39" s="169">
        <v>111121</v>
      </c>
      <c r="AA39" s="169">
        <v>111274</v>
      </c>
      <c r="AB39" s="182">
        <v>531</v>
      </c>
      <c r="AC39" s="182">
        <v>400</v>
      </c>
    </row>
    <row r="40" spans="1:29" ht="15.75">
      <c r="A40" s="33" t="s">
        <v>120</v>
      </c>
      <c r="B40" s="39">
        <v>24870</v>
      </c>
      <c r="C40" s="28">
        <v>1684</v>
      </c>
      <c r="D40" s="28">
        <v>1449</v>
      </c>
      <c r="E40" s="29">
        <v>1338</v>
      </c>
      <c r="F40" s="27">
        <v>878</v>
      </c>
      <c r="G40" s="30">
        <v>725</v>
      </c>
      <c r="H40" s="155">
        <v>655</v>
      </c>
      <c r="I40" s="36">
        <v>712</v>
      </c>
      <c r="J40" s="36">
        <v>635</v>
      </c>
      <c r="K40" s="37">
        <v>543</v>
      </c>
      <c r="L40" s="38">
        <v>1772</v>
      </c>
      <c r="M40" s="38">
        <v>1629</v>
      </c>
      <c r="N40" s="38">
        <v>1800</v>
      </c>
      <c r="O40" s="71">
        <v>55</v>
      </c>
      <c r="P40" s="71">
        <v>50</v>
      </c>
      <c r="Q40" s="71">
        <v>49</v>
      </c>
      <c r="R40" s="71">
        <v>58</v>
      </c>
      <c r="S40" s="164">
        <v>760</v>
      </c>
      <c r="T40" s="164">
        <v>739</v>
      </c>
      <c r="U40" s="164">
        <v>730</v>
      </c>
      <c r="V40" s="164">
        <v>780</v>
      </c>
      <c r="W40" s="67">
        <v>2211</v>
      </c>
      <c r="X40" s="67">
        <v>2045</v>
      </c>
      <c r="Y40" s="67">
        <v>1872</v>
      </c>
      <c r="Z40" s="169">
        <v>24556</v>
      </c>
      <c r="AA40" s="169">
        <v>25040</v>
      </c>
      <c r="AB40" s="182">
        <v>58</v>
      </c>
      <c r="AC40" s="182">
        <v>70</v>
      </c>
    </row>
    <row r="41" spans="1:29" ht="15.75">
      <c r="A41" s="33" t="s">
        <v>122</v>
      </c>
      <c r="B41" s="39">
        <v>16271</v>
      </c>
      <c r="C41" s="28">
        <v>1714</v>
      </c>
      <c r="D41" s="28">
        <v>1615</v>
      </c>
      <c r="E41" s="29">
        <v>1500</v>
      </c>
      <c r="F41" s="27">
        <v>1242</v>
      </c>
      <c r="G41" s="30">
        <v>1005</v>
      </c>
      <c r="H41" s="155">
        <v>142</v>
      </c>
      <c r="I41" s="36">
        <v>575</v>
      </c>
      <c r="J41" s="36">
        <v>524</v>
      </c>
      <c r="K41" s="37">
        <v>105</v>
      </c>
      <c r="L41" s="38">
        <v>620</v>
      </c>
      <c r="M41" s="38">
        <v>497</v>
      </c>
      <c r="N41" s="38">
        <v>620</v>
      </c>
      <c r="O41" s="71">
        <v>22</v>
      </c>
      <c r="P41" s="71">
        <v>22</v>
      </c>
      <c r="Q41" s="71">
        <v>24</v>
      </c>
      <c r="R41" s="71">
        <v>25</v>
      </c>
      <c r="S41" s="164">
        <v>326</v>
      </c>
      <c r="T41" s="164">
        <v>326</v>
      </c>
      <c r="U41" s="164">
        <v>298</v>
      </c>
      <c r="V41" s="164">
        <v>350</v>
      </c>
      <c r="W41" s="67">
        <v>2219</v>
      </c>
      <c r="X41" s="67">
        <v>2049</v>
      </c>
      <c r="Y41" s="67">
        <v>2000</v>
      </c>
      <c r="Z41" s="169">
        <v>16443</v>
      </c>
      <c r="AA41" s="169">
        <v>16327</v>
      </c>
      <c r="AB41" s="182">
        <v>233</v>
      </c>
      <c r="AC41" s="182">
        <v>50</v>
      </c>
    </row>
    <row r="42" spans="1:29" ht="15.75">
      <c r="A42" s="33" t="s">
        <v>124</v>
      </c>
      <c r="B42" s="39">
        <v>38339</v>
      </c>
      <c r="C42" s="28">
        <v>5302</v>
      </c>
      <c r="D42" s="28">
        <v>4680</v>
      </c>
      <c r="E42" s="29">
        <v>5103</v>
      </c>
      <c r="F42" s="27">
        <v>3353</v>
      </c>
      <c r="G42" s="30">
        <v>2843</v>
      </c>
      <c r="H42" s="155">
        <v>2950</v>
      </c>
      <c r="I42" s="36">
        <v>1819</v>
      </c>
      <c r="J42" s="36">
        <v>1601</v>
      </c>
      <c r="K42" s="37">
        <v>1520</v>
      </c>
      <c r="L42" s="38">
        <v>1779</v>
      </c>
      <c r="M42" s="38">
        <v>1807</v>
      </c>
      <c r="N42" s="38">
        <v>1800</v>
      </c>
      <c r="O42" s="71">
        <v>134</v>
      </c>
      <c r="P42" s="71">
        <v>123</v>
      </c>
      <c r="Q42" s="71">
        <v>79</v>
      </c>
      <c r="R42" s="71">
        <v>140</v>
      </c>
      <c r="S42" s="164">
        <v>1038</v>
      </c>
      <c r="T42" s="164">
        <v>1051</v>
      </c>
      <c r="U42" s="164">
        <v>930</v>
      </c>
      <c r="V42" s="164">
        <v>1050</v>
      </c>
      <c r="W42" s="67">
        <v>6272</v>
      </c>
      <c r="X42" s="67">
        <v>5820</v>
      </c>
      <c r="Y42" s="67">
        <v>6009</v>
      </c>
      <c r="Z42" s="169">
        <v>38950</v>
      </c>
      <c r="AA42" s="169">
        <v>38506</v>
      </c>
      <c r="AB42" s="182">
        <v>347</v>
      </c>
      <c r="AC42" s="182">
        <v>180</v>
      </c>
    </row>
    <row r="43" spans="1:29" ht="15.75">
      <c r="A43" s="33" t="s">
        <v>126</v>
      </c>
      <c r="B43" s="39">
        <v>178837</v>
      </c>
      <c r="C43" s="28">
        <v>12297</v>
      </c>
      <c r="D43" s="28">
        <v>10291</v>
      </c>
      <c r="E43" s="29">
        <v>10897</v>
      </c>
      <c r="F43" s="27">
        <v>6995</v>
      </c>
      <c r="G43" s="30">
        <v>5403</v>
      </c>
      <c r="H43" s="155">
        <v>5453</v>
      </c>
      <c r="I43" s="36">
        <v>3416</v>
      </c>
      <c r="J43" s="36">
        <v>2684</v>
      </c>
      <c r="K43" s="37">
        <v>2316</v>
      </c>
      <c r="L43" s="38">
        <v>6517</v>
      </c>
      <c r="M43" s="38">
        <v>6175</v>
      </c>
      <c r="N43" s="38">
        <v>5300</v>
      </c>
      <c r="O43" s="71">
        <v>263</v>
      </c>
      <c r="P43" s="71">
        <v>265</v>
      </c>
      <c r="Q43" s="71">
        <v>371</v>
      </c>
      <c r="R43" s="71">
        <v>240</v>
      </c>
      <c r="S43" s="164">
        <v>1468</v>
      </c>
      <c r="T43" s="164">
        <v>1465</v>
      </c>
      <c r="U43" s="164">
        <v>1608</v>
      </c>
      <c r="V43" s="164">
        <v>1560</v>
      </c>
      <c r="W43" s="67">
        <v>14126</v>
      </c>
      <c r="X43" s="67">
        <v>11958</v>
      </c>
      <c r="Y43" s="67">
        <v>12419</v>
      </c>
      <c r="Z43" s="169">
        <v>166787</v>
      </c>
      <c r="AA43" s="169">
        <v>179563</v>
      </c>
      <c r="AB43" s="182">
        <v>787</v>
      </c>
      <c r="AC43" s="182">
        <v>515</v>
      </c>
    </row>
    <row r="44" spans="1:29" ht="15.75">
      <c r="A44" s="33" t="s">
        <v>128</v>
      </c>
      <c r="B44" s="39">
        <v>62779</v>
      </c>
      <c r="C44" s="28">
        <v>6869</v>
      </c>
      <c r="D44" s="28">
        <v>6103</v>
      </c>
      <c r="E44" s="29">
        <v>6300</v>
      </c>
      <c r="F44" s="27">
        <v>4887</v>
      </c>
      <c r="G44" s="30">
        <v>4124</v>
      </c>
      <c r="H44" s="155">
        <v>4000</v>
      </c>
      <c r="I44" s="36">
        <v>2094</v>
      </c>
      <c r="J44" s="36">
        <v>1854</v>
      </c>
      <c r="K44" s="37">
        <v>1900</v>
      </c>
      <c r="L44" s="38">
        <v>2947</v>
      </c>
      <c r="M44" s="38">
        <v>3683</v>
      </c>
      <c r="N44" s="38">
        <v>2500</v>
      </c>
      <c r="O44" s="71">
        <v>114</v>
      </c>
      <c r="P44" s="71">
        <v>114</v>
      </c>
      <c r="Q44" s="71">
        <v>142</v>
      </c>
      <c r="R44" s="71">
        <v>120</v>
      </c>
      <c r="S44" s="164">
        <v>837</v>
      </c>
      <c r="T44" s="164">
        <v>873</v>
      </c>
      <c r="U44" s="164">
        <v>760</v>
      </c>
      <c r="V44" s="164">
        <v>850</v>
      </c>
      <c r="W44" s="67">
        <v>8453</v>
      </c>
      <c r="X44" s="67">
        <v>7784</v>
      </c>
      <c r="Y44" s="67">
        <v>7800</v>
      </c>
      <c r="Z44" s="169">
        <v>59369</v>
      </c>
      <c r="AA44" s="169">
        <v>63045</v>
      </c>
      <c r="AB44" s="182">
        <v>459</v>
      </c>
      <c r="AC44" s="182">
        <v>350</v>
      </c>
    </row>
    <row r="45" spans="1:29" ht="15.75">
      <c r="A45" s="33" t="s">
        <v>130</v>
      </c>
      <c r="B45" s="39">
        <v>29881</v>
      </c>
      <c r="C45" s="28">
        <v>4749</v>
      </c>
      <c r="D45" s="28">
        <v>4158</v>
      </c>
      <c r="E45" s="29">
        <v>3449</v>
      </c>
      <c r="F45" s="27">
        <v>3227</v>
      </c>
      <c r="G45" s="30">
        <v>2615</v>
      </c>
      <c r="H45" s="155">
        <v>2227</v>
      </c>
      <c r="I45" s="36">
        <v>1258</v>
      </c>
      <c r="J45" s="36">
        <v>1066</v>
      </c>
      <c r="K45" s="37">
        <v>758</v>
      </c>
      <c r="L45" s="38">
        <v>1137</v>
      </c>
      <c r="M45" s="38">
        <v>1245</v>
      </c>
      <c r="N45" s="38">
        <v>1000</v>
      </c>
      <c r="O45" s="71">
        <v>122</v>
      </c>
      <c r="P45" s="71">
        <v>122</v>
      </c>
      <c r="Q45" s="71">
        <v>125</v>
      </c>
      <c r="R45" s="71">
        <v>140</v>
      </c>
      <c r="S45" s="164">
        <v>495</v>
      </c>
      <c r="T45" s="164">
        <v>774</v>
      </c>
      <c r="U45" s="164">
        <v>246</v>
      </c>
      <c r="V45" s="164">
        <v>450</v>
      </c>
      <c r="W45" s="67">
        <v>5428</v>
      </c>
      <c r="X45" s="67">
        <v>4763</v>
      </c>
      <c r="Y45" s="67">
        <v>3928</v>
      </c>
      <c r="Z45" s="169">
        <v>29254</v>
      </c>
      <c r="AA45" s="169">
        <v>29951</v>
      </c>
      <c r="AB45" s="182">
        <v>492</v>
      </c>
      <c r="AC45" s="182">
        <v>300</v>
      </c>
    </row>
    <row r="46" spans="1:29" ht="15.75">
      <c r="A46" s="41" t="s">
        <v>132</v>
      </c>
      <c r="B46" s="39">
        <v>59011</v>
      </c>
      <c r="C46" s="28">
        <v>5300</v>
      </c>
      <c r="D46" s="28">
        <v>4439</v>
      </c>
      <c r="E46" s="29">
        <v>4400</v>
      </c>
      <c r="F46" s="27">
        <v>3697</v>
      </c>
      <c r="G46" s="30">
        <v>2931</v>
      </c>
      <c r="H46" s="155">
        <v>3050</v>
      </c>
      <c r="I46" s="36">
        <v>1798</v>
      </c>
      <c r="J46" s="36">
        <v>1441</v>
      </c>
      <c r="K46" s="37">
        <v>1498</v>
      </c>
      <c r="L46" s="38">
        <v>3133</v>
      </c>
      <c r="M46" s="38">
        <v>3219</v>
      </c>
      <c r="N46" s="38">
        <v>2193</v>
      </c>
      <c r="O46" s="71">
        <v>84</v>
      </c>
      <c r="P46" s="71">
        <v>77</v>
      </c>
      <c r="Q46" s="71">
        <v>57</v>
      </c>
      <c r="R46" s="71">
        <v>150</v>
      </c>
      <c r="S46" s="164">
        <v>1131</v>
      </c>
      <c r="T46" s="164">
        <v>1109</v>
      </c>
      <c r="U46" s="164">
        <v>1020</v>
      </c>
      <c r="V46" s="164">
        <v>1300</v>
      </c>
      <c r="W46" s="67">
        <v>6860</v>
      </c>
      <c r="X46" s="67">
        <v>5751</v>
      </c>
      <c r="Y46" s="67">
        <v>5800</v>
      </c>
      <c r="Z46" s="169">
        <v>56461</v>
      </c>
      <c r="AA46" s="169">
        <v>59127</v>
      </c>
      <c r="AB46" s="182">
        <v>325</v>
      </c>
      <c r="AC46" s="182">
        <v>250</v>
      </c>
    </row>
    <row r="47" spans="1:29" ht="15.75">
      <c r="A47" s="33" t="s">
        <v>134</v>
      </c>
      <c r="B47" s="39">
        <v>50172</v>
      </c>
      <c r="C47" s="28">
        <v>6598</v>
      </c>
      <c r="D47" s="28">
        <v>6100</v>
      </c>
      <c r="E47" s="29">
        <v>5899</v>
      </c>
      <c r="F47" s="27">
        <v>4940</v>
      </c>
      <c r="G47" s="30">
        <v>4175</v>
      </c>
      <c r="H47" s="155">
        <v>3999</v>
      </c>
      <c r="I47" s="36">
        <v>1936</v>
      </c>
      <c r="J47" s="36">
        <v>1644</v>
      </c>
      <c r="K47" s="37">
        <v>1499</v>
      </c>
      <c r="L47" s="38">
        <v>1383</v>
      </c>
      <c r="M47" s="38">
        <v>1327</v>
      </c>
      <c r="N47" s="38">
        <v>1400</v>
      </c>
      <c r="O47" s="71" t="s">
        <v>334</v>
      </c>
      <c r="P47" s="71">
        <v>150</v>
      </c>
      <c r="Q47" s="71">
        <v>48</v>
      </c>
      <c r="R47" s="71" t="s">
        <v>334</v>
      </c>
      <c r="S47" s="164" t="s">
        <v>334</v>
      </c>
      <c r="T47" s="164">
        <v>1313</v>
      </c>
      <c r="U47" s="164">
        <v>536</v>
      </c>
      <c r="V47" s="164" t="s">
        <v>334</v>
      </c>
      <c r="W47" s="67">
        <v>7900</v>
      </c>
      <c r="X47" s="67">
        <v>7326</v>
      </c>
      <c r="Y47" s="67">
        <v>7015</v>
      </c>
      <c r="Z47" s="169">
        <v>48423</v>
      </c>
      <c r="AA47" s="169">
        <v>50317</v>
      </c>
      <c r="AB47" s="182">
        <v>505</v>
      </c>
      <c r="AC47" s="182">
        <v>333</v>
      </c>
    </row>
    <row r="48" spans="1:29" ht="16.5" thickBot="1">
      <c r="A48" s="43" t="s">
        <v>136</v>
      </c>
      <c r="B48" s="39">
        <v>32276</v>
      </c>
      <c r="C48" s="28">
        <v>5106</v>
      </c>
      <c r="D48" s="28">
        <v>4908</v>
      </c>
      <c r="E48" s="29">
        <v>4406</v>
      </c>
      <c r="F48" s="27">
        <v>3399</v>
      </c>
      <c r="G48" s="30">
        <v>2666</v>
      </c>
      <c r="H48" s="155">
        <v>2979</v>
      </c>
      <c r="I48" s="36">
        <v>1712</v>
      </c>
      <c r="J48" s="36">
        <v>1618</v>
      </c>
      <c r="K48" s="37">
        <v>1382</v>
      </c>
      <c r="L48" s="44">
        <v>1441</v>
      </c>
      <c r="M48" s="44">
        <v>1590</v>
      </c>
      <c r="N48" s="44">
        <v>1400</v>
      </c>
      <c r="O48" s="73">
        <v>19</v>
      </c>
      <c r="P48" s="73">
        <v>19</v>
      </c>
      <c r="Q48" s="73">
        <v>23</v>
      </c>
      <c r="R48" s="73">
        <v>30</v>
      </c>
      <c r="S48" s="166">
        <v>521</v>
      </c>
      <c r="T48" s="166">
        <v>521</v>
      </c>
      <c r="U48" s="166">
        <v>310</v>
      </c>
      <c r="V48" s="166">
        <v>600</v>
      </c>
      <c r="W48" s="69">
        <v>5886</v>
      </c>
      <c r="X48" s="69">
        <v>5461</v>
      </c>
      <c r="Y48" s="69">
        <v>5186</v>
      </c>
      <c r="Z48" s="171">
        <v>33076</v>
      </c>
      <c r="AA48" s="171">
        <v>32330</v>
      </c>
      <c r="AB48" s="184">
        <v>212</v>
      </c>
      <c r="AC48" s="184">
        <v>100</v>
      </c>
    </row>
    <row r="49" spans="1:29" ht="16.5" thickBot="1">
      <c r="A49" s="45" t="s">
        <v>215</v>
      </c>
      <c r="B49" s="46">
        <f>SUM(B3:B48)</f>
        <v>2741205</v>
      </c>
      <c r="C49" s="46">
        <f t="shared" ref="C49" si="0">SUM(C3:C48)</f>
        <v>161915</v>
      </c>
      <c r="D49" s="46">
        <f t="shared" ref="D49:E49" si="1">SUM(D3:D48)</f>
        <v>138198</v>
      </c>
      <c r="E49" s="47">
        <f t="shared" si="1"/>
        <v>133672</v>
      </c>
      <c r="F49" s="46">
        <f t="shared" ref="F49:M49" si="2">SUM(F3:F48)</f>
        <v>87828</v>
      </c>
      <c r="G49" s="48">
        <f t="shared" si="2"/>
        <v>67549</v>
      </c>
      <c r="H49" s="156">
        <f t="shared" ref="H49" si="3">SUM(H3:H48)</f>
        <v>67430</v>
      </c>
      <c r="I49" s="46">
        <f t="shared" si="2"/>
        <v>47473</v>
      </c>
      <c r="J49" s="46">
        <f t="shared" ref="J49" si="4">SUM(J3:J48)</f>
        <v>39637</v>
      </c>
      <c r="K49" s="47">
        <f t="shared" ref="K49" si="5">SUM(K3:K48)</f>
        <v>34234</v>
      </c>
      <c r="L49" s="46">
        <f t="shared" si="2"/>
        <v>210607</v>
      </c>
      <c r="M49" s="46">
        <f t="shared" si="2"/>
        <v>224549</v>
      </c>
      <c r="N49" s="46">
        <f t="shared" ref="N49" si="6">SUM(N3:N48)</f>
        <v>122811</v>
      </c>
      <c r="O49" s="74">
        <f t="shared" ref="O49:AC49" si="7">SUM(O3:O48)</f>
        <v>4564</v>
      </c>
      <c r="P49" s="74">
        <f t="shared" si="7"/>
        <v>5873</v>
      </c>
      <c r="Q49" s="74">
        <f t="shared" si="7"/>
        <v>5498</v>
      </c>
      <c r="R49" s="74">
        <f t="shared" si="7"/>
        <v>5014</v>
      </c>
      <c r="S49" s="167">
        <f t="shared" si="7"/>
        <v>25451</v>
      </c>
      <c r="T49" s="167">
        <f t="shared" si="7"/>
        <v>31477</v>
      </c>
      <c r="U49" s="167">
        <f t="shared" si="7"/>
        <v>25093</v>
      </c>
      <c r="V49" s="167">
        <f t="shared" si="7"/>
        <v>26531</v>
      </c>
      <c r="W49" s="70">
        <f t="shared" si="7"/>
        <v>195583</v>
      </c>
      <c r="X49" s="70">
        <f t="shared" si="7"/>
        <v>169802</v>
      </c>
      <c r="Y49" s="70">
        <f t="shared" si="7"/>
        <v>164296</v>
      </c>
      <c r="Z49" s="172">
        <f t="shared" si="7"/>
        <v>2725838</v>
      </c>
      <c r="AA49" s="172">
        <f t="shared" si="7"/>
        <v>2742500</v>
      </c>
      <c r="AB49" s="185">
        <f t="shared" si="7"/>
        <v>10957</v>
      </c>
      <c r="AC49" s="185">
        <f t="shared" si="7"/>
        <v>6771</v>
      </c>
    </row>
  </sheetData>
  <sheetProtection password="EDD0" sheet="1" objects="1" scenario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BH1" workbookViewId="0">
      <selection activeCell="B13" sqref="B13"/>
    </sheetView>
  </sheetViews>
  <sheetFormatPr defaultRowHeight="12.75"/>
  <cols>
    <col min="1" max="1" width="14.42578125" customWidth="1"/>
    <col min="2" max="2" width="11.28515625" bestFit="1" customWidth="1"/>
  </cols>
  <sheetData>
    <row r="1" spans="1:2">
      <c r="A1" t="s">
        <v>244</v>
      </c>
      <c r="B1" t="str">
        <f>'1_Analýza'!B2</f>
        <v>Senica</v>
      </c>
    </row>
    <row r="2" spans="1:2">
      <c r="A2" t="s">
        <v>218</v>
      </c>
      <c r="B2" t="str">
        <f>'1_Analýza'!A4</f>
        <v>Situácia na trhu práce v regióne sa po roku 2009 sústavne zlepšuje. Najvyššie úbytky počtu UoZ v priebehu roka boli dosiahnuté v roku 2015 (-1439),  2016 (-886) a  2017 (-1288). Aj 2018 bol ku koncu roka dosiahnutý úbytok UoZ v porovnaní s januárom 2018 o 338 UoZ.  Počet uchádzačov o zamestnanie (ďalej len „UoZ“)  v oboch okresoch Senica a Skalica od januára 2018 až do júna a potom od septembra do novembra 2018 klesal. Počet UoZ mierne stúpol len v mesiaci jún, júl a december 2018.</v>
      </c>
    </row>
    <row r="3" spans="1:2">
      <c r="A3" t="s">
        <v>257</v>
      </c>
      <c r="B3" t="str">
        <f>'1_Analýza'!A13</f>
        <v xml:space="preserve">Podiel  obsadených voľných pracovných miest stredoškolsky vzdelanými UoZ  do 1 mesiaca a do 3 mesiacov od zaevidovania. Dôvodom môže byť nielen skutočnosť, že majú prísľub zamestnania s daným termínom alebo nárok na dávku v nezamestnanosti. Tá sa veľmi často využíva. Ale aj to, že klienti vyčkajú na vznik nároku na  príspevky AOTP (§§53, REŠTART a pod.) </v>
      </c>
    </row>
    <row r="4" spans="1:2">
      <c r="A4" t="s">
        <v>258</v>
      </c>
      <c r="B4">
        <f>'1_Analýza'!A22</f>
        <v>0</v>
      </c>
    </row>
    <row r="5" spans="1:2">
      <c r="A5" t="s">
        <v>259</v>
      </c>
      <c r="B5">
        <f>'2_Prognóza'!G5</f>
        <v>3.4648770880443505E-2</v>
      </c>
    </row>
    <row r="6" spans="1:2">
      <c r="A6" t="s">
        <v>260</v>
      </c>
      <c r="B6">
        <f>'2_Prognóza'!G6</f>
        <v>1900</v>
      </c>
    </row>
    <row r="7" spans="1:2">
      <c r="A7" t="s">
        <v>224</v>
      </c>
      <c r="B7">
        <f>'2_Prognóza'!G12</f>
        <v>350</v>
      </c>
    </row>
    <row r="8" spans="1:2">
      <c r="A8" t="s">
        <v>261</v>
      </c>
      <c r="B8">
        <f>'2_Prognóza'!G15</f>
        <v>480</v>
      </c>
    </row>
    <row r="9" spans="1:2">
      <c r="A9" t="s">
        <v>267</v>
      </c>
      <c r="B9" t="str">
        <f>'3_Investori'!C4</f>
        <v>Nie</v>
      </c>
    </row>
    <row r="10" spans="1:2">
      <c r="A10" t="s">
        <v>341</v>
      </c>
      <c r="B10">
        <f>'3_Investori'!E4</f>
        <v>0</v>
      </c>
    </row>
    <row r="11" spans="1:2">
      <c r="A11" t="s">
        <v>268</v>
      </c>
      <c r="B11" t="str">
        <f>'3_Investori'!C5</f>
        <v>Nie</v>
      </c>
    </row>
    <row r="12" spans="1:2">
      <c r="A12" t="s">
        <v>342</v>
      </c>
      <c r="B12">
        <f>'3_Investori'!E5</f>
        <v>0</v>
      </c>
    </row>
    <row r="13" spans="1:2">
      <c r="A13" t="s">
        <v>343</v>
      </c>
      <c r="B13" t="str">
        <f>'3_Investori'!B7</f>
        <v>Situácia na trhu práce v regióne kopíruje celoslovenskú situáciu na trhu práce. Ak nastane stagnácia v oblasti automobilového priemyslu, prípadne medzi dodávateľskými a subdodávateľskými subjektmi v oblasti výroby a dodávania komponentov do automobilového priemyslu, dotkne sa to aj počtu zamestnancov vo firmách (Schaeffler Skalica, Eissmann Holíč, Mahle Behr Senica atď.). Napr. Schaeffler má už v tomto roku zníženie objednávok pod doteraz najnižšiu úroveň z roku 2009. Regionálnu zamestnanosť ovplyvní aj  situácia vo firmách automobilového priemyslu v Trnave, Bratislave a priľahlých priemyselných parkoch, kam dochádzajú za prácou i občania z nášho regiónu. Príležitosti zvýšenia zamestnania vidíme napr. v budovaní nového obchodného centra v Senici, kde je plánované niekoľko pracovných pozícií v oblasti obchodu a služieb. Predpokladáme, že rozbehnutím  "obedov zadarmo" v školách vzniknú PM  v školských stravovacích zariadeniach. V Senici je v konaní projekt firmy POLYFOLGROUP s.r.o. na spracovanie potravinárskych fólii. Max. 20 NPM.</v>
      </c>
    </row>
    <row r="14" spans="1:2">
      <c r="A14" t="s">
        <v>276</v>
      </c>
      <c r="B14">
        <f>'4_Podpora zamestnanosti'!G6</f>
        <v>3000</v>
      </c>
    </row>
    <row r="15" spans="1:2">
      <c r="A15" t="s">
        <v>277</v>
      </c>
      <c r="B15">
        <f>'4_Podpora zamestnanosti'!G7</f>
        <v>50</v>
      </c>
    </row>
    <row r="16" spans="1:2" s="188" customFormat="1">
      <c r="A16" s="188" t="s">
        <v>364</v>
      </c>
      <c r="B16" s="188">
        <f>'4_Podpora zamestnanosti'!G8</f>
        <v>650</v>
      </c>
    </row>
    <row r="17" spans="1:2" s="188" customFormat="1">
      <c r="A17" s="188" t="s">
        <v>363</v>
      </c>
      <c r="B17" s="188">
        <f>'4_Podpora zamestnanosti'!G9</f>
        <v>150</v>
      </c>
    </row>
    <row r="18" spans="1:2">
      <c r="A18" t="s">
        <v>279</v>
      </c>
      <c r="B18">
        <f>'6_Ukazovatele SZ'!J4</f>
        <v>0.13</v>
      </c>
    </row>
    <row r="19" spans="1:2">
      <c r="A19" t="s">
        <v>280</v>
      </c>
      <c r="B19">
        <f>'6_Ukazovatele SZ'!J5</f>
        <v>0.19</v>
      </c>
    </row>
    <row r="20" spans="1:2">
      <c r="A20" s="60" t="s">
        <v>281</v>
      </c>
      <c r="B20">
        <f>'6_Ukazovatele SZ'!J6</f>
        <v>0.13</v>
      </c>
    </row>
    <row r="21" spans="1:2">
      <c r="A21" s="60" t="s">
        <v>282</v>
      </c>
      <c r="B21">
        <f>'6_Ukazovatele SZ'!J7</f>
        <v>0.71</v>
      </c>
    </row>
    <row r="22" spans="1:2">
      <c r="A22" s="60" t="s">
        <v>283</v>
      </c>
      <c r="B22">
        <f>'6_Ukazovatele SZ'!J8</f>
        <v>0.85</v>
      </c>
    </row>
    <row r="23" spans="1:2">
      <c r="A23" s="60" t="s">
        <v>284</v>
      </c>
      <c r="B23">
        <f>'6_Ukazovatele SZ'!J9</f>
        <v>3.5000000000000003E-2</v>
      </c>
    </row>
    <row r="24" spans="1:2">
      <c r="A24" s="60" t="s">
        <v>285</v>
      </c>
      <c r="B24">
        <f>'6_Ukazovatele SZ'!J10</f>
        <v>0.69</v>
      </c>
    </row>
    <row r="25" spans="1:2">
      <c r="A25" s="60" t="s">
        <v>286</v>
      </c>
      <c r="B25">
        <f>'6_Ukazovatele SZ'!J11</f>
        <v>0.86</v>
      </c>
    </row>
    <row r="26" spans="1:2">
      <c r="A26" s="60" t="s">
        <v>287</v>
      </c>
      <c r="B26">
        <f>'6_Ukazovatele SZ'!J12</f>
        <v>0.88</v>
      </c>
    </row>
  </sheetData>
  <sheetProtection password="EDD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0"/>
  <sheetViews>
    <sheetView topLeftCell="A4" workbookViewId="0">
      <selection activeCell="A17" sqref="A17:XFD17"/>
    </sheetView>
  </sheetViews>
  <sheetFormatPr defaultRowHeight="12.75" customHeight="1"/>
  <cols>
    <col min="1" max="1" width="27.7109375" bestFit="1" customWidth="1"/>
    <col min="2" max="2" width="40.28515625" bestFit="1" customWidth="1"/>
    <col min="3" max="37" width="7.42578125" bestFit="1" customWidth="1"/>
    <col min="39" max="39" width="27.7109375" bestFit="1" customWidth="1"/>
    <col min="40" max="40" width="40.28515625" bestFit="1" customWidth="1"/>
    <col min="41" max="43" width="7.42578125" bestFit="1" customWidth="1"/>
    <col min="44" max="44" width="21.42578125" bestFit="1" customWidth="1"/>
  </cols>
  <sheetData>
    <row r="1" spans="1:46" ht="24" customHeight="1">
      <c r="A1" s="1" t="s">
        <v>0</v>
      </c>
      <c r="AM1" s="1" t="s">
        <v>0</v>
      </c>
    </row>
    <row r="2" spans="1:46">
      <c r="A2" s="2" t="s">
        <v>1</v>
      </c>
      <c r="B2" s="3" t="s">
        <v>2</v>
      </c>
      <c r="AM2" s="2" t="s">
        <v>1</v>
      </c>
      <c r="AN2" s="3" t="s">
        <v>2</v>
      </c>
    </row>
    <row r="3" spans="1:46">
      <c r="A3" s="2" t="s">
        <v>3</v>
      </c>
      <c r="B3" s="3" t="s">
        <v>4</v>
      </c>
      <c r="AM3" s="2" t="s">
        <v>3</v>
      </c>
      <c r="AN3" s="3" t="s">
        <v>4</v>
      </c>
    </row>
    <row r="4" spans="1:46">
      <c r="A4" s="2" t="s">
        <v>5</v>
      </c>
      <c r="B4" s="3" t="s">
        <v>6</v>
      </c>
      <c r="AM4" s="2" t="s">
        <v>5</v>
      </c>
      <c r="AN4" s="3" t="s">
        <v>6</v>
      </c>
    </row>
    <row r="5" spans="1:46">
      <c r="A5" s="270" t="s">
        <v>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M5" s="270" t="s">
        <v>7</v>
      </c>
      <c r="AN5" s="267"/>
      <c r="AO5" s="267"/>
      <c r="AP5" s="267"/>
      <c r="AQ5" s="267"/>
    </row>
    <row r="6" spans="1:46" ht="12.75" customHeight="1">
      <c r="A6" s="267"/>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M6" s="267"/>
      <c r="AN6" s="267"/>
      <c r="AO6" s="267"/>
      <c r="AP6" s="267"/>
      <c r="AQ6" s="267"/>
      <c r="AS6" s="7">
        <f>AVERAGE(AO11:AO56)</f>
        <v>6.9773369565217416E-2</v>
      </c>
    </row>
    <row r="7" spans="1:46" ht="13.5" thickBot="1">
      <c r="A7" s="271" t="s">
        <v>8</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M7" s="271" t="s">
        <v>8</v>
      </c>
      <c r="AN7" s="272"/>
      <c r="AO7" s="272"/>
      <c r="AP7" s="272"/>
      <c r="AQ7" s="272"/>
      <c r="AS7">
        <f>STDEV(AO11:AO56)</f>
        <v>2.3428617470365773E-2</v>
      </c>
    </row>
    <row r="8" spans="1:46" ht="13.5" thickBot="1">
      <c r="A8" s="273"/>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M8" s="273"/>
      <c r="AN8" s="273"/>
      <c r="AO8" s="273"/>
      <c r="AP8" s="273"/>
      <c r="AQ8" s="273"/>
    </row>
    <row r="9" spans="1:46" ht="13.5" thickBot="1">
      <c r="A9" s="268" t="s">
        <v>9</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M9" s="268" t="s">
        <v>9</v>
      </c>
      <c r="AN9" s="269"/>
      <c r="AO9" s="269"/>
      <c r="AP9" s="269"/>
      <c r="AQ9" s="269"/>
    </row>
    <row r="10" spans="1:46" ht="13.5" thickBot="1">
      <c r="A10" s="267"/>
      <c r="B10" s="267"/>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4" t="s">
        <v>26</v>
      </c>
      <c r="T10" s="4" t="s">
        <v>27</v>
      </c>
      <c r="U10" s="4" t="s">
        <v>28</v>
      </c>
      <c r="V10" s="4" t="s">
        <v>29</v>
      </c>
      <c r="W10" s="4" t="s">
        <v>30</v>
      </c>
      <c r="X10" s="4" t="s">
        <v>31</v>
      </c>
      <c r="Y10" s="4" t="s">
        <v>32</v>
      </c>
      <c r="Z10" s="4" t="s">
        <v>33</v>
      </c>
      <c r="AA10" s="4" t="s">
        <v>34</v>
      </c>
      <c r="AB10" s="4" t="s">
        <v>35</v>
      </c>
      <c r="AC10" s="4" t="s">
        <v>36</v>
      </c>
      <c r="AD10" s="4" t="s">
        <v>37</v>
      </c>
      <c r="AE10" s="4" t="s">
        <v>38</v>
      </c>
      <c r="AF10" s="4" t="s">
        <v>39</v>
      </c>
      <c r="AG10" s="4" t="s">
        <v>40</v>
      </c>
      <c r="AH10" s="4" t="s">
        <v>41</v>
      </c>
      <c r="AI10" s="4" t="s">
        <v>42</v>
      </c>
      <c r="AJ10" s="4" t="s">
        <v>43</v>
      </c>
      <c r="AK10" s="4" t="s">
        <v>44</v>
      </c>
      <c r="AM10" s="267"/>
      <c r="AN10" s="267"/>
      <c r="AO10" s="4">
        <v>2016</v>
      </c>
      <c r="AP10" s="4">
        <v>2017</v>
      </c>
      <c r="AQ10" s="4">
        <v>2018</v>
      </c>
      <c r="AR10" s="4">
        <v>2016</v>
      </c>
      <c r="AS10" s="4">
        <v>2017</v>
      </c>
      <c r="AT10" s="4">
        <v>2018</v>
      </c>
    </row>
    <row r="11" spans="1:46" ht="13.5" thickBot="1">
      <c r="A11" s="4" t="s">
        <v>45</v>
      </c>
      <c r="B11" s="4" t="s">
        <v>46</v>
      </c>
      <c r="C11" s="5">
        <v>8.5389999999999994E-2</v>
      </c>
      <c r="D11" s="5">
        <v>8.6580000000000004E-2</v>
      </c>
      <c r="E11" s="5">
        <v>8.8179999999999994E-2</v>
      </c>
      <c r="F11" s="5">
        <v>8.9590000000000003E-2</v>
      </c>
      <c r="G11" s="5">
        <v>9.0440000000000006E-2</v>
      </c>
      <c r="H11" s="5">
        <v>9.1289999999999996E-2</v>
      </c>
      <c r="I11" s="5">
        <v>9.1880000000000003E-2</v>
      </c>
      <c r="J11" s="5">
        <v>9.2770000000000005E-2</v>
      </c>
      <c r="K11" s="5">
        <v>9.4170000000000004E-2</v>
      </c>
      <c r="L11" s="5">
        <v>9.5350000000000004E-2</v>
      </c>
      <c r="M11" s="5">
        <v>9.5839999999999995E-2</v>
      </c>
      <c r="N11" s="5">
        <v>9.6579999999999999E-2</v>
      </c>
      <c r="O11" s="5">
        <v>9.8589999999999997E-2</v>
      </c>
      <c r="P11" s="5">
        <v>0.10034</v>
      </c>
      <c r="Q11" s="5">
        <v>0.10246</v>
      </c>
      <c r="R11" s="5">
        <v>0.10310999999999999</v>
      </c>
      <c r="S11" s="5">
        <v>0.10531</v>
      </c>
      <c r="T11" s="5">
        <v>0.10722</v>
      </c>
      <c r="U11" s="5">
        <v>0.10856</v>
      </c>
      <c r="V11" s="5">
        <v>0.10997</v>
      </c>
      <c r="W11" s="5">
        <v>0.11261</v>
      </c>
      <c r="X11" s="5">
        <v>0.11511</v>
      </c>
      <c r="Y11" s="5">
        <v>0.11798</v>
      </c>
      <c r="Z11" s="5">
        <v>0.11907</v>
      </c>
      <c r="AA11" s="5">
        <v>0.12175</v>
      </c>
      <c r="AB11" s="5">
        <v>0.12335</v>
      </c>
      <c r="AC11" s="5">
        <v>0.12373000000000001</v>
      </c>
      <c r="AD11" s="5">
        <v>0.12436999999999999</v>
      </c>
      <c r="AE11" s="5">
        <v>0.12496</v>
      </c>
      <c r="AF11" s="5">
        <v>0.12432</v>
      </c>
      <c r="AG11" s="5">
        <v>0.12447999999999999</v>
      </c>
      <c r="AH11" s="5">
        <v>0.12424</v>
      </c>
      <c r="AI11" s="5">
        <v>0.12520000000000001</v>
      </c>
      <c r="AJ11" s="5">
        <v>0.12401</v>
      </c>
      <c r="AK11" s="5">
        <v>0.11287</v>
      </c>
      <c r="AM11" s="4" t="s">
        <v>45</v>
      </c>
      <c r="AN11" s="4" t="s">
        <v>46</v>
      </c>
      <c r="AO11" s="5">
        <f>AVERAGE(C11:N11)</f>
        <v>9.1504999999999989E-2</v>
      </c>
      <c r="AP11" s="5">
        <f>AVERAGE(O11:Z11)</f>
        <v>0.10836083333333334</v>
      </c>
      <c r="AQ11" s="5">
        <f>AVERAGE(AA11:AK11)</f>
        <v>0.12302545454545455</v>
      </c>
      <c r="AR11" s="6">
        <f>(AO11-AVERAGE(AO11:AO56))/_xlfn.STDEV.P(AO11:AO56)</f>
        <v>0.93781744763814212</v>
      </c>
      <c r="AS11" s="6">
        <f t="shared" ref="AS11:AT11" si="0">(AP11-AVERAGE(AP11:AP56))/_xlfn.STDEV.P(AP11:AP56)</f>
        <v>0.77839157184870389</v>
      </c>
      <c r="AT11" s="6">
        <f t="shared" si="0"/>
        <v>0.74932702202897283</v>
      </c>
    </row>
    <row r="12" spans="1:46" ht="13.5" thickBot="1">
      <c r="A12" s="4" t="s">
        <v>47</v>
      </c>
      <c r="B12" s="4" t="s">
        <v>48</v>
      </c>
      <c r="C12" s="5">
        <v>8.8830000000000006E-2</v>
      </c>
      <c r="D12" s="5">
        <v>9.1439999999999994E-2</v>
      </c>
      <c r="E12" s="5">
        <v>9.3109999999999998E-2</v>
      </c>
      <c r="F12" s="5">
        <v>9.3840000000000007E-2</v>
      </c>
      <c r="G12" s="5">
        <v>9.6990000000000007E-2</v>
      </c>
      <c r="H12" s="5">
        <v>9.8790000000000003E-2</v>
      </c>
      <c r="I12" s="5">
        <v>9.9000000000000005E-2</v>
      </c>
      <c r="J12" s="5">
        <v>0.10245</v>
      </c>
      <c r="K12" s="5">
        <v>0.10397000000000001</v>
      </c>
      <c r="L12" s="5">
        <v>0.10642</v>
      </c>
      <c r="M12" s="5">
        <v>0.10976</v>
      </c>
      <c r="N12" s="5">
        <v>0.11101</v>
      </c>
      <c r="O12" s="5">
        <v>0.11325</v>
      </c>
      <c r="P12" s="5">
        <v>0.11507000000000001</v>
      </c>
      <c r="Q12" s="5">
        <v>0.11923</v>
      </c>
      <c r="R12" s="5">
        <v>0.12117</v>
      </c>
      <c r="S12" s="5">
        <v>0.12328</v>
      </c>
      <c r="T12" s="5">
        <v>0.12747</v>
      </c>
      <c r="U12" s="5">
        <v>0.12770999999999999</v>
      </c>
      <c r="V12" s="5">
        <v>0.12901000000000001</v>
      </c>
      <c r="W12" s="5">
        <v>0.13167999999999999</v>
      </c>
      <c r="X12" s="5">
        <v>0.13452</v>
      </c>
      <c r="Y12" s="5">
        <v>0.13646</v>
      </c>
      <c r="Z12" s="5">
        <v>0.13714000000000001</v>
      </c>
      <c r="AA12" s="5">
        <v>0.13814000000000001</v>
      </c>
      <c r="AB12" s="5">
        <v>0.13925999999999999</v>
      </c>
      <c r="AC12" s="5">
        <v>0.14036999999999999</v>
      </c>
      <c r="AD12" s="5">
        <v>0.14144999999999999</v>
      </c>
      <c r="AE12" s="5">
        <v>0.14102000000000001</v>
      </c>
      <c r="AF12" s="5">
        <v>0.13883000000000001</v>
      </c>
      <c r="AG12" s="5">
        <v>0.14144000000000001</v>
      </c>
      <c r="AH12" s="5">
        <v>0.14149999999999999</v>
      </c>
      <c r="AI12" s="5">
        <v>0.14172999999999999</v>
      </c>
      <c r="AJ12" s="5">
        <v>0.13936000000000001</v>
      </c>
      <c r="AK12" s="5">
        <v>0.12778999999999999</v>
      </c>
      <c r="AM12" s="4" t="s">
        <v>47</v>
      </c>
      <c r="AN12" s="4" t="s">
        <v>48</v>
      </c>
      <c r="AO12" s="5">
        <f t="shared" ref="AO12:AO56" si="1">AVERAGE(C12:N12)</f>
        <v>9.9634166666666676E-2</v>
      </c>
      <c r="AP12" s="5">
        <f t="shared" ref="AP12:AP56" si="2">AVERAGE(O12:Z12)</f>
        <v>0.12633250000000001</v>
      </c>
      <c r="AQ12" s="5">
        <f t="shared" ref="AQ12:AQ56" si="3">AVERAGE(AA12:AK12)</f>
        <v>0.13917181818181817</v>
      </c>
      <c r="AR12" s="6">
        <f>(AO12-AVERAGE(AO11:AO56))/_xlfn.STDEV.P(AO11:AO56)</f>
        <v>1.2886274965038886</v>
      </c>
      <c r="AS12" s="6">
        <f t="shared" ref="AS12:AT12" si="4">(AP12-AVERAGE(AP11:AP56))/_xlfn.STDEV.P(AP11:AP56)</f>
        <v>1.3955866091193527</v>
      </c>
      <c r="AT12" s="6">
        <f t="shared" si="4"/>
        <v>1.2394601247029902</v>
      </c>
    </row>
    <row r="13" spans="1:46" ht="13.5" thickBot="1">
      <c r="A13" s="4" t="s">
        <v>49</v>
      </c>
      <c r="B13" s="4" t="s">
        <v>50</v>
      </c>
      <c r="C13" s="5">
        <v>9.8519999999999996E-2</v>
      </c>
      <c r="D13" s="5">
        <v>0.10001</v>
      </c>
      <c r="E13" s="5">
        <v>0.10224</v>
      </c>
      <c r="F13" s="5">
        <v>0.10344</v>
      </c>
      <c r="G13" s="5">
        <v>0.10593</v>
      </c>
      <c r="H13" s="5">
        <v>0.10680000000000001</v>
      </c>
      <c r="I13" s="5">
        <v>0.10722</v>
      </c>
      <c r="J13" s="5">
        <v>0.10793</v>
      </c>
      <c r="K13" s="5">
        <v>0.11002000000000001</v>
      </c>
      <c r="L13" s="5">
        <v>0.1109</v>
      </c>
      <c r="M13" s="5">
        <v>0.11182</v>
      </c>
      <c r="N13" s="5">
        <v>0.11293</v>
      </c>
      <c r="O13" s="5">
        <v>0.11488</v>
      </c>
      <c r="P13" s="5">
        <v>0.11599</v>
      </c>
      <c r="Q13" s="5">
        <v>0.11773</v>
      </c>
      <c r="R13" s="5">
        <v>0.11978</v>
      </c>
      <c r="S13" s="5">
        <v>0.12071</v>
      </c>
      <c r="T13" s="5">
        <v>0.12379</v>
      </c>
      <c r="U13" s="5">
        <v>0.12512999999999999</v>
      </c>
      <c r="V13" s="5">
        <v>0.12703999999999999</v>
      </c>
      <c r="W13" s="5">
        <v>0.12853000000000001</v>
      </c>
      <c r="X13" s="5">
        <v>0.13175000000000001</v>
      </c>
      <c r="Y13" s="5">
        <v>0.13455</v>
      </c>
      <c r="Z13" s="5">
        <v>0.13561999999999999</v>
      </c>
      <c r="AA13" s="5">
        <v>0.13894999999999999</v>
      </c>
      <c r="AB13" s="5">
        <v>0.14183000000000001</v>
      </c>
      <c r="AC13" s="5">
        <v>0.14377000000000001</v>
      </c>
      <c r="AD13" s="5">
        <v>0.14482</v>
      </c>
      <c r="AE13" s="5">
        <v>0.14505000000000001</v>
      </c>
      <c r="AF13" s="5">
        <v>0.14385000000000001</v>
      </c>
      <c r="AG13" s="5">
        <v>0.14409</v>
      </c>
      <c r="AH13" s="5">
        <v>0.14487</v>
      </c>
      <c r="AI13" s="5">
        <v>0.14691000000000001</v>
      </c>
      <c r="AJ13" s="5">
        <v>0.14742</v>
      </c>
      <c r="AK13" s="5">
        <v>0.13531000000000001</v>
      </c>
      <c r="AM13" s="4" t="s">
        <v>49</v>
      </c>
      <c r="AN13" s="4" t="s">
        <v>50</v>
      </c>
      <c r="AO13" s="5">
        <f t="shared" si="1"/>
        <v>0.10648000000000001</v>
      </c>
      <c r="AP13" s="5">
        <f t="shared" si="2"/>
        <v>0.124625</v>
      </c>
      <c r="AQ13" s="5">
        <f t="shared" si="3"/>
        <v>0.14335181818181822</v>
      </c>
      <c r="AR13" s="6">
        <f>(AO13-AVERAGE(AO11:AO56))/_xlfn.STDEV.P(AO11:AO56)</f>
        <v>1.5840559487265535</v>
      </c>
      <c r="AS13" s="6">
        <f t="shared" ref="AS13:AT13" si="5">(AP13-AVERAGE(AP11:AP56))/_xlfn.STDEV.P(AP11:AP56)</f>
        <v>1.3369464982333485</v>
      </c>
      <c r="AT13" s="6">
        <f t="shared" si="5"/>
        <v>1.3663466742269561</v>
      </c>
    </row>
    <row r="14" spans="1:46" ht="13.5" thickBot="1">
      <c r="A14" s="4" t="s">
        <v>51</v>
      </c>
      <c r="B14" s="4" t="s">
        <v>52</v>
      </c>
      <c r="C14" s="5">
        <v>6.7559999999999995E-2</v>
      </c>
      <c r="D14" s="5">
        <v>6.898E-2</v>
      </c>
      <c r="E14" s="5">
        <v>7.0029999999999995E-2</v>
      </c>
      <c r="F14" s="5">
        <v>6.9379999999999997E-2</v>
      </c>
      <c r="G14" s="5">
        <v>7.0220000000000005E-2</v>
      </c>
      <c r="H14" s="5">
        <v>7.1720000000000006E-2</v>
      </c>
      <c r="I14" s="5">
        <v>7.3219999999999993E-2</v>
      </c>
      <c r="J14" s="5">
        <v>7.4980000000000005E-2</v>
      </c>
      <c r="K14" s="5">
        <v>7.6590000000000005E-2</v>
      </c>
      <c r="L14" s="5">
        <v>7.757E-2</v>
      </c>
      <c r="M14" s="5">
        <v>7.9670000000000005E-2</v>
      </c>
      <c r="N14" s="5">
        <v>8.2110000000000002E-2</v>
      </c>
      <c r="O14" s="5">
        <v>8.4349999999999994E-2</v>
      </c>
      <c r="P14" s="5">
        <v>8.7770000000000001E-2</v>
      </c>
      <c r="Q14" s="5">
        <v>9.1189999999999993E-2</v>
      </c>
      <c r="R14" s="5">
        <v>9.3950000000000006E-2</v>
      </c>
      <c r="S14" s="5">
        <v>9.6879999999999994E-2</v>
      </c>
      <c r="T14" s="5">
        <v>0.10009999999999999</v>
      </c>
      <c r="U14" s="5">
        <v>0.10371</v>
      </c>
      <c r="V14" s="5">
        <v>0.10561</v>
      </c>
      <c r="W14" s="5">
        <v>0.10888</v>
      </c>
      <c r="X14" s="5">
        <v>0.11217000000000001</v>
      </c>
      <c r="Y14" s="5">
        <v>0.11323</v>
      </c>
      <c r="Z14" s="5">
        <v>0.11422</v>
      </c>
      <c r="AA14" s="5">
        <v>0.11720999999999999</v>
      </c>
      <c r="AB14" s="5">
        <v>0.11569</v>
      </c>
      <c r="AC14" s="5">
        <v>0.11544</v>
      </c>
      <c r="AD14" s="5">
        <v>0.1181</v>
      </c>
      <c r="AE14" s="5">
        <v>0.12021</v>
      </c>
      <c r="AF14" s="5">
        <v>0.11910999999999999</v>
      </c>
      <c r="AG14" s="5">
        <v>0.11683</v>
      </c>
      <c r="AH14" s="5">
        <v>0.11741</v>
      </c>
      <c r="AI14" s="5">
        <v>0.11624</v>
      </c>
      <c r="AJ14" s="5">
        <v>0.11677</v>
      </c>
      <c r="AK14" s="5">
        <v>0.10664999999999999</v>
      </c>
      <c r="AM14" s="4" t="s">
        <v>51</v>
      </c>
      <c r="AN14" s="4" t="s">
        <v>52</v>
      </c>
      <c r="AO14" s="5">
        <f t="shared" si="1"/>
        <v>7.3502500000000012E-2</v>
      </c>
      <c r="AP14" s="5">
        <f t="shared" si="2"/>
        <v>0.101005</v>
      </c>
      <c r="AQ14" s="5">
        <f t="shared" si="3"/>
        <v>0.11633272727272725</v>
      </c>
      <c r="AR14" s="6">
        <f>(AO14-AVERAGE(AO11:AO56))/_xlfn.STDEV.P(AO11:AO56)</f>
        <v>0.16092872537810207</v>
      </c>
      <c r="AS14" s="6">
        <f t="shared" ref="AS14:AT14" si="6">(AP14-AVERAGE(AP11:AP56))/_xlfn.STDEV.P(AP11:AP56)</f>
        <v>0.52577260708991591</v>
      </c>
      <c r="AT14" s="6">
        <f t="shared" si="6"/>
        <v>0.54616504343057581</v>
      </c>
    </row>
    <row r="15" spans="1:46" ht="13.5" thickBot="1">
      <c r="A15" s="4" t="s">
        <v>53</v>
      </c>
      <c r="B15" s="4" t="s">
        <v>54</v>
      </c>
      <c r="C15" s="5">
        <v>9.529E-2</v>
      </c>
      <c r="D15" s="5">
        <v>9.8239999999999994E-2</v>
      </c>
      <c r="E15" s="5">
        <v>9.8769999999999997E-2</v>
      </c>
      <c r="F15" s="5">
        <v>9.9900000000000003E-2</v>
      </c>
      <c r="G15" s="5">
        <v>0.10156999999999999</v>
      </c>
      <c r="H15" s="5">
        <v>0.1036</v>
      </c>
      <c r="I15" s="5">
        <v>0.10473</v>
      </c>
      <c r="J15" s="5">
        <v>0.10594000000000001</v>
      </c>
      <c r="K15" s="5">
        <v>0.10745</v>
      </c>
      <c r="L15" s="5">
        <v>0.10924</v>
      </c>
      <c r="M15" s="5">
        <v>0.10970000000000001</v>
      </c>
      <c r="N15" s="5">
        <v>0.11033</v>
      </c>
      <c r="O15" s="5">
        <v>0.11161</v>
      </c>
      <c r="P15" s="5">
        <v>0.11183999999999999</v>
      </c>
      <c r="Q15" s="5">
        <v>0.11625000000000001</v>
      </c>
      <c r="R15" s="5">
        <v>0.1176</v>
      </c>
      <c r="S15" s="5">
        <v>0.1197</v>
      </c>
      <c r="T15" s="5">
        <v>0.12195</v>
      </c>
      <c r="U15" s="5">
        <v>0.12198000000000001</v>
      </c>
      <c r="V15" s="5">
        <v>0.12651000000000001</v>
      </c>
      <c r="W15" s="5">
        <v>0.13158</v>
      </c>
      <c r="X15" s="5">
        <v>0.13655</v>
      </c>
      <c r="Y15" s="5">
        <v>0.14122000000000001</v>
      </c>
      <c r="Z15" s="5">
        <v>0.14179</v>
      </c>
      <c r="AA15" s="5">
        <v>0.14423</v>
      </c>
      <c r="AB15" s="5">
        <v>0.1464</v>
      </c>
      <c r="AC15" s="5">
        <v>0.14482999999999999</v>
      </c>
      <c r="AD15" s="5">
        <v>0.14341000000000001</v>
      </c>
      <c r="AE15" s="5">
        <v>0.14474000000000001</v>
      </c>
      <c r="AF15" s="5">
        <v>0.14498</v>
      </c>
      <c r="AG15" s="5">
        <v>0.14537</v>
      </c>
      <c r="AH15" s="5">
        <v>0.14354</v>
      </c>
      <c r="AI15" s="5">
        <v>0.14346</v>
      </c>
      <c r="AJ15" s="5">
        <v>0.14438000000000001</v>
      </c>
      <c r="AK15" s="5">
        <v>0.13008</v>
      </c>
      <c r="AM15" s="4" t="s">
        <v>53</v>
      </c>
      <c r="AN15" s="4" t="s">
        <v>54</v>
      </c>
      <c r="AO15" s="5">
        <f t="shared" si="1"/>
        <v>0.10372999999999999</v>
      </c>
      <c r="AP15" s="5">
        <f t="shared" si="2"/>
        <v>0.12488166666666665</v>
      </c>
      <c r="AQ15" s="5">
        <f t="shared" si="3"/>
        <v>0.14321999999999999</v>
      </c>
      <c r="AR15" s="6">
        <f>(AO15-AVERAGE(AO11:AO56))/_xlfn.STDEV.P(AO11:AO56)</f>
        <v>1.4653810987770952</v>
      </c>
      <c r="AS15" s="6">
        <f t="shared" ref="AS15:AT15" si="7">(AP15-AVERAGE(AP11:AP56))/_xlfn.STDEV.P(AP11:AP56)</f>
        <v>1.3457611171464223</v>
      </c>
      <c r="AT15" s="6">
        <f t="shared" si="7"/>
        <v>1.3623452497639326</v>
      </c>
    </row>
    <row r="16" spans="1:46" ht="13.5" thickBot="1">
      <c r="A16" s="4" t="s">
        <v>55</v>
      </c>
      <c r="B16" s="4" t="s">
        <v>56</v>
      </c>
      <c r="C16" s="5">
        <v>9.1240000000000002E-2</v>
      </c>
      <c r="D16" s="5">
        <v>9.4390000000000002E-2</v>
      </c>
      <c r="E16" s="5">
        <v>9.6210000000000004E-2</v>
      </c>
      <c r="F16" s="5">
        <v>9.7530000000000006E-2</v>
      </c>
      <c r="G16" s="5">
        <v>0.10015</v>
      </c>
      <c r="H16" s="5">
        <v>0.10269</v>
      </c>
      <c r="I16" s="5">
        <v>0.10340000000000001</v>
      </c>
      <c r="J16" s="5">
        <v>0.10528</v>
      </c>
      <c r="K16" s="5">
        <v>0.10902000000000001</v>
      </c>
      <c r="L16" s="5">
        <v>0.11298999999999999</v>
      </c>
      <c r="M16" s="5">
        <v>0.11631</v>
      </c>
      <c r="N16" s="5">
        <v>0.11863</v>
      </c>
      <c r="O16" s="5">
        <v>0.12180000000000001</v>
      </c>
      <c r="P16" s="5">
        <v>0.12377000000000001</v>
      </c>
      <c r="Q16" s="5">
        <v>0.12767000000000001</v>
      </c>
      <c r="R16" s="5">
        <v>0.13034000000000001</v>
      </c>
      <c r="S16" s="5">
        <v>0.13245000000000001</v>
      </c>
      <c r="T16" s="5">
        <v>0.13416</v>
      </c>
      <c r="U16" s="5">
        <v>0.13511000000000001</v>
      </c>
      <c r="V16" s="5">
        <v>0.13855999999999999</v>
      </c>
      <c r="W16" s="5">
        <v>0.14066000000000001</v>
      </c>
      <c r="X16" s="5">
        <v>0.14269000000000001</v>
      </c>
      <c r="Y16" s="5">
        <v>0.14396999999999999</v>
      </c>
      <c r="Z16" s="5">
        <v>0.14543</v>
      </c>
      <c r="AA16" s="5">
        <v>0.14804999999999999</v>
      </c>
      <c r="AB16" s="5">
        <v>0.15090999999999999</v>
      </c>
      <c r="AC16" s="5">
        <v>0.15079000000000001</v>
      </c>
      <c r="AD16" s="5">
        <v>0.14968000000000001</v>
      </c>
      <c r="AE16" s="5">
        <v>0.14968999999999999</v>
      </c>
      <c r="AF16" s="5">
        <v>0.15064</v>
      </c>
      <c r="AG16" s="5">
        <v>0.15193000000000001</v>
      </c>
      <c r="AH16" s="5">
        <v>0.15260000000000001</v>
      </c>
      <c r="AI16" s="5">
        <v>0.15747</v>
      </c>
      <c r="AJ16" s="5">
        <v>0.15553</v>
      </c>
      <c r="AK16" s="5">
        <v>0.14263999999999999</v>
      </c>
      <c r="AM16" s="4" t="s">
        <v>55</v>
      </c>
      <c r="AN16" s="4" t="s">
        <v>56</v>
      </c>
      <c r="AO16" s="5">
        <f t="shared" si="1"/>
        <v>0.10398666666666667</v>
      </c>
      <c r="AP16" s="5">
        <f t="shared" si="2"/>
        <v>0.13471750000000002</v>
      </c>
      <c r="AQ16" s="5">
        <f t="shared" si="3"/>
        <v>0.15090272727272727</v>
      </c>
      <c r="AR16" s="6">
        <f>(AO16-AVERAGE(AO11:AO56))/_xlfn.STDEV.P(AO11:AO56)</f>
        <v>1.476457418105712</v>
      </c>
      <c r="AS16" s="6">
        <f t="shared" ref="AS16:AT16" si="8">(AP16-AVERAGE(AP11:AP56))/_xlfn.STDEV.P(AP11:AP56)</f>
        <v>1.6835499062081625</v>
      </c>
      <c r="AT16" s="6">
        <f t="shared" si="8"/>
        <v>1.595559305881163</v>
      </c>
    </row>
    <row r="17" spans="1:46" ht="13.5" thickBot="1">
      <c r="A17" s="4" t="s">
        <v>57</v>
      </c>
      <c r="B17" s="4" t="s">
        <v>58</v>
      </c>
      <c r="C17" s="5">
        <v>8.974E-2</v>
      </c>
      <c r="D17" s="5">
        <v>9.1380000000000003E-2</v>
      </c>
      <c r="E17" s="5">
        <v>9.1770000000000004E-2</v>
      </c>
      <c r="F17" s="5">
        <v>9.1160000000000005E-2</v>
      </c>
      <c r="G17" s="5">
        <v>9.1050000000000006E-2</v>
      </c>
      <c r="H17" s="5">
        <v>9.2869999999999994E-2</v>
      </c>
      <c r="I17" s="5">
        <v>9.2329999999999995E-2</v>
      </c>
      <c r="J17" s="5">
        <v>9.4189999999999996E-2</v>
      </c>
      <c r="K17" s="5">
        <v>9.5890000000000003E-2</v>
      </c>
      <c r="L17" s="5">
        <v>9.6540000000000001E-2</v>
      </c>
      <c r="M17" s="5">
        <v>9.6229999999999996E-2</v>
      </c>
      <c r="N17" s="5">
        <v>9.672E-2</v>
      </c>
      <c r="O17" s="5">
        <v>9.9970000000000003E-2</v>
      </c>
      <c r="P17" s="5">
        <v>0.10224999999999999</v>
      </c>
      <c r="Q17" s="5">
        <v>0.10502</v>
      </c>
      <c r="R17" s="5">
        <v>0.10772</v>
      </c>
      <c r="S17" s="5">
        <v>0.11108999999999999</v>
      </c>
      <c r="T17" s="5">
        <v>0.11447</v>
      </c>
      <c r="U17" s="5">
        <v>0.11599</v>
      </c>
      <c r="V17" s="5">
        <v>0.11891</v>
      </c>
      <c r="W17" s="5">
        <v>0.12278</v>
      </c>
      <c r="X17" s="5">
        <v>0.12762999999999999</v>
      </c>
      <c r="Y17" s="5">
        <v>0.13008</v>
      </c>
      <c r="Z17" s="5">
        <v>0.13149</v>
      </c>
      <c r="AA17" s="5">
        <v>0.13320000000000001</v>
      </c>
      <c r="AB17" s="5">
        <v>0.13463</v>
      </c>
      <c r="AC17" s="5">
        <v>0.13464999999999999</v>
      </c>
      <c r="AD17" s="5">
        <v>0.13467999999999999</v>
      </c>
      <c r="AE17" s="5">
        <v>0.13381000000000001</v>
      </c>
      <c r="AF17" s="5">
        <v>0.13194</v>
      </c>
      <c r="AG17" s="5">
        <v>0.13166</v>
      </c>
      <c r="AH17" s="5">
        <v>0.13006999999999999</v>
      </c>
      <c r="AI17" s="5">
        <v>0.12826000000000001</v>
      </c>
      <c r="AJ17" s="5">
        <v>0.12714</v>
      </c>
      <c r="AK17" s="5">
        <v>0.11579</v>
      </c>
      <c r="AM17" s="4" t="s">
        <v>57</v>
      </c>
      <c r="AN17" s="4" t="s">
        <v>58</v>
      </c>
      <c r="AO17" s="5">
        <f t="shared" si="1"/>
        <v>9.3322499999999989E-2</v>
      </c>
      <c r="AP17" s="5">
        <f t="shared" si="2"/>
        <v>0.11561666666666666</v>
      </c>
      <c r="AQ17" s="5">
        <f t="shared" si="3"/>
        <v>0.13053000000000001</v>
      </c>
      <c r="AR17" s="6">
        <f>(AO17-AVERAGE(AO11:AO56))/_xlfn.STDEV.P(AO11:AO56)</f>
        <v>1.0162507348320109</v>
      </c>
      <c r="AS17" s="6">
        <f t="shared" ref="AS17:AT17" si="9">(AP17-AVERAGE(AP11:AP56))/_xlfn.STDEV.P(AP11:AP56)</f>
        <v>1.0275762694985011</v>
      </c>
      <c r="AT17" s="6">
        <f t="shared" si="9"/>
        <v>0.97713225611342858</v>
      </c>
    </row>
    <row r="18" spans="1:46" ht="13.5" thickBot="1">
      <c r="A18" s="4" t="s">
        <v>59</v>
      </c>
      <c r="B18" s="4" t="s">
        <v>60</v>
      </c>
      <c r="C18" s="5">
        <v>9.9489999999999995E-2</v>
      </c>
      <c r="D18" s="5">
        <v>0.10267999999999999</v>
      </c>
      <c r="E18" s="5">
        <v>0.10458000000000001</v>
      </c>
      <c r="F18" s="5">
        <v>0.10764</v>
      </c>
      <c r="G18" s="5">
        <v>0.10875</v>
      </c>
      <c r="H18" s="5">
        <v>0.11073</v>
      </c>
      <c r="I18" s="5">
        <v>0.11298</v>
      </c>
      <c r="J18" s="5">
        <v>0.11394</v>
      </c>
      <c r="K18" s="5">
        <v>0.11501</v>
      </c>
      <c r="L18" s="5">
        <v>0.1188</v>
      </c>
      <c r="M18" s="5">
        <v>0.12242</v>
      </c>
      <c r="N18" s="5">
        <v>0.12336</v>
      </c>
      <c r="O18" s="5">
        <v>0.12778999999999999</v>
      </c>
      <c r="P18" s="5">
        <v>0.13142999999999999</v>
      </c>
      <c r="Q18" s="5">
        <v>0.13583999999999999</v>
      </c>
      <c r="R18" s="5">
        <v>0.13780000000000001</v>
      </c>
      <c r="S18" s="5">
        <v>0.14169999999999999</v>
      </c>
      <c r="T18" s="5">
        <v>0.14566000000000001</v>
      </c>
      <c r="U18" s="5">
        <v>0.14865</v>
      </c>
      <c r="V18" s="5">
        <v>0.15104000000000001</v>
      </c>
      <c r="W18" s="5">
        <v>0.15883</v>
      </c>
      <c r="X18" s="5">
        <v>0.16075</v>
      </c>
      <c r="Y18" s="5">
        <v>0.16145000000000001</v>
      </c>
      <c r="Z18" s="5">
        <v>0.1651</v>
      </c>
      <c r="AA18" s="5">
        <v>0.16757</v>
      </c>
      <c r="AB18" s="5">
        <v>0.16728999999999999</v>
      </c>
      <c r="AC18" s="5">
        <v>0.16638</v>
      </c>
      <c r="AD18" s="5">
        <v>0.16644</v>
      </c>
      <c r="AE18" s="5">
        <v>0.16339000000000001</v>
      </c>
      <c r="AF18" s="5">
        <v>0.16163</v>
      </c>
      <c r="AG18" s="5">
        <v>0.16048999999999999</v>
      </c>
      <c r="AH18" s="5">
        <v>0.16020999999999999</v>
      </c>
      <c r="AI18" s="5">
        <v>0.15562000000000001</v>
      </c>
      <c r="AJ18" s="5">
        <v>0.15459999999999999</v>
      </c>
      <c r="AK18" s="5">
        <v>0.13933000000000001</v>
      </c>
      <c r="AM18" s="4" t="s">
        <v>59</v>
      </c>
      <c r="AN18" s="4" t="s">
        <v>60</v>
      </c>
      <c r="AO18" s="5">
        <f t="shared" si="1"/>
        <v>0.11169833333333333</v>
      </c>
      <c r="AP18" s="5">
        <f t="shared" si="2"/>
        <v>0.14717000000000002</v>
      </c>
      <c r="AQ18" s="5">
        <f t="shared" si="3"/>
        <v>0.16026818181818184</v>
      </c>
      <c r="AR18" s="6">
        <f>(AO18-AVERAGE(AO11:AO56))/_xlfn.STDEV.P(AO11:AO56)</f>
        <v>1.8092504670245848</v>
      </c>
      <c r="AS18" s="6">
        <f t="shared" ref="AS18:AT18" si="10">(AP18-AVERAGE(AP11:AP56))/_xlfn.STDEV.P(AP11:AP56)</f>
        <v>2.1112020179551396</v>
      </c>
      <c r="AT18" s="6">
        <f t="shared" si="10"/>
        <v>1.8798536149711771</v>
      </c>
    </row>
    <row r="19" spans="1:46" ht="13.5" thickBot="1">
      <c r="A19" s="4" t="s">
        <v>61</v>
      </c>
      <c r="B19" s="4" t="s">
        <v>62</v>
      </c>
      <c r="C19" s="5">
        <v>7.8310000000000005E-2</v>
      </c>
      <c r="D19" s="5">
        <v>7.9149999999999998E-2</v>
      </c>
      <c r="E19" s="5">
        <v>7.9409999999999994E-2</v>
      </c>
      <c r="F19" s="5">
        <v>7.9769999999999994E-2</v>
      </c>
      <c r="G19" s="5">
        <v>8.2059999999999994E-2</v>
      </c>
      <c r="H19" s="5">
        <v>8.3239999999999995E-2</v>
      </c>
      <c r="I19" s="5">
        <v>8.4080000000000002E-2</v>
      </c>
      <c r="J19" s="5">
        <v>8.5180000000000006E-2</v>
      </c>
      <c r="K19" s="5">
        <v>8.5269999999999999E-2</v>
      </c>
      <c r="L19" s="5">
        <v>8.4779999999999994E-2</v>
      </c>
      <c r="M19" s="5">
        <v>8.7099999999999997E-2</v>
      </c>
      <c r="N19" s="5">
        <v>8.8050000000000003E-2</v>
      </c>
      <c r="O19" s="5">
        <v>8.8239999999999999E-2</v>
      </c>
      <c r="P19" s="5">
        <v>9.0120000000000006E-2</v>
      </c>
      <c r="Q19" s="5">
        <v>9.2429999999999998E-2</v>
      </c>
      <c r="R19" s="5">
        <v>9.4539999999999999E-2</v>
      </c>
      <c r="S19" s="5">
        <v>9.7900000000000001E-2</v>
      </c>
      <c r="T19" s="5">
        <v>0.10191</v>
      </c>
      <c r="U19" s="5">
        <v>0.10319</v>
      </c>
      <c r="V19" s="5">
        <v>0.10371</v>
      </c>
      <c r="W19" s="5">
        <v>0.10725</v>
      </c>
      <c r="X19" s="5">
        <v>0.11141</v>
      </c>
      <c r="Y19" s="5">
        <v>0.11241</v>
      </c>
      <c r="Z19" s="5">
        <v>0.11342000000000001</v>
      </c>
      <c r="AA19" s="5">
        <v>0.11644</v>
      </c>
      <c r="AB19" s="5">
        <v>0.11679</v>
      </c>
      <c r="AC19" s="5">
        <v>0.12044000000000001</v>
      </c>
      <c r="AD19" s="5">
        <v>0.1202</v>
      </c>
      <c r="AE19" s="5">
        <v>0.11917</v>
      </c>
      <c r="AF19" s="5">
        <v>0.11822000000000001</v>
      </c>
      <c r="AG19" s="5">
        <v>0.11831</v>
      </c>
      <c r="AH19" s="5">
        <v>0.12039</v>
      </c>
      <c r="AI19" s="5">
        <v>0.12168</v>
      </c>
      <c r="AJ19" s="5">
        <v>0.11951000000000001</v>
      </c>
      <c r="AK19" s="5">
        <v>0.11126999999999999</v>
      </c>
      <c r="AM19" s="4" t="s">
        <v>61</v>
      </c>
      <c r="AN19" s="4" t="s">
        <v>62</v>
      </c>
      <c r="AO19" s="5">
        <f t="shared" si="1"/>
        <v>8.303333333333332E-2</v>
      </c>
      <c r="AP19" s="5">
        <f t="shared" si="2"/>
        <v>0.1013775</v>
      </c>
      <c r="AQ19" s="5">
        <f t="shared" si="3"/>
        <v>0.11840181818181818</v>
      </c>
      <c r="AR19" s="6">
        <f>(AO19-AVERAGE(AO11:AO56))/_xlfn.STDEV.P(AO11:AO56)</f>
        <v>0.57222698564232766</v>
      </c>
      <c r="AS19" s="6">
        <f t="shared" ref="AS19:AT19" si="11">(AP19-AVERAGE(AP11:AP56))/_xlfn.STDEV.P(AP11:AP56)</f>
        <v>0.53856525207090356</v>
      </c>
      <c r="AT19" s="6">
        <f t="shared" si="11"/>
        <v>0.60897360948463086</v>
      </c>
    </row>
    <row r="20" spans="1:46" ht="13.5" thickBot="1">
      <c r="A20" s="4" t="s">
        <v>63</v>
      </c>
      <c r="B20" s="4" t="s">
        <v>64</v>
      </c>
      <c r="C20" s="5">
        <v>8.8260000000000005E-2</v>
      </c>
      <c r="D20" s="5">
        <v>8.9469999999999994E-2</v>
      </c>
      <c r="E20" s="5">
        <v>9.0609999999999996E-2</v>
      </c>
      <c r="F20" s="5">
        <v>9.1310000000000002E-2</v>
      </c>
      <c r="G20" s="5">
        <v>9.2490000000000003E-2</v>
      </c>
      <c r="H20" s="5">
        <v>9.3619999999999995E-2</v>
      </c>
      <c r="I20" s="5">
        <v>9.4200000000000006E-2</v>
      </c>
      <c r="J20" s="5">
        <v>9.5240000000000005E-2</v>
      </c>
      <c r="K20" s="5">
        <v>9.6699999999999994E-2</v>
      </c>
      <c r="L20" s="5">
        <v>9.7890000000000005E-2</v>
      </c>
      <c r="M20" s="5">
        <v>9.919E-2</v>
      </c>
      <c r="N20" s="5">
        <v>0.10050000000000001</v>
      </c>
      <c r="O20" s="5">
        <v>0.10342999999999999</v>
      </c>
      <c r="P20" s="5">
        <v>0.10553999999999999</v>
      </c>
      <c r="Q20" s="5">
        <v>0.10833</v>
      </c>
      <c r="R20" s="5">
        <v>0.10997999999999999</v>
      </c>
      <c r="S20" s="5">
        <v>0.11191</v>
      </c>
      <c r="T20" s="5">
        <v>0.11824</v>
      </c>
      <c r="U20" s="5">
        <v>0.11983000000000001</v>
      </c>
      <c r="V20" s="5">
        <v>0.12128</v>
      </c>
      <c r="W20" s="5">
        <v>0.12454999999999999</v>
      </c>
      <c r="X20" s="5">
        <v>0.13056999999999999</v>
      </c>
      <c r="Y20" s="5">
        <v>0.13405</v>
      </c>
      <c r="Z20" s="5">
        <v>0.13478000000000001</v>
      </c>
      <c r="AA20" s="5">
        <v>0.13814000000000001</v>
      </c>
      <c r="AB20" s="5">
        <v>0.13744999999999999</v>
      </c>
      <c r="AC20" s="5">
        <v>0.13858000000000001</v>
      </c>
      <c r="AD20" s="5">
        <v>0.14054</v>
      </c>
      <c r="AE20" s="5">
        <v>0.14063999999999999</v>
      </c>
      <c r="AF20" s="5">
        <v>0.13844999999999999</v>
      </c>
      <c r="AG20" s="5">
        <v>0.13843</v>
      </c>
      <c r="AH20" s="5">
        <v>0.13986000000000001</v>
      </c>
      <c r="AI20" s="5">
        <v>0.14063000000000001</v>
      </c>
      <c r="AJ20" s="5">
        <v>0.13750999999999999</v>
      </c>
      <c r="AK20" s="5">
        <v>0.12564</v>
      </c>
      <c r="AM20" s="4" t="s">
        <v>63</v>
      </c>
      <c r="AN20" s="4" t="s">
        <v>64</v>
      </c>
      <c r="AO20" s="5">
        <f t="shared" si="1"/>
        <v>9.4123333333333351E-2</v>
      </c>
      <c r="AP20" s="5">
        <f t="shared" si="2"/>
        <v>0.11854083333333332</v>
      </c>
      <c r="AQ20" s="5">
        <f t="shared" si="3"/>
        <v>0.13780636363636364</v>
      </c>
      <c r="AR20" s="6">
        <f>(AO20-AVERAGE(AO11:AO56))/_xlfn.STDEV.P(AO11:AO56)</f>
        <v>1.050810289620324</v>
      </c>
      <c r="AS20" s="6">
        <f t="shared" ref="AS20:AT20" si="12">(AP20-AVERAGE(AP11:AP56))/_xlfn.STDEV.P(AP11:AP56)</f>
        <v>1.1279999635438829</v>
      </c>
      <c r="AT20" s="6">
        <f t="shared" si="12"/>
        <v>1.1980108864722392</v>
      </c>
    </row>
    <row r="21" spans="1:46" ht="13.5" thickBot="1">
      <c r="A21" s="4" t="s">
        <v>65</v>
      </c>
      <c r="B21" s="4" t="s">
        <v>66</v>
      </c>
      <c r="C21" s="5">
        <v>8.2299999999999998E-2</v>
      </c>
      <c r="D21" s="5">
        <v>8.362E-2</v>
      </c>
      <c r="E21" s="5">
        <v>8.3299999999999999E-2</v>
      </c>
      <c r="F21" s="5">
        <v>8.4400000000000003E-2</v>
      </c>
      <c r="G21" s="5">
        <v>8.5059999999999997E-2</v>
      </c>
      <c r="H21" s="5">
        <v>8.7249999999999994E-2</v>
      </c>
      <c r="I21" s="5">
        <v>8.8639999999999997E-2</v>
      </c>
      <c r="J21" s="5">
        <v>9.017E-2</v>
      </c>
      <c r="K21" s="5">
        <v>9.2600000000000002E-2</v>
      </c>
      <c r="L21" s="5">
        <v>9.2840000000000006E-2</v>
      </c>
      <c r="M21" s="5">
        <v>9.5759999999999998E-2</v>
      </c>
      <c r="N21" s="5">
        <v>9.6839999999999996E-2</v>
      </c>
      <c r="O21" s="5">
        <v>9.8580000000000001E-2</v>
      </c>
      <c r="P21" s="5">
        <v>9.987E-2</v>
      </c>
      <c r="Q21" s="5">
        <v>0.1027</v>
      </c>
      <c r="R21" s="5">
        <v>0.10389</v>
      </c>
      <c r="S21" s="5">
        <v>0.10675</v>
      </c>
      <c r="T21" s="5">
        <v>0.11139</v>
      </c>
      <c r="U21" s="5">
        <v>0.11322</v>
      </c>
      <c r="V21" s="5">
        <v>0.11574</v>
      </c>
      <c r="W21" s="5">
        <v>0.11727</v>
      </c>
      <c r="X21" s="5">
        <v>0.1211</v>
      </c>
      <c r="Y21" s="5">
        <v>0.12092</v>
      </c>
      <c r="Z21" s="5">
        <v>0.12154</v>
      </c>
      <c r="AA21" s="5">
        <v>0.12392</v>
      </c>
      <c r="AB21" s="5">
        <v>0.12586</v>
      </c>
      <c r="AC21" s="5">
        <v>0.12720999999999999</v>
      </c>
      <c r="AD21" s="5">
        <v>0.12731999999999999</v>
      </c>
      <c r="AE21" s="5">
        <v>0.12661</v>
      </c>
      <c r="AF21" s="5">
        <v>0.12366000000000001</v>
      </c>
      <c r="AG21" s="5">
        <v>0.12221</v>
      </c>
      <c r="AH21" s="5">
        <v>0.12128</v>
      </c>
      <c r="AI21" s="5">
        <v>0.121</v>
      </c>
      <c r="AJ21" s="5">
        <v>0.12211</v>
      </c>
      <c r="AK21" s="5">
        <v>0.11311</v>
      </c>
      <c r="AM21" s="4" t="s">
        <v>65</v>
      </c>
      <c r="AN21" s="4" t="s">
        <v>66</v>
      </c>
      <c r="AO21" s="5">
        <f t="shared" si="1"/>
        <v>8.8565000000000005E-2</v>
      </c>
      <c r="AP21" s="5">
        <f t="shared" si="2"/>
        <v>0.11108083333333331</v>
      </c>
      <c r="AQ21" s="5">
        <f t="shared" si="3"/>
        <v>0.12311727272727273</v>
      </c>
      <c r="AR21" s="6">
        <f>(AO21-AVERAGE(AO11:AO56))/_xlfn.STDEV.P(AO11:AO56)</f>
        <v>0.81094324441944976</v>
      </c>
      <c r="AS21" s="6">
        <f t="shared" ref="AS21:AT21" si="13">(AP21-AVERAGE(AP11:AP56))/_xlfn.STDEV.P(AP11:AP56)</f>
        <v>0.87180363721323029</v>
      </c>
      <c r="AT21" s="6">
        <f t="shared" si="13"/>
        <v>0.75211422113769844</v>
      </c>
    </row>
    <row r="22" spans="1:46" ht="13.5" thickBot="1">
      <c r="A22" s="4" t="s">
        <v>67</v>
      </c>
      <c r="B22" s="4" t="s">
        <v>68</v>
      </c>
      <c r="C22" s="5">
        <v>6.9250000000000006E-2</v>
      </c>
      <c r="D22" s="5">
        <v>7.0010000000000003E-2</v>
      </c>
      <c r="E22" s="5">
        <v>7.0629999999999998E-2</v>
      </c>
      <c r="F22" s="5">
        <v>7.1220000000000006E-2</v>
      </c>
      <c r="G22" s="5">
        <v>7.2669999999999998E-2</v>
      </c>
      <c r="H22" s="5">
        <v>7.3959999999999998E-2</v>
      </c>
      <c r="I22" s="5">
        <v>7.5149999999999995E-2</v>
      </c>
      <c r="J22" s="5">
        <v>7.5660000000000005E-2</v>
      </c>
      <c r="K22" s="5">
        <v>7.6770000000000005E-2</v>
      </c>
      <c r="L22" s="5">
        <v>7.8229999999999994E-2</v>
      </c>
      <c r="M22" s="5">
        <v>7.9750000000000001E-2</v>
      </c>
      <c r="N22" s="5">
        <v>8.029E-2</v>
      </c>
      <c r="O22" s="5">
        <v>8.2680000000000003E-2</v>
      </c>
      <c r="P22" s="5">
        <v>8.4620000000000001E-2</v>
      </c>
      <c r="Q22" s="5">
        <v>8.7489999999999998E-2</v>
      </c>
      <c r="R22" s="5">
        <v>8.9429999999999996E-2</v>
      </c>
      <c r="S22" s="5">
        <v>9.2439999999999994E-2</v>
      </c>
      <c r="T22" s="5">
        <v>9.8309999999999995E-2</v>
      </c>
      <c r="U22" s="5">
        <v>0.1</v>
      </c>
      <c r="V22" s="5">
        <v>0.10137</v>
      </c>
      <c r="W22" s="5">
        <v>0.10342999999999999</v>
      </c>
      <c r="X22" s="5">
        <v>0.1056</v>
      </c>
      <c r="Y22" s="5">
        <v>0.10569000000000001</v>
      </c>
      <c r="Z22" s="5">
        <v>0.10637000000000001</v>
      </c>
      <c r="AA22" s="5">
        <v>0.10734</v>
      </c>
      <c r="AB22" s="5">
        <v>0.10753</v>
      </c>
      <c r="AC22" s="5">
        <v>0.10777</v>
      </c>
      <c r="AD22" s="5">
        <v>0.10859000000000001</v>
      </c>
      <c r="AE22" s="5">
        <v>0.10828</v>
      </c>
      <c r="AF22" s="5">
        <v>0.10366</v>
      </c>
      <c r="AG22" s="5">
        <v>0.10317999999999999</v>
      </c>
      <c r="AH22" s="5">
        <v>0.10416</v>
      </c>
      <c r="AI22" s="5">
        <v>0.10419</v>
      </c>
      <c r="AJ22" s="5">
        <v>0.10421999999999999</v>
      </c>
      <c r="AK22" s="5">
        <v>9.6079999999999999E-2</v>
      </c>
      <c r="AM22" s="4" t="s">
        <v>67</v>
      </c>
      <c r="AN22" s="4" t="s">
        <v>68</v>
      </c>
      <c r="AO22" s="5">
        <f t="shared" si="1"/>
        <v>7.4465833333333342E-2</v>
      </c>
      <c r="AP22" s="5">
        <f t="shared" si="2"/>
        <v>9.645250000000001E-2</v>
      </c>
      <c r="AQ22" s="5">
        <f t="shared" si="3"/>
        <v>0.105</v>
      </c>
      <c r="AR22" s="6">
        <f>(AO22-AVERAGE(AO11:AO56))/_xlfn.STDEV.P(AO11:AO56)</f>
        <v>0.2025008849361544</v>
      </c>
      <c r="AS22" s="6">
        <f t="shared" ref="AS22:AT22" si="14">(AP22-AVERAGE(AP11:AP56))/_xlfn.STDEV.P(AP11:AP56)</f>
        <v>0.3694275969531477</v>
      </c>
      <c r="AT22" s="6">
        <f t="shared" si="14"/>
        <v>0.20215292373380789</v>
      </c>
    </row>
    <row r="23" spans="1:46" ht="13.5" thickBot="1">
      <c r="A23" s="4" t="s">
        <v>69</v>
      </c>
      <c r="B23" s="4" t="s">
        <v>70</v>
      </c>
      <c r="C23" s="5">
        <v>9.9769999999999998E-2</v>
      </c>
      <c r="D23" s="5">
        <v>0.10156</v>
      </c>
      <c r="E23" s="5">
        <v>0.10435999999999999</v>
      </c>
      <c r="F23" s="5">
        <v>0.10421999999999999</v>
      </c>
      <c r="G23" s="5">
        <v>0.10471999999999999</v>
      </c>
      <c r="H23" s="5">
        <v>0.10489999999999999</v>
      </c>
      <c r="I23" s="5">
        <v>0.10564</v>
      </c>
      <c r="J23" s="5">
        <v>0.10587000000000001</v>
      </c>
      <c r="K23" s="5">
        <v>0.10627</v>
      </c>
      <c r="L23" s="5">
        <v>0.10826</v>
      </c>
      <c r="M23" s="5">
        <v>0.11040999999999999</v>
      </c>
      <c r="N23" s="5">
        <v>0.11133999999999999</v>
      </c>
      <c r="O23" s="5">
        <v>0.11475</v>
      </c>
      <c r="P23" s="5">
        <v>0.11729000000000001</v>
      </c>
      <c r="Q23" s="5">
        <v>0.12043</v>
      </c>
      <c r="R23" s="5">
        <v>0.12392</v>
      </c>
      <c r="S23" s="5">
        <v>0.12792000000000001</v>
      </c>
      <c r="T23" s="5">
        <v>0.13339000000000001</v>
      </c>
      <c r="U23" s="5">
        <v>0.13607</v>
      </c>
      <c r="V23" s="5">
        <v>0.13916000000000001</v>
      </c>
      <c r="W23" s="5">
        <v>0.14384</v>
      </c>
      <c r="X23" s="5">
        <v>0.14849999999999999</v>
      </c>
      <c r="Y23" s="5">
        <v>0.15281</v>
      </c>
      <c r="Z23" s="5">
        <v>0.15533</v>
      </c>
      <c r="AA23" s="5">
        <v>0.15869</v>
      </c>
      <c r="AB23" s="5">
        <v>0.16106999999999999</v>
      </c>
      <c r="AC23" s="5">
        <v>0.16425000000000001</v>
      </c>
      <c r="AD23" s="5">
        <v>0.16485</v>
      </c>
      <c r="AE23" s="5">
        <v>0.16427</v>
      </c>
      <c r="AF23" s="5">
        <v>0.16181000000000001</v>
      </c>
      <c r="AG23" s="5">
        <v>0.16184000000000001</v>
      </c>
      <c r="AH23" s="5">
        <v>0.16303000000000001</v>
      </c>
      <c r="AI23" s="5">
        <v>0.16442999999999999</v>
      </c>
      <c r="AJ23" s="5">
        <v>0.16391</v>
      </c>
      <c r="AK23" s="5">
        <v>0.14871999999999999</v>
      </c>
      <c r="AM23" s="4" t="s">
        <v>69</v>
      </c>
      <c r="AN23" s="4" t="s">
        <v>70</v>
      </c>
      <c r="AO23" s="5">
        <f t="shared" si="1"/>
        <v>0.10560999999999998</v>
      </c>
      <c r="AP23" s="5">
        <f t="shared" si="2"/>
        <v>0.13445083333333335</v>
      </c>
      <c r="AQ23" s="5">
        <f t="shared" si="3"/>
        <v>0.16153363636363638</v>
      </c>
      <c r="AR23" s="6">
        <f>(AO23-AVERAGE(AO11:AO56))/_xlfn.STDEV.P(AO11:AO56)</f>
        <v>1.5465115416516333</v>
      </c>
      <c r="AS23" s="6">
        <f t="shared" ref="AS23:AT23" si="15">(AP23-AVERAGE(AP11:AP56))/_xlfn.STDEV.P(AP11:AP56)</f>
        <v>1.6743918605841892</v>
      </c>
      <c r="AT23" s="6">
        <f t="shared" si="15"/>
        <v>1.9182672898161874</v>
      </c>
    </row>
    <row r="24" spans="1:46" ht="13.5" thickBot="1">
      <c r="A24" s="4" t="s">
        <v>71</v>
      </c>
      <c r="B24" s="4" t="s">
        <v>72</v>
      </c>
      <c r="C24" s="5">
        <v>5.5660000000000001E-2</v>
      </c>
      <c r="D24" s="5">
        <v>5.8450000000000002E-2</v>
      </c>
      <c r="E24" s="5">
        <v>5.7939999999999998E-2</v>
      </c>
      <c r="F24" s="5">
        <v>5.969E-2</v>
      </c>
      <c r="G24" s="5">
        <v>6.1240000000000003E-2</v>
      </c>
      <c r="H24" s="5">
        <v>6.2100000000000002E-2</v>
      </c>
      <c r="I24" s="5">
        <v>6.1679999999999999E-2</v>
      </c>
      <c r="J24" s="5">
        <v>6.2230000000000001E-2</v>
      </c>
      <c r="K24" s="5">
        <v>6.3450000000000006E-2</v>
      </c>
      <c r="L24" s="5">
        <v>6.5500000000000003E-2</v>
      </c>
      <c r="M24" s="5">
        <v>6.5949999999999995E-2</v>
      </c>
      <c r="N24" s="5">
        <v>6.6250000000000003E-2</v>
      </c>
      <c r="O24" s="5">
        <v>6.7839999999999998E-2</v>
      </c>
      <c r="P24" s="5">
        <v>6.7180000000000004E-2</v>
      </c>
      <c r="Q24" s="5">
        <v>6.8629999999999997E-2</v>
      </c>
      <c r="R24" s="5">
        <v>6.9000000000000006E-2</v>
      </c>
      <c r="S24" s="5">
        <v>7.2069999999999995E-2</v>
      </c>
      <c r="T24" s="5">
        <v>7.6039999999999996E-2</v>
      </c>
      <c r="U24" s="5">
        <v>7.9030000000000003E-2</v>
      </c>
      <c r="V24" s="5">
        <v>8.1240000000000007E-2</v>
      </c>
      <c r="W24" s="5">
        <v>8.3489999999999995E-2</v>
      </c>
      <c r="X24" s="5">
        <v>8.4839999999999999E-2</v>
      </c>
      <c r="Y24" s="5">
        <v>8.5690000000000002E-2</v>
      </c>
      <c r="Z24" s="5">
        <v>8.6370000000000002E-2</v>
      </c>
      <c r="AA24" s="5">
        <v>8.6760000000000004E-2</v>
      </c>
      <c r="AB24" s="5">
        <v>8.8580000000000006E-2</v>
      </c>
      <c r="AC24" s="5">
        <v>8.931E-2</v>
      </c>
      <c r="AD24" s="5">
        <v>8.9959999999999998E-2</v>
      </c>
      <c r="AE24" s="5">
        <v>8.8270000000000001E-2</v>
      </c>
      <c r="AF24" s="5">
        <v>8.5980000000000001E-2</v>
      </c>
      <c r="AG24" s="5">
        <v>8.4570000000000006E-2</v>
      </c>
      <c r="AH24" s="5">
        <v>8.405E-2</v>
      </c>
      <c r="AI24" s="5">
        <v>8.3839999999999998E-2</v>
      </c>
      <c r="AJ24" s="5">
        <v>8.2790000000000002E-2</v>
      </c>
      <c r="AK24" s="5">
        <v>7.6499999999999999E-2</v>
      </c>
      <c r="AM24" s="4" t="s">
        <v>71</v>
      </c>
      <c r="AN24" s="4" t="s">
        <v>72</v>
      </c>
      <c r="AO24" s="5">
        <f t="shared" si="1"/>
        <v>6.1678333333333335E-2</v>
      </c>
      <c r="AP24" s="5">
        <f t="shared" si="2"/>
        <v>7.6785000000000006E-2</v>
      </c>
      <c r="AQ24" s="5">
        <f t="shared" si="3"/>
        <v>8.5510000000000003E-2</v>
      </c>
      <c r="AR24" s="6">
        <f>(AO24-AVERAGE(AO11:AO56))/_xlfn.STDEV.P(AO11:AO56)</f>
        <v>-0.34933716732882442</v>
      </c>
      <c r="AS24" s="6">
        <f t="shared" ref="AS24:AT24" si="16">(AP24-AVERAGE(AP11:AP56))/_xlfn.STDEV.P(AP11:AP56)</f>
        <v>-0.30600688670745607</v>
      </c>
      <c r="AT24" s="6">
        <f t="shared" si="16"/>
        <v>-0.38947838014706931</v>
      </c>
    </row>
    <row r="25" spans="1:46" ht="13.5" thickBot="1">
      <c r="A25" s="4" t="s">
        <v>73</v>
      </c>
      <c r="B25" s="4" t="s">
        <v>74</v>
      </c>
      <c r="C25" s="5">
        <v>5.1580000000000001E-2</v>
      </c>
      <c r="D25" s="5">
        <v>5.2299999999999999E-2</v>
      </c>
      <c r="E25" s="5">
        <v>5.3780000000000001E-2</v>
      </c>
      <c r="F25" s="5">
        <v>5.3490000000000003E-2</v>
      </c>
      <c r="G25" s="5">
        <v>5.3690000000000002E-2</v>
      </c>
      <c r="H25" s="5">
        <v>5.4339999999999999E-2</v>
      </c>
      <c r="I25" s="5">
        <v>5.509E-2</v>
      </c>
      <c r="J25" s="5">
        <v>5.6270000000000001E-2</v>
      </c>
      <c r="K25" s="5">
        <v>5.6820000000000002E-2</v>
      </c>
      <c r="L25" s="5">
        <v>5.7189999999999998E-2</v>
      </c>
      <c r="M25" s="5">
        <v>5.67E-2</v>
      </c>
      <c r="N25" s="5">
        <v>5.6779999999999997E-2</v>
      </c>
      <c r="O25" s="5">
        <v>5.7979999999999997E-2</v>
      </c>
      <c r="P25" s="5">
        <v>5.969E-2</v>
      </c>
      <c r="Q25" s="5">
        <v>6.1089999999999998E-2</v>
      </c>
      <c r="R25" s="5">
        <v>6.2839999999999993E-2</v>
      </c>
      <c r="S25" s="5">
        <v>6.7000000000000004E-2</v>
      </c>
      <c r="T25" s="5">
        <v>7.0779999999999996E-2</v>
      </c>
      <c r="U25" s="5">
        <v>7.2010000000000005E-2</v>
      </c>
      <c r="V25" s="5">
        <v>7.2959999999999997E-2</v>
      </c>
      <c r="W25" s="5">
        <v>7.6609999999999998E-2</v>
      </c>
      <c r="X25" s="5">
        <v>7.8579999999999997E-2</v>
      </c>
      <c r="Y25" s="5">
        <v>8.1180000000000002E-2</v>
      </c>
      <c r="Z25" s="5">
        <v>8.2220000000000001E-2</v>
      </c>
      <c r="AA25" s="5">
        <v>8.3830000000000002E-2</v>
      </c>
      <c r="AB25" s="5">
        <v>8.5260000000000002E-2</v>
      </c>
      <c r="AC25" s="5">
        <v>8.6209999999999995E-2</v>
      </c>
      <c r="AD25" s="5">
        <v>8.7459999999999996E-2</v>
      </c>
      <c r="AE25" s="5">
        <v>8.6139999999999994E-2</v>
      </c>
      <c r="AF25" s="5">
        <v>8.4040000000000004E-2</v>
      </c>
      <c r="AG25" s="5">
        <v>8.4529999999999994E-2</v>
      </c>
      <c r="AH25" s="5">
        <v>8.5959999999999995E-2</v>
      </c>
      <c r="AI25" s="5">
        <v>8.5940000000000003E-2</v>
      </c>
      <c r="AJ25" s="5">
        <v>8.634E-2</v>
      </c>
      <c r="AK25" s="5">
        <v>7.9500000000000001E-2</v>
      </c>
      <c r="AM25" s="4" t="s">
        <v>73</v>
      </c>
      <c r="AN25" s="4" t="s">
        <v>74</v>
      </c>
      <c r="AO25" s="5">
        <f t="shared" si="1"/>
        <v>5.4835833333333327E-2</v>
      </c>
      <c r="AP25" s="5">
        <f t="shared" si="2"/>
        <v>7.0244999999999988E-2</v>
      </c>
      <c r="AQ25" s="5">
        <f t="shared" si="3"/>
        <v>8.5019090909090905E-2</v>
      </c>
      <c r="AR25" s="6">
        <f>(AO25-AVERAGE(AO11:AO56))/_xlfn.STDEV.P(AO11:AO56)</f>
        <v>-0.64462177124852094</v>
      </c>
      <c r="AS25" s="6">
        <f t="shared" ref="AS25:AT25" si="17">(AP25-AVERAGE(AP11:AP56))/_xlfn.STDEV.P(AP11:AP56)</f>
        <v>-0.5306079556354012</v>
      </c>
      <c r="AT25" s="6">
        <f t="shared" si="17"/>
        <v>-0.4043802367679788</v>
      </c>
    </row>
    <row r="26" spans="1:46" ht="13.5" thickBot="1">
      <c r="A26" s="4" t="s">
        <v>75</v>
      </c>
      <c r="B26" s="4" t="s">
        <v>76</v>
      </c>
      <c r="C26" s="5">
        <v>7.9880000000000007E-2</v>
      </c>
      <c r="D26" s="5">
        <v>8.1269999999999995E-2</v>
      </c>
      <c r="E26" s="5">
        <v>8.1900000000000001E-2</v>
      </c>
      <c r="F26" s="5">
        <v>8.2369999999999999E-2</v>
      </c>
      <c r="G26" s="5">
        <v>8.3280000000000007E-2</v>
      </c>
      <c r="H26" s="5">
        <v>8.4440000000000001E-2</v>
      </c>
      <c r="I26" s="5">
        <v>8.4540000000000004E-2</v>
      </c>
      <c r="J26" s="5">
        <v>8.6440000000000003E-2</v>
      </c>
      <c r="K26" s="5">
        <v>8.9300000000000004E-2</v>
      </c>
      <c r="L26" s="5">
        <v>9.0550000000000005E-2</v>
      </c>
      <c r="M26" s="5">
        <v>9.1480000000000006E-2</v>
      </c>
      <c r="N26" s="5">
        <v>9.239E-2</v>
      </c>
      <c r="O26" s="5">
        <v>9.3810000000000004E-2</v>
      </c>
      <c r="P26" s="5">
        <v>9.5560000000000006E-2</v>
      </c>
      <c r="Q26" s="5">
        <v>9.8760000000000001E-2</v>
      </c>
      <c r="R26" s="5">
        <v>0.1014</v>
      </c>
      <c r="S26" s="5">
        <v>0.10458000000000001</v>
      </c>
      <c r="T26" s="5">
        <v>0.11001</v>
      </c>
      <c r="U26" s="5">
        <v>0.11312999999999999</v>
      </c>
      <c r="V26" s="5">
        <v>0.11518</v>
      </c>
      <c r="W26" s="5">
        <v>0.11860999999999999</v>
      </c>
      <c r="X26" s="5">
        <v>0.12214999999999999</v>
      </c>
      <c r="Y26" s="5">
        <v>0.12501000000000001</v>
      </c>
      <c r="Z26" s="5">
        <v>0.12629000000000001</v>
      </c>
      <c r="AA26" s="5">
        <v>0.12914</v>
      </c>
      <c r="AB26" s="5">
        <v>0.13123000000000001</v>
      </c>
      <c r="AC26" s="5">
        <v>0.13247999999999999</v>
      </c>
      <c r="AD26" s="5">
        <v>0.13311999999999999</v>
      </c>
      <c r="AE26" s="5">
        <v>0.13353000000000001</v>
      </c>
      <c r="AF26" s="5">
        <v>0.13086999999999999</v>
      </c>
      <c r="AG26" s="5">
        <v>0.13000999999999999</v>
      </c>
      <c r="AH26" s="5">
        <v>0.13016</v>
      </c>
      <c r="AI26" s="5">
        <v>0.13128000000000001</v>
      </c>
      <c r="AJ26" s="5">
        <v>0.13124</v>
      </c>
      <c r="AK26" s="5">
        <v>0.12081</v>
      </c>
      <c r="AM26" s="4" t="s">
        <v>75</v>
      </c>
      <c r="AN26" s="4" t="s">
        <v>76</v>
      </c>
      <c r="AO26" s="5">
        <f t="shared" si="1"/>
        <v>8.5653333333333345E-2</v>
      </c>
      <c r="AP26" s="5">
        <f t="shared" si="2"/>
        <v>0.11037416666666668</v>
      </c>
      <c r="AQ26" s="5">
        <f t="shared" si="3"/>
        <v>0.13035181818181821</v>
      </c>
      <c r="AR26" s="6">
        <f>(AO26-AVERAGE(AO11:AO56))/_xlfn.STDEV.P(AO11:AO56)</f>
        <v>0.685291751775994</v>
      </c>
      <c r="AS26" s="6">
        <f t="shared" ref="AS26:AT26" si="18">(AP26-AVERAGE(AP11:AP56))/_xlfn.STDEV.P(AP11:AP56)</f>
        <v>0.84753481630970218</v>
      </c>
      <c r="AT26" s="6">
        <f t="shared" si="18"/>
        <v>0.97172343408065465</v>
      </c>
    </row>
    <row r="27" spans="1:46" ht="13.5" thickBot="1">
      <c r="A27" s="4" t="s">
        <v>77</v>
      </c>
      <c r="B27" s="4" t="s">
        <v>78</v>
      </c>
      <c r="C27" s="5">
        <v>6.6530000000000006E-2</v>
      </c>
      <c r="D27" s="5">
        <v>6.8190000000000001E-2</v>
      </c>
      <c r="E27" s="5">
        <v>6.7220000000000002E-2</v>
      </c>
      <c r="F27" s="5">
        <v>6.8419999999999995E-2</v>
      </c>
      <c r="G27" s="5">
        <v>6.9750000000000006E-2</v>
      </c>
      <c r="H27" s="5">
        <v>7.0889999999999995E-2</v>
      </c>
      <c r="I27" s="5">
        <v>7.0360000000000006E-2</v>
      </c>
      <c r="J27" s="5">
        <v>7.145E-2</v>
      </c>
      <c r="K27" s="5">
        <v>7.306E-2</v>
      </c>
      <c r="L27" s="5">
        <v>7.4359999999999996E-2</v>
      </c>
      <c r="M27" s="5">
        <v>7.6100000000000001E-2</v>
      </c>
      <c r="N27" s="5">
        <v>7.7299999999999994E-2</v>
      </c>
      <c r="O27" s="5">
        <v>7.9079999999999998E-2</v>
      </c>
      <c r="P27" s="5">
        <v>8.0430000000000001E-2</v>
      </c>
      <c r="Q27" s="5">
        <v>8.3879999999999996E-2</v>
      </c>
      <c r="R27" s="5">
        <v>8.5989999999999997E-2</v>
      </c>
      <c r="S27" s="5">
        <v>9.0910000000000005E-2</v>
      </c>
      <c r="T27" s="5">
        <v>9.604E-2</v>
      </c>
      <c r="U27" s="5">
        <v>9.937E-2</v>
      </c>
      <c r="V27" s="5">
        <v>0.10224</v>
      </c>
      <c r="W27" s="5">
        <v>0.106</v>
      </c>
      <c r="X27" s="5">
        <v>0.10936999999999999</v>
      </c>
      <c r="Y27" s="5">
        <v>0.11206000000000001</v>
      </c>
      <c r="Z27" s="5">
        <v>0.1139</v>
      </c>
      <c r="AA27" s="5">
        <v>0.11569</v>
      </c>
      <c r="AB27" s="5">
        <v>0.11884</v>
      </c>
      <c r="AC27" s="5">
        <v>0.12089</v>
      </c>
      <c r="AD27" s="5">
        <v>0.12216</v>
      </c>
      <c r="AE27" s="5">
        <v>0.12117</v>
      </c>
      <c r="AF27" s="5">
        <v>0.11967</v>
      </c>
      <c r="AG27" s="5">
        <v>0.11948</v>
      </c>
      <c r="AH27" s="5">
        <v>0.11947000000000001</v>
      </c>
      <c r="AI27" s="5">
        <v>0.1201</v>
      </c>
      <c r="AJ27" s="5">
        <v>0.12049</v>
      </c>
      <c r="AK27" s="5">
        <v>0.11058999999999999</v>
      </c>
      <c r="AM27" s="4" t="s">
        <v>77</v>
      </c>
      <c r="AN27" s="4" t="s">
        <v>78</v>
      </c>
      <c r="AO27" s="5">
        <f t="shared" si="1"/>
        <v>7.1135833333333329E-2</v>
      </c>
      <c r="AP27" s="5">
        <f t="shared" si="2"/>
        <v>9.6605833333333321E-2</v>
      </c>
      <c r="AQ27" s="5">
        <f t="shared" si="3"/>
        <v>0.11895909090909092</v>
      </c>
      <c r="AR27" s="6">
        <f>(AO27-AVERAGE(AO11:AO56))/_xlfn.STDEV.P(AO11:AO56)</f>
        <v>5.8796430270083161E-2</v>
      </c>
      <c r="AS27" s="6">
        <f t="shared" ref="AS27:AT27" si="19">(AP27-AVERAGE(AP11:AP56))/_xlfn.STDEV.P(AP11:AP56)</f>
        <v>0.37469347318693158</v>
      </c>
      <c r="AT27" s="6">
        <f t="shared" si="19"/>
        <v>0.62588997635244126</v>
      </c>
    </row>
    <row r="28" spans="1:46" ht="13.5" thickBot="1">
      <c r="A28" s="4" t="s">
        <v>79</v>
      </c>
      <c r="B28" s="4" t="s">
        <v>80</v>
      </c>
      <c r="C28" s="5">
        <v>7.2470000000000007E-2</v>
      </c>
      <c r="D28" s="5">
        <v>7.4880000000000002E-2</v>
      </c>
      <c r="E28" s="5">
        <v>7.6170000000000002E-2</v>
      </c>
      <c r="F28" s="5">
        <v>7.7619999999999995E-2</v>
      </c>
      <c r="G28" s="5">
        <v>7.8719999999999998E-2</v>
      </c>
      <c r="H28" s="5">
        <v>7.9979999999999996E-2</v>
      </c>
      <c r="I28" s="5">
        <v>7.9899999999999999E-2</v>
      </c>
      <c r="J28" s="5">
        <v>7.9820000000000002E-2</v>
      </c>
      <c r="K28" s="5">
        <v>8.1470000000000001E-2</v>
      </c>
      <c r="L28" s="5">
        <v>8.2720000000000002E-2</v>
      </c>
      <c r="M28" s="5">
        <v>8.2530000000000006E-2</v>
      </c>
      <c r="N28" s="5">
        <v>8.2549999999999998E-2</v>
      </c>
      <c r="O28" s="5">
        <v>8.3790000000000003E-2</v>
      </c>
      <c r="P28" s="5">
        <v>8.4099999999999994E-2</v>
      </c>
      <c r="Q28" s="5">
        <v>8.5550000000000001E-2</v>
      </c>
      <c r="R28" s="5">
        <v>8.6489999999999997E-2</v>
      </c>
      <c r="S28" s="5">
        <v>0.09</v>
      </c>
      <c r="T28" s="5">
        <v>9.6089999999999995E-2</v>
      </c>
      <c r="U28" s="5">
        <v>0.1013</v>
      </c>
      <c r="V28" s="5">
        <v>0.10351</v>
      </c>
      <c r="W28" s="5">
        <v>0.10593</v>
      </c>
      <c r="X28" s="5">
        <v>0.10803</v>
      </c>
      <c r="Y28" s="5">
        <v>0.11165</v>
      </c>
      <c r="Z28" s="5">
        <v>0.11379</v>
      </c>
      <c r="AA28" s="5">
        <v>0.11587</v>
      </c>
      <c r="AB28" s="5">
        <v>0.11897000000000001</v>
      </c>
      <c r="AC28" s="5">
        <v>0.12132999999999999</v>
      </c>
      <c r="AD28" s="5">
        <v>0.12107999999999999</v>
      </c>
      <c r="AE28" s="5">
        <v>0.12074</v>
      </c>
      <c r="AF28" s="5">
        <v>0.1174</v>
      </c>
      <c r="AG28" s="5">
        <v>0.11555</v>
      </c>
      <c r="AH28" s="5">
        <v>0.11507000000000001</v>
      </c>
      <c r="AI28" s="5">
        <v>0.11698</v>
      </c>
      <c r="AJ28" s="5">
        <v>0.11831999999999999</v>
      </c>
      <c r="AK28" s="5">
        <v>0.10841000000000001</v>
      </c>
      <c r="AM28" s="4" t="s">
        <v>79</v>
      </c>
      <c r="AN28" s="4" t="s">
        <v>80</v>
      </c>
      <c r="AO28" s="5">
        <f t="shared" si="1"/>
        <v>7.9069166666666676E-2</v>
      </c>
      <c r="AP28" s="5">
        <f t="shared" si="2"/>
        <v>9.7519166666666671E-2</v>
      </c>
      <c r="AQ28" s="5">
        <f t="shared" si="3"/>
        <v>0.11724727272727273</v>
      </c>
      <c r="AR28" s="6">
        <f>(AO28-AVERAGE(AO11:AO56))/_xlfn.STDEV.P(AO11:AO56)</f>
        <v>0.40115539133639821</v>
      </c>
      <c r="AS28" s="6">
        <f t="shared" ref="AS28:AT28" si="20">(AP28-AVERAGE(AP11:AP56))/_xlfn.STDEV.P(AP11:AP56)</f>
        <v>0.40605977944904059</v>
      </c>
      <c r="AT28" s="6">
        <f t="shared" si="20"/>
        <v>0.5739266503947148</v>
      </c>
    </row>
    <row r="29" spans="1:46" ht="13.5" thickBot="1">
      <c r="A29" s="4" t="s">
        <v>81</v>
      </c>
      <c r="B29" s="4" t="s">
        <v>82</v>
      </c>
      <c r="C29" s="5">
        <v>7.0080000000000003E-2</v>
      </c>
      <c r="D29" s="5">
        <v>7.2319999999999995E-2</v>
      </c>
      <c r="E29" s="5">
        <v>7.3660000000000003E-2</v>
      </c>
      <c r="F29" s="5">
        <v>7.3200000000000001E-2</v>
      </c>
      <c r="G29" s="5">
        <v>7.5649999999999995E-2</v>
      </c>
      <c r="H29" s="5">
        <v>7.8700000000000006E-2</v>
      </c>
      <c r="I29" s="5">
        <v>8.0240000000000006E-2</v>
      </c>
      <c r="J29" s="5">
        <v>8.1250000000000003E-2</v>
      </c>
      <c r="K29" s="5">
        <v>8.3379999999999996E-2</v>
      </c>
      <c r="L29" s="5">
        <v>8.4659999999999999E-2</v>
      </c>
      <c r="M29" s="5">
        <v>8.5349999999999995E-2</v>
      </c>
      <c r="N29" s="5">
        <v>8.616E-2</v>
      </c>
      <c r="O29" s="5">
        <v>8.7139999999999995E-2</v>
      </c>
      <c r="P29" s="5">
        <v>8.6870000000000003E-2</v>
      </c>
      <c r="Q29" s="5">
        <v>8.7730000000000002E-2</v>
      </c>
      <c r="R29" s="5">
        <v>8.8209999999999997E-2</v>
      </c>
      <c r="S29" s="5">
        <v>8.9609999999999995E-2</v>
      </c>
      <c r="T29" s="5">
        <v>9.2079999999999995E-2</v>
      </c>
      <c r="U29" s="5">
        <v>9.2350000000000002E-2</v>
      </c>
      <c r="V29" s="5">
        <v>9.4740000000000005E-2</v>
      </c>
      <c r="W29" s="5">
        <v>9.6420000000000006E-2</v>
      </c>
      <c r="X29" s="5">
        <v>9.8000000000000004E-2</v>
      </c>
      <c r="Y29" s="5">
        <v>0.10033</v>
      </c>
      <c r="Z29" s="5">
        <v>0.10055</v>
      </c>
      <c r="AA29" s="5">
        <v>0.10178</v>
      </c>
      <c r="AB29" s="5">
        <v>0.10289</v>
      </c>
      <c r="AC29" s="5">
        <v>0.10387</v>
      </c>
      <c r="AD29" s="5">
        <v>0.10559</v>
      </c>
      <c r="AE29" s="5">
        <v>0.10568</v>
      </c>
      <c r="AF29" s="5">
        <v>0.10251</v>
      </c>
      <c r="AG29" s="5">
        <v>0.10349999999999999</v>
      </c>
      <c r="AH29" s="5">
        <v>0.10196</v>
      </c>
      <c r="AI29" s="5">
        <v>0.10234</v>
      </c>
      <c r="AJ29" s="5">
        <v>0.10191</v>
      </c>
      <c r="AK29" s="5">
        <v>9.3210000000000001E-2</v>
      </c>
      <c r="AM29" s="4" t="s">
        <v>81</v>
      </c>
      <c r="AN29" s="4" t="s">
        <v>82</v>
      </c>
      <c r="AO29" s="5">
        <f t="shared" si="1"/>
        <v>7.8720833333333337E-2</v>
      </c>
      <c r="AP29" s="5">
        <f t="shared" si="2"/>
        <v>9.2835833333333326E-2</v>
      </c>
      <c r="AQ29" s="5">
        <f t="shared" si="3"/>
        <v>0.10229454545454546</v>
      </c>
      <c r="AR29" s="6">
        <f>(AO29-AVERAGE(AO11:AO56))/_xlfn.STDEV.P(AO11:AO56)</f>
        <v>0.38612324367613332</v>
      </c>
      <c r="AS29" s="6">
        <f t="shared" ref="AS29:AT29" si="21">(AP29-AVERAGE(AP11:AP56))/_xlfn.STDEV.P(AP11:AP56)</f>
        <v>0.24522160317800959</v>
      </c>
      <c r="AT29" s="6">
        <f t="shared" si="21"/>
        <v>0.12002713613413034</v>
      </c>
    </row>
    <row r="30" spans="1:46" ht="13.5" thickBot="1">
      <c r="A30" s="4" t="s">
        <v>83</v>
      </c>
      <c r="B30" s="4" t="s">
        <v>84</v>
      </c>
      <c r="C30" s="5">
        <v>8.4010000000000001E-2</v>
      </c>
      <c r="D30" s="5">
        <v>8.745E-2</v>
      </c>
      <c r="E30" s="5">
        <v>8.7040000000000006E-2</v>
      </c>
      <c r="F30" s="5">
        <v>8.7459999999999996E-2</v>
      </c>
      <c r="G30" s="5">
        <v>8.8450000000000001E-2</v>
      </c>
      <c r="H30" s="5">
        <v>8.8220000000000007E-2</v>
      </c>
      <c r="I30" s="5">
        <v>8.9249999999999996E-2</v>
      </c>
      <c r="J30" s="5">
        <v>8.9940000000000006E-2</v>
      </c>
      <c r="K30" s="5">
        <v>9.0740000000000001E-2</v>
      </c>
      <c r="L30" s="5">
        <v>9.2170000000000002E-2</v>
      </c>
      <c r="M30" s="5">
        <v>9.3969999999999998E-2</v>
      </c>
      <c r="N30" s="5">
        <v>9.5570000000000002E-2</v>
      </c>
      <c r="O30" s="5">
        <v>9.7600000000000006E-2</v>
      </c>
      <c r="P30" s="5">
        <v>9.6390000000000003E-2</v>
      </c>
      <c r="Q30" s="5">
        <v>9.894E-2</v>
      </c>
      <c r="R30" s="5">
        <v>9.8629999999999995E-2</v>
      </c>
      <c r="S30" s="5">
        <v>0.10093000000000001</v>
      </c>
      <c r="T30" s="5">
        <v>0.11128</v>
      </c>
      <c r="U30" s="5">
        <v>0.1142</v>
      </c>
      <c r="V30" s="5">
        <v>0.11648</v>
      </c>
      <c r="W30" s="5">
        <v>0.11953</v>
      </c>
      <c r="X30" s="5">
        <v>0.12416000000000001</v>
      </c>
      <c r="Y30" s="5">
        <v>0.12659000000000001</v>
      </c>
      <c r="Z30" s="5">
        <v>0.12719</v>
      </c>
      <c r="AA30" s="5">
        <v>0.12828000000000001</v>
      </c>
      <c r="AB30" s="5">
        <v>0.12911</v>
      </c>
      <c r="AC30" s="5">
        <v>0.13028000000000001</v>
      </c>
      <c r="AD30" s="5">
        <v>0.13214000000000001</v>
      </c>
      <c r="AE30" s="5">
        <v>0.13120000000000001</v>
      </c>
      <c r="AF30" s="5">
        <v>0.12492</v>
      </c>
      <c r="AG30" s="5">
        <v>0.1245</v>
      </c>
      <c r="AH30" s="5">
        <v>0.12293</v>
      </c>
      <c r="AI30" s="5">
        <v>0.12328</v>
      </c>
      <c r="AJ30" s="5">
        <v>0.12096999999999999</v>
      </c>
      <c r="AK30" s="5">
        <v>0.10979</v>
      </c>
      <c r="AM30" s="4" t="s">
        <v>83</v>
      </c>
      <c r="AN30" s="4" t="s">
        <v>84</v>
      </c>
      <c r="AO30" s="5">
        <f t="shared" si="1"/>
        <v>8.9522500000000005E-2</v>
      </c>
      <c r="AP30" s="5">
        <f t="shared" si="2"/>
        <v>0.11099333333333333</v>
      </c>
      <c r="AQ30" s="5">
        <f t="shared" si="3"/>
        <v>0.12521818181818184</v>
      </c>
      <c r="AR30" s="6">
        <f>(AO30-AVERAGE(AO11:AO56))/_xlfn.STDEV.P(AO11:AO56)</f>
        <v>0.85226366944730647</v>
      </c>
      <c r="AS30" s="6">
        <f t="shared" ref="AS30:AT30" si="22">(AP30-AVERAGE(AP11:AP56))/_xlfn.STDEV.P(AP11:AP56)</f>
        <v>0.86879865349286478</v>
      </c>
      <c r="AT30" s="6">
        <f t="shared" si="22"/>
        <v>0.81588864826903484</v>
      </c>
    </row>
    <row r="31" spans="1:46" ht="13.5" thickBot="1">
      <c r="A31" s="4" t="s">
        <v>85</v>
      </c>
      <c r="B31" s="4" t="s">
        <v>86</v>
      </c>
      <c r="C31" s="5">
        <v>9.0219999999999995E-2</v>
      </c>
      <c r="D31" s="5">
        <v>9.4329999999999997E-2</v>
      </c>
      <c r="E31" s="5">
        <v>9.6159999999999995E-2</v>
      </c>
      <c r="F31" s="5">
        <v>9.7739999999999994E-2</v>
      </c>
      <c r="G31" s="5">
        <v>9.8799999999999999E-2</v>
      </c>
      <c r="H31" s="5">
        <v>9.9010000000000001E-2</v>
      </c>
      <c r="I31" s="5">
        <v>9.9059999999999995E-2</v>
      </c>
      <c r="J31" s="5">
        <v>0.1004</v>
      </c>
      <c r="K31" s="5">
        <v>0.10202</v>
      </c>
      <c r="L31" s="5">
        <v>0.10316</v>
      </c>
      <c r="M31" s="5">
        <v>0.10385999999999999</v>
      </c>
      <c r="N31" s="5">
        <v>0.10453</v>
      </c>
      <c r="O31" s="5">
        <v>0.10656</v>
      </c>
      <c r="P31" s="5">
        <v>0.1056</v>
      </c>
      <c r="Q31" s="5">
        <v>0.10723000000000001</v>
      </c>
      <c r="R31" s="5">
        <v>0.10606</v>
      </c>
      <c r="S31" s="5">
        <v>0.10889</v>
      </c>
      <c r="T31" s="5">
        <v>0.11327</v>
      </c>
      <c r="U31" s="5">
        <v>0.11498999999999999</v>
      </c>
      <c r="V31" s="5">
        <v>0.11527999999999999</v>
      </c>
      <c r="W31" s="5">
        <v>0.11613999999999999</v>
      </c>
      <c r="X31" s="5">
        <v>0.11712</v>
      </c>
      <c r="Y31" s="5">
        <v>0.11755</v>
      </c>
      <c r="Z31" s="5">
        <v>0.11839</v>
      </c>
      <c r="AA31" s="5">
        <v>0.12078999999999999</v>
      </c>
      <c r="AB31" s="5">
        <v>0.12241</v>
      </c>
      <c r="AC31" s="5">
        <v>0.12157</v>
      </c>
      <c r="AD31" s="5">
        <v>0.12509999999999999</v>
      </c>
      <c r="AE31" s="5">
        <v>0.12408</v>
      </c>
      <c r="AF31" s="5">
        <v>0.12168</v>
      </c>
      <c r="AG31" s="5">
        <v>0.12232999999999999</v>
      </c>
      <c r="AH31" s="5">
        <v>0.12186</v>
      </c>
      <c r="AI31" s="5">
        <v>0.12345</v>
      </c>
      <c r="AJ31" s="5">
        <v>0.12388</v>
      </c>
      <c r="AK31" s="5">
        <v>0.11607000000000001</v>
      </c>
      <c r="AM31" s="4" t="s">
        <v>85</v>
      </c>
      <c r="AN31" s="4" t="s">
        <v>86</v>
      </c>
      <c r="AO31" s="5">
        <f t="shared" si="1"/>
        <v>9.9107500000000015E-2</v>
      </c>
      <c r="AP31" s="5">
        <f t="shared" si="2"/>
        <v>0.11225666666666667</v>
      </c>
      <c r="AQ31" s="5">
        <f t="shared" si="3"/>
        <v>0.1221109090909091</v>
      </c>
      <c r="AR31" s="6">
        <f>(AO31-AVERAGE(AO11:AO56))/_xlfn.STDEV.P(AO11:AO56)</f>
        <v>1.2658994646347805</v>
      </c>
      <c r="AS31" s="6">
        <f t="shared" ref="AS31:AT31" si="23">(AP31-AVERAGE(AP11:AP56))/_xlfn.STDEV.P(AP11:AP56)</f>
        <v>0.91218489463643837</v>
      </c>
      <c r="AT31" s="6">
        <f t="shared" si="23"/>
        <v>0.72156541506483474</v>
      </c>
    </row>
    <row r="32" spans="1:46" ht="13.5" thickBot="1">
      <c r="A32" s="4" t="s">
        <v>87</v>
      </c>
      <c r="B32" s="4" t="s">
        <v>88</v>
      </c>
      <c r="C32" s="5">
        <v>6.8930000000000005E-2</v>
      </c>
      <c r="D32" s="5">
        <v>7.0599999999999996E-2</v>
      </c>
      <c r="E32" s="5">
        <v>7.1730000000000002E-2</v>
      </c>
      <c r="F32" s="5">
        <v>7.1540000000000006E-2</v>
      </c>
      <c r="G32" s="5">
        <v>7.3510000000000006E-2</v>
      </c>
      <c r="H32" s="5">
        <v>7.4609999999999996E-2</v>
      </c>
      <c r="I32" s="5">
        <v>7.51E-2</v>
      </c>
      <c r="J32" s="5">
        <v>7.6009999999999994E-2</v>
      </c>
      <c r="K32" s="5">
        <v>7.6810000000000003E-2</v>
      </c>
      <c r="L32" s="5">
        <v>7.5789999999999996E-2</v>
      </c>
      <c r="M32" s="5">
        <v>7.6789999999999997E-2</v>
      </c>
      <c r="N32" s="5">
        <v>7.5950000000000004E-2</v>
      </c>
      <c r="O32" s="5">
        <v>7.4510000000000007E-2</v>
      </c>
      <c r="P32" s="5">
        <v>7.5060000000000002E-2</v>
      </c>
      <c r="Q32" s="5">
        <v>7.5399999999999995E-2</v>
      </c>
      <c r="R32" s="5">
        <v>7.5329999999999994E-2</v>
      </c>
      <c r="S32" s="5">
        <v>7.9229999999999995E-2</v>
      </c>
      <c r="T32" s="5">
        <v>8.4419999999999995E-2</v>
      </c>
      <c r="U32" s="5">
        <v>8.7529999999999997E-2</v>
      </c>
      <c r="V32" s="5">
        <v>8.9429999999999996E-2</v>
      </c>
      <c r="W32" s="5">
        <v>9.0219999999999995E-2</v>
      </c>
      <c r="X32" s="5">
        <v>9.2759999999999995E-2</v>
      </c>
      <c r="Y32" s="5">
        <v>9.4820000000000002E-2</v>
      </c>
      <c r="Z32" s="5">
        <v>9.64E-2</v>
      </c>
      <c r="AA32" s="5">
        <v>9.8320000000000005E-2</v>
      </c>
      <c r="AB32" s="5">
        <v>9.9809999999999996E-2</v>
      </c>
      <c r="AC32" s="5">
        <v>0.10036</v>
      </c>
      <c r="AD32" s="5">
        <v>0.10133</v>
      </c>
      <c r="AE32" s="5">
        <v>0.10009999999999999</v>
      </c>
      <c r="AF32" s="5">
        <v>9.7299999999999998E-2</v>
      </c>
      <c r="AG32" s="5">
        <v>9.4950000000000007E-2</v>
      </c>
      <c r="AH32" s="5">
        <v>9.4380000000000006E-2</v>
      </c>
      <c r="AI32" s="5">
        <v>9.6820000000000003E-2</v>
      </c>
      <c r="AJ32" s="5">
        <v>9.6949999999999995E-2</v>
      </c>
      <c r="AK32" s="5">
        <v>9.0429999999999996E-2</v>
      </c>
      <c r="AM32" s="4" t="s">
        <v>87</v>
      </c>
      <c r="AN32" s="4" t="s">
        <v>88</v>
      </c>
      <c r="AO32" s="5">
        <f t="shared" si="1"/>
        <v>7.3947500000000013E-2</v>
      </c>
      <c r="AP32" s="5">
        <f t="shared" si="2"/>
        <v>8.4592500000000001E-2</v>
      </c>
      <c r="AQ32" s="5">
        <f t="shared" si="3"/>
        <v>9.7340909090909103E-2</v>
      </c>
      <c r="AR32" s="6">
        <f>(AO32-AVERAGE(AO11:AO56))/_xlfn.STDEV.P(AO11:AO56)</f>
        <v>0.1801324738244689</v>
      </c>
      <c r="AS32" s="6">
        <f t="shared" ref="AS32:AT32" si="24">(AP32-AVERAGE(AP11:AP56))/_xlfn.STDEV.P(AP11:AP56)</f>
        <v>-3.7876482173063837E-2</v>
      </c>
      <c r="AT32" s="6">
        <f t="shared" si="24"/>
        <v>-3.0343635583155681E-2</v>
      </c>
    </row>
    <row r="33" spans="1:46" ht="13.5" thickBot="1">
      <c r="A33" s="4" t="s">
        <v>89</v>
      </c>
      <c r="B33" s="4" t="s">
        <v>90</v>
      </c>
      <c r="C33" s="5">
        <v>8.8849999999999998E-2</v>
      </c>
      <c r="D33" s="5">
        <v>9.2280000000000001E-2</v>
      </c>
      <c r="E33" s="5">
        <v>9.4649999999999998E-2</v>
      </c>
      <c r="F33" s="5">
        <v>9.3770000000000006E-2</v>
      </c>
      <c r="G33" s="5">
        <v>9.4769999999999993E-2</v>
      </c>
      <c r="H33" s="5">
        <v>9.6570000000000003E-2</v>
      </c>
      <c r="I33" s="5">
        <v>9.7129999999999994E-2</v>
      </c>
      <c r="J33" s="5">
        <v>9.7879999999999995E-2</v>
      </c>
      <c r="K33" s="5">
        <v>9.7710000000000005E-2</v>
      </c>
      <c r="L33" s="5">
        <v>9.6600000000000005E-2</v>
      </c>
      <c r="M33" s="5">
        <v>9.6019999999999994E-2</v>
      </c>
      <c r="N33" s="5">
        <v>9.4969999999999999E-2</v>
      </c>
      <c r="O33" s="5">
        <v>9.5659999999999995E-2</v>
      </c>
      <c r="P33" s="5">
        <v>9.5640000000000003E-2</v>
      </c>
      <c r="Q33" s="5">
        <v>9.7970000000000002E-2</v>
      </c>
      <c r="R33" s="5">
        <v>0.10145999999999999</v>
      </c>
      <c r="S33" s="5">
        <v>0.10440000000000001</v>
      </c>
      <c r="T33" s="5">
        <v>0.10852000000000001</v>
      </c>
      <c r="U33" s="5">
        <v>0.10924</v>
      </c>
      <c r="V33" s="5">
        <v>0.11068</v>
      </c>
      <c r="W33" s="5">
        <v>0.11312999999999999</v>
      </c>
      <c r="X33" s="5">
        <v>0.11856999999999999</v>
      </c>
      <c r="Y33" s="5">
        <v>0.12162000000000001</v>
      </c>
      <c r="Z33" s="5">
        <v>0.12451</v>
      </c>
      <c r="AA33" s="5">
        <v>0.12761</v>
      </c>
      <c r="AB33" s="5">
        <v>0.1293</v>
      </c>
      <c r="AC33" s="5">
        <v>0.12911</v>
      </c>
      <c r="AD33" s="5">
        <v>0.12917999999999999</v>
      </c>
      <c r="AE33" s="5">
        <v>0.12973000000000001</v>
      </c>
      <c r="AF33" s="5">
        <v>0.12603</v>
      </c>
      <c r="AG33" s="5">
        <v>0.12837999999999999</v>
      </c>
      <c r="AH33" s="5">
        <v>0.12822</v>
      </c>
      <c r="AI33" s="5">
        <v>0.12905</v>
      </c>
      <c r="AJ33" s="5">
        <v>0.12667</v>
      </c>
      <c r="AK33" s="5">
        <v>0.11384</v>
      </c>
      <c r="AM33" s="4" t="s">
        <v>89</v>
      </c>
      <c r="AN33" s="4" t="s">
        <v>90</v>
      </c>
      <c r="AO33" s="5">
        <f t="shared" si="1"/>
        <v>9.5100000000000004E-2</v>
      </c>
      <c r="AP33" s="5">
        <f t="shared" si="2"/>
        <v>0.10844999999999999</v>
      </c>
      <c r="AQ33" s="5">
        <f t="shared" si="3"/>
        <v>0.12701090909090909</v>
      </c>
      <c r="AR33" s="6">
        <f>(AO33-AVERAGE(AO11:AO56))/_xlfn.STDEV.P(AO11:AO56)</f>
        <v>1.0929578423902522</v>
      </c>
      <c r="AS33" s="6">
        <f t="shared" ref="AS33:AT33" si="25">(AP33-AVERAGE(AP11:AP56))/_xlfn.STDEV.P(AP11:AP56)</f>
        <v>0.78145379335421949</v>
      </c>
      <c r="AT33" s="6">
        <f t="shared" si="25"/>
        <v>0.87030802096613247</v>
      </c>
    </row>
    <row r="34" spans="1:46" ht="13.5" thickBot="1">
      <c r="A34" s="4" t="s">
        <v>91</v>
      </c>
      <c r="B34" s="4" t="s">
        <v>92</v>
      </c>
      <c r="C34" s="5">
        <v>6.3740000000000005E-2</v>
      </c>
      <c r="D34" s="5">
        <v>6.5619999999999998E-2</v>
      </c>
      <c r="E34" s="5">
        <v>6.5780000000000005E-2</v>
      </c>
      <c r="F34" s="5">
        <v>6.4759999999999998E-2</v>
      </c>
      <c r="G34" s="5">
        <v>6.6350000000000006E-2</v>
      </c>
      <c r="H34" s="5">
        <v>6.6500000000000004E-2</v>
      </c>
      <c r="I34" s="5">
        <v>6.7479999999999998E-2</v>
      </c>
      <c r="J34" s="5">
        <v>6.8440000000000001E-2</v>
      </c>
      <c r="K34" s="5">
        <v>6.9879999999999998E-2</v>
      </c>
      <c r="L34" s="5">
        <v>7.1510000000000004E-2</v>
      </c>
      <c r="M34" s="5">
        <v>7.1889999999999996E-2</v>
      </c>
      <c r="N34" s="5">
        <v>7.2529999999999997E-2</v>
      </c>
      <c r="O34" s="5">
        <v>7.2999999999999995E-2</v>
      </c>
      <c r="P34" s="5">
        <v>7.3389999999999997E-2</v>
      </c>
      <c r="Q34" s="5">
        <v>7.5340000000000004E-2</v>
      </c>
      <c r="R34" s="5">
        <v>7.6999999999999999E-2</v>
      </c>
      <c r="S34" s="5">
        <v>7.9920000000000005E-2</v>
      </c>
      <c r="T34" s="5">
        <v>8.7669999999999998E-2</v>
      </c>
      <c r="U34" s="5">
        <v>8.9660000000000004E-2</v>
      </c>
      <c r="V34" s="5">
        <v>9.1639999999999999E-2</v>
      </c>
      <c r="W34" s="5">
        <v>9.3340000000000006E-2</v>
      </c>
      <c r="X34" s="5">
        <v>9.6970000000000001E-2</v>
      </c>
      <c r="Y34" s="5">
        <v>9.7570000000000004E-2</v>
      </c>
      <c r="Z34" s="5">
        <v>9.851E-2</v>
      </c>
      <c r="AA34" s="5">
        <v>0.10178</v>
      </c>
      <c r="AB34" s="5">
        <v>0.10376000000000001</v>
      </c>
      <c r="AC34" s="5">
        <v>0.10568</v>
      </c>
      <c r="AD34" s="5">
        <v>0.10746</v>
      </c>
      <c r="AE34" s="5">
        <v>0.10417</v>
      </c>
      <c r="AF34" s="5">
        <v>9.8489999999999994E-2</v>
      </c>
      <c r="AG34" s="5">
        <v>9.8890000000000006E-2</v>
      </c>
      <c r="AH34" s="5">
        <v>9.8769999999999997E-2</v>
      </c>
      <c r="AI34" s="5">
        <v>0.10141</v>
      </c>
      <c r="AJ34" s="5">
        <v>9.8309999999999995E-2</v>
      </c>
      <c r="AK34" s="5">
        <v>9.0759999999999993E-2</v>
      </c>
      <c r="AM34" s="4" t="s">
        <v>91</v>
      </c>
      <c r="AN34" s="4" t="s">
        <v>92</v>
      </c>
      <c r="AO34" s="5">
        <f t="shared" si="1"/>
        <v>6.7873333333333327E-2</v>
      </c>
      <c r="AP34" s="5">
        <f t="shared" si="2"/>
        <v>8.6167499999999994E-2</v>
      </c>
      <c r="AQ34" s="5">
        <f t="shared" si="3"/>
        <v>0.10086181818181818</v>
      </c>
      <c r="AR34" s="6">
        <f>(AO34-AVERAGE(AO11:AO56))/_xlfn.STDEV.P(AO11:AO56)</f>
        <v>-8.19950962608645E-2</v>
      </c>
      <c r="AS34" s="6">
        <f t="shared" ref="AS34:AT34" si="26">(AP34-AVERAGE(AP11:AP56))/_xlfn.STDEV.P(AP11:AP56)</f>
        <v>1.6213224793528058E-2</v>
      </c>
      <c r="AT34" s="6">
        <f t="shared" si="26"/>
        <v>7.6535791625698638E-2</v>
      </c>
    </row>
    <row r="35" spans="1:46" ht="13.5" thickBot="1">
      <c r="A35" s="4" t="s">
        <v>93</v>
      </c>
      <c r="B35" s="4" t="s">
        <v>94</v>
      </c>
      <c r="C35" s="5">
        <v>8.1809999999999994E-2</v>
      </c>
      <c r="D35" s="5">
        <v>8.3360000000000004E-2</v>
      </c>
      <c r="E35" s="5">
        <v>8.3900000000000002E-2</v>
      </c>
      <c r="F35" s="5">
        <v>8.4099999999999994E-2</v>
      </c>
      <c r="G35" s="5">
        <v>8.5209999999999994E-2</v>
      </c>
      <c r="H35" s="5">
        <v>8.5760000000000003E-2</v>
      </c>
      <c r="I35" s="5">
        <v>8.6480000000000001E-2</v>
      </c>
      <c r="J35" s="5">
        <v>8.6819999999999994E-2</v>
      </c>
      <c r="K35" s="5">
        <v>8.745E-2</v>
      </c>
      <c r="L35" s="5">
        <v>8.7609999999999993E-2</v>
      </c>
      <c r="M35" s="5">
        <v>8.7840000000000001E-2</v>
      </c>
      <c r="N35" s="5">
        <v>8.8440000000000005E-2</v>
      </c>
      <c r="O35" s="5">
        <v>8.8760000000000006E-2</v>
      </c>
      <c r="P35" s="5">
        <v>8.8529999999999998E-2</v>
      </c>
      <c r="Q35" s="5">
        <v>9.0010000000000007E-2</v>
      </c>
      <c r="R35" s="5">
        <v>9.0910000000000005E-2</v>
      </c>
      <c r="S35" s="5">
        <v>9.4E-2</v>
      </c>
      <c r="T35" s="5">
        <v>9.9239999999999995E-2</v>
      </c>
      <c r="U35" s="5">
        <v>0.10125000000000001</v>
      </c>
      <c r="V35" s="5">
        <v>0.10333000000000001</v>
      </c>
      <c r="W35" s="5">
        <v>0.10639</v>
      </c>
      <c r="X35" s="5">
        <v>0.11031000000000001</v>
      </c>
      <c r="Y35" s="5">
        <v>0.11236</v>
      </c>
      <c r="Z35" s="5">
        <v>0.11423</v>
      </c>
      <c r="AA35" s="5">
        <v>0.11695999999999999</v>
      </c>
      <c r="AB35" s="5">
        <v>0.11903</v>
      </c>
      <c r="AC35" s="5">
        <v>0.12086</v>
      </c>
      <c r="AD35" s="5">
        <v>0.12259</v>
      </c>
      <c r="AE35" s="5">
        <v>0.12121999999999999</v>
      </c>
      <c r="AF35" s="5">
        <v>0.11788</v>
      </c>
      <c r="AG35" s="5">
        <v>0.11708</v>
      </c>
      <c r="AH35" s="5">
        <v>0.11686000000000001</v>
      </c>
      <c r="AI35" s="5">
        <v>0.11655</v>
      </c>
      <c r="AJ35" s="5">
        <v>0.11438</v>
      </c>
      <c r="AK35" s="5">
        <v>0.10433000000000001</v>
      </c>
      <c r="AM35" s="4" t="s">
        <v>93</v>
      </c>
      <c r="AN35" s="4" t="s">
        <v>94</v>
      </c>
      <c r="AO35" s="5">
        <f t="shared" si="1"/>
        <v>8.5731666666666664E-2</v>
      </c>
      <c r="AP35" s="5">
        <f t="shared" si="2"/>
        <v>9.9943333333333342E-2</v>
      </c>
      <c r="AQ35" s="5">
        <f t="shared" si="3"/>
        <v>0.11706727272727271</v>
      </c>
      <c r="AR35" s="6">
        <f>(AO35-AVERAGE(AO11:AO56))/_xlfn.STDEV.P(AO11:AO56)</f>
        <v>0.68867218689576581</v>
      </c>
      <c r="AS35" s="6">
        <f t="shared" ref="AS35:AT35" si="27">(AP35-AVERAGE(AP11:AP56))/_xlfn.STDEV.P(AP11:AP56)</f>
        <v>0.48931213794947276</v>
      </c>
      <c r="AT35" s="6">
        <f t="shared" si="27"/>
        <v>0.56846263630038096</v>
      </c>
    </row>
    <row r="36" spans="1:46" ht="13.5" thickBot="1">
      <c r="A36" s="4" t="s">
        <v>95</v>
      </c>
      <c r="B36" s="4" t="s">
        <v>96</v>
      </c>
      <c r="C36" s="5">
        <v>6.5689999999999998E-2</v>
      </c>
      <c r="D36" s="5">
        <v>6.6869999999999999E-2</v>
      </c>
      <c r="E36" s="5">
        <v>6.7510000000000001E-2</v>
      </c>
      <c r="F36" s="5">
        <v>6.7780000000000007E-2</v>
      </c>
      <c r="G36" s="5">
        <v>6.8989999999999996E-2</v>
      </c>
      <c r="H36" s="5">
        <v>7.0330000000000004E-2</v>
      </c>
      <c r="I36" s="5">
        <v>7.145E-2</v>
      </c>
      <c r="J36" s="5">
        <v>7.1290000000000006E-2</v>
      </c>
      <c r="K36" s="5">
        <v>7.1840000000000001E-2</v>
      </c>
      <c r="L36" s="5">
        <v>7.2830000000000006E-2</v>
      </c>
      <c r="M36" s="5">
        <v>7.392E-2</v>
      </c>
      <c r="N36" s="5">
        <v>7.4440000000000006E-2</v>
      </c>
      <c r="O36" s="5">
        <v>7.6950000000000005E-2</v>
      </c>
      <c r="P36" s="5">
        <v>7.8229999999999994E-2</v>
      </c>
      <c r="Q36" s="5">
        <v>7.9750000000000001E-2</v>
      </c>
      <c r="R36" s="5">
        <v>7.9600000000000004E-2</v>
      </c>
      <c r="S36" s="5">
        <v>8.0949999999999994E-2</v>
      </c>
      <c r="T36" s="5">
        <v>8.5669999999999996E-2</v>
      </c>
      <c r="U36" s="5">
        <v>8.6599999999999996E-2</v>
      </c>
      <c r="V36" s="5">
        <v>8.8349999999999998E-2</v>
      </c>
      <c r="W36" s="5">
        <v>9.1469999999999996E-2</v>
      </c>
      <c r="X36" s="5">
        <v>9.4409999999999994E-2</v>
      </c>
      <c r="Y36" s="5">
        <v>9.6030000000000004E-2</v>
      </c>
      <c r="Z36" s="5">
        <v>9.6850000000000006E-2</v>
      </c>
      <c r="AA36" s="5">
        <v>9.7540000000000002E-2</v>
      </c>
      <c r="AB36" s="5">
        <v>9.8710000000000006E-2</v>
      </c>
      <c r="AC36" s="5">
        <v>9.955E-2</v>
      </c>
      <c r="AD36" s="5">
        <v>0.10153</v>
      </c>
      <c r="AE36" s="5">
        <v>0.10163</v>
      </c>
      <c r="AF36" s="5">
        <v>9.8559999999999995E-2</v>
      </c>
      <c r="AG36" s="5">
        <v>9.8930000000000004E-2</v>
      </c>
      <c r="AH36" s="5">
        <v>9.9760000000000001E-2</v>
      </c>
      <c r="AI36" s="5">
        <v>0.10128</v>
      </c>
      <c r="AJ36" s="5">
        <v>0.10173</v>
      </c>
      <c r="AK36" s="5">
        <v>9.4060000000000005E-2</v>
      </c>
      <c r="AM36" s="4" t="s">
        <v>95</v>
      </c>
      <c r="AN36" s="4" t="s">
        <v>96</v>
      </c>
      <c r="AO36" s="5">
        <f t="shared" si="1"/>
        <v>7.0245000000000002E-2</v>
      </c>
      <c r="AP36" s="5">
        <f t="shared" si="2"/>
        <v>8.6238333333333347E-2</v>
      </c>
      <c r="AQ36" s="5">
        <f t="shared" si="3"/>
        <v>9.9389090909090913E-2</v>
      </c>
      <c r="AR36" s="6">
        <f>(AO36-AVERAGE(AO11:AO56))/_xlfn.STDEV.P(AO11:AO56)</f>
        <v>2.0352971301607584E-2</v>
      </c>
      <c r="AS36" s="6">
        <f t="shared" ref="AS36:AT36" si="28">(AP36-AVERAGE(AP11:AP56))/_xlfn.STDEV.P(AP11:AP56)</f>
        <v>1.8645830662396643E-2</v>
      </c>
      <c r="AT36" s="6">
        <f t="shared" si="28"/>
        <v>3.1830221762971074E-2</v>
      </c>
    </row>
    <row r="37" spans="1:46" ht="13.5" thickBot="1">
      <c r="A37" s="4" t="s">
        <v>97</v>
      </c>
      <c r="B37" s="4" t="s">
        <v>98</v>
      </c>
      <c r="C37" s="5">
        <v>5.9319999999999998E-2</v>
      </c>
      <c r="D37" s="5">
        <v>6.0519999999999997E-2</v>
      </c>
      <c r="E37" s="5">
        <v>6.2089999999999999E-2</v>
      </c>
      <c r="F37" s="5">
        <v>6.234E-2</v>
      </c>
      <c r="G37" s="5">
        <v>6.3409999999999994E-2</v>
      </c>
      <c r="H37" s="5">
        <v>6.4170000000000005E-2</v>
      </c>
      <c r="I37" s="5">
        <v>6.5129999999999993E-2</v>
      </c>
      <c r="J37" s="5">
        <v>6.5600000000000006E-2</v>
      </c>
      <c r="K37" s="5">
        <v>6.5250000000000002E-2</v>
      </c>
      <c r="L37" s="5">
        <v>6.7339999999999997E-2</v>
      </c>
      <c r="M37" s="5">
        <v>6.6309999999999994E-2</v>
      </c>
      <c r="N37" s="5">
        <v>6.5670000000000006E-2</v>
      </c>
      <c r="O37" s="5">
        <v>6.5320000000000003E-2</v>
      </c>
      <c r="P37" s="5">
        <v>6.5229999999999996E-2</v>
      </c>
      <c r="Q37" s="5">
        <v>6.7280000000000006E-2</v>
      </c>
      <c r="R37" s="5">
        <v>6.7369999999999999E-2</v>
      </c>
      <c r="S37" s="5">
        <v>7.0459999999999995E-2</v>
      </c>
      <c r="T37" s="5">
        <v>7.7030000000000001E-2</v>
      </c>
      <c r="U37" s="5">
        <v>7.9699999999999993E-2</v>
      </c>
      <c r="V37" s="5">
        <v>8.3729999999999999E-2</v>
      </c>
      <c r="W37" s="5">
        <v>8.7029999999999996E-2</v>
      </c>
      <c r="X37" s="5">
        <v>8.8929999999999995E-2</v>
      </c>
      <c r="Y37" s="5">
        <v>9.1789999999999997E-2</v>
      </c>
      <c r="Z37" s="5">
        <v>9.3520000000000006E-2</v>
      </c>
      <c r="AA37" s="5">
        <v>9.5530000000000004E-2</v>
      </c>
      <c r="AB37" s="5">
        <v>9.7780000000000006E-2</v>
      </c>
      <c r="AC37" s="5">
        <v>9.7449999999999995E-2</v>
      </c>
      <c r="AD37" s="5">
        <v>9.8890000000000006E-2</v>
      </c>
      <c r="AE37" s="5">
        <v>9.7629999999999995E-2</v>
      </c>
      <c r="AF37" s="5">
        <v>9.4390000000000002E-2</v>
      </c>
      <c r="AG37" s="5">
        <v>9.3770000000000006E-2</v>
      </c>
      <c r="AH37" s="5">
        <v>9.1749999999999998E-2</v>
      </c>
      <c r="AI37" s="5">
        <v>9.2759999999999995E-2</v>
      </c>
      <c r="AJ37" s="5">
        <v>9.1609999999999997E-2</v>
      </c>
      <c r="AK37" s="5">
        <v>8.319E-2</v>
      </c>
      <c r="AM37" s="4" t="s">
        <v>97</v>
      </c>
      <c r="AN37" s="4" t="s">
        <v>98</v>
      </c>
      <c r="AO37" s="5">
        <f t="shared" si="1"/>
        <v>6.3929166666666662E-2</v>
      </c>
      <c r="AP37" s="5">
        <f t="shared" si="2"/>
        <v>7.8115833333333329E-2</v>
      </c>
      <c r="AQ37" s="5">
        <f t="shared" si="3"/>
        <v>9.4068181818181829E-2</v>
      </c>
      <c r="AR37" s="6">
        <f>(AO37-AVERAGE(AO11:AO56))/_xlfn.STDEV.P(AO11:AO56)</f>
        <v>-0.25220360074898063</v>
      </c>
      <c r="AS37" s="6">
        <f t="shared" ref="AS37:AT37" si="29">(AP37-AVERAGE(AP11:AP56))/_xlfn.STDEV.P(AP11:AP56)</f>
        <v>-0.26030251526531484</v>
      </c>
      <c r="AT37" s="6">
        <f t="shared" si="29"/>
        <v>-0.12968934638921753</v>
      </c>
    </row>
    <row r="38" spans="1:46" ht="13.5" thickBot="1">
      <c r="A38" s="4" t="s">
        <v>99</v>
      </c>
      <c r="B38" s="4" t="s">
        <v>100</v>
      </c>
      <c r="C38" s="5">
        <v>4.8939999999999997E-2</v>
      </c>
      <c r="D38" s="5">
        <v>5.0209999999999998E-2</v>
      </c>
      <c r="E38" s="5">
        <v>5.1040000000000002E-2</v>
      </c>
      <c r="F38" s="5">
        <v>5.0560000000000001E-2</v>
      </c>
      <c r="G38" s="5">
        <v>5.1450000000000003E-2</v>
      </c>
      <c r="H38" s="5">
        <v>5.314E-2</v>
      </c>
      <c r="I38" s="5">
        <v>5.3330000000000002E-2</v>
      </c>
      <c r="J38" s="5">
        <v>5.459E-2</v>
      </c>
      <c r="K38" s="5">
        <v>5.5210000000000002E-2</v>
      </c>
      <c r="L38" s="5">
        <v>5.6009999999999997E-2</v>
      </c>
      <c r="M38" s="5">
        <v>5.7070000000000003E-2</v>
      </c>
      <c r="N38" s="5">
        <v>5.731E-2</v>
      </c>
      <c r="O38" s="5">
        <v>5.8709999999999998E-2</v>
      </c>
      <c r="P38" s="5">
        <v>5.9900000000000002E-2</v>
      </c>
      <c r="Q38" s="5">
        <v>6.1830000000000003E-2</v>
      </c>
      <c r="R38" s="5">
        <v>6.4930000000000002E-2</v>
      </c>
      <c r="S38" s="5">
        <v>6.7839999999999998E-2</v>
      </c>
      <c r="T38" s="5">
        <v>7.1830000000000005E-2</v>
      </c>
      <c r="U38" s="5">
        <v>7.5520000000000004E-2</v>
      </c>
      <c r="V38" s="5">
        <v>7.7100000000000002E-2</v>
      </c>
      <c r="W38" s="5">
        <v>7.8640000000000002E-2</v>
      </c>
      <c r="X38" s="5">
        <v>8.0159999999999995E-2</v>
      </c>
      <c r="Y38" s="5">
        <v>8.0479999999999996E-2</v>
      </c>
      <c r="Z38" s="5">
        <v>8.1430000000000002E-2</v>
      </c>
      <c r="AA38" s="5">
        <v>8.1900000000000001E-2</v>
      </c>
      <c r="AB38" s="5">
        <v>8.1920000000000007E-2</v>
      </c>
      <c r="AC38" s="5">
        <v>8.1619999999999998E-2</v>
      </c>
      <c r="AD38" s="5">
        <v>8.208E-2</v>
      </c>
      <c r="AE38" s="5">
        <v>8.0589999999999995E-2</v>
      </c>
      <c r="AF38" s="5">
        <v>7.8460000000000002E-2</v>
      </c>
      <c r="AG38" s="5">
        <v>7.6429999999999998E-2</v>
      </c>
      <c r="AH38" s="5">
        <v>7.6579999999999995E-2</v>
      </c>
      <c r="AI38" s="5">
        <v>7.6899999999999996E-2</v>
      </c>
      <c r="AJ38" s="5">
        <v>7.6579999999999995E-2</v>
      </c>
      <c r="AK38" s="5">
        <v>7.177E-2</v>
      </c>
      <c r="AM38" s="4" t="s">
        <v>99</v>
      </c>
      <c r="AN38" s="4" t="s">
        <v>100</v>
      </c>
      <c r="AO38" s="5">
        <f t="shared" si="1"/>
        <v>5.3238333333333325E-2</v>
      </c>
      <c r="AP38" s="5">
        <f t="shared" si="2"/>
        <v>7.1530833333333335E-2</v>
      </c>
      <c r="AQ38" s="5">
        <f t="shared" si="3"/>
        <v>7.8620909090909089E-2</v>
      </c>
      <c r="AR38" s="6">
        <f>(AO38-AVERAGE(AO11:AO56))/_xlfn.STDEV.P(AO11:AO56)</f>
        <v>-0.71356107044643335</v>
      </c>
      <c r="AS38" s="6">
        <f t="shared" ref="AS38:AT38" si="30">(AP38-AVERAGE(AP11:AP56))/_xlfn.STDEV.P(AP11:AP56)</f>
        <v>-0.4864490043923046</v>
      </c>
      <c r="AT38" s="6">
        <f t="shared" si="30"/>
        <v>-0.5986011013938296</v>
      </c>
    </row>
    <row r="39" spans="1:46" ht="13.5" thickBot="1">
      <c r="A39" s="4" t="s">
        <v>101</v>
      </c>
      <c r="B39" s="4" t="s">
        <v>102</v>
      </c>
      <c r="C39" s="5">
        <v>3.6519999999999997E-2</v>
      </c>
      <c r="D39" s="5">
        <v>3.6979999999999999E-2</v>
      </c>
      <c r="E39" s="5">
        <v>3.7249999999999998E-2</v>
      </c>
      <c r="F39" s="5">
        <v>3.6429999999999997E-2</v>
      </c>
      <c r="G39" s="5">
        <v>3.7010000000000001E-2</v>
      </c>
      <c r="H39" s="5">
        <v>3.8159999999999999E-2</v>
      </c>
      <c r="I39" s="5">
        <v>3.8789999999999998E-2</v>
      </c>
      <c r="J39" s="5">
        <v>3.9480000000000001E-2</v>
      </c>
      <c r="K39" s="5">
        <v>3.9230000000000001E-2</v>
      </c>
      <c r="L39" s="5">
        <v>3.9100000000000003E-2</v>
      </c>
      <c r="M39" s="5">
        <v>3.8809999999999997E-2</v>
      </c>
      <c r="N39" s="5">
        <v>3.7900000000000003E-2</v>
      </c>
      <c r="O39" s="5">
        <v>3.773E-2</v>
      </c>
      <c r="P39" s="5">
        <v>3.8330000000000003E-2</v>
      </c>
      <c r="Q39" s="5">
        <v>3.9239999999999997E-2</v>
      </c>
      <c r="R39" s="5">
        <v>3.9399999999999998E-2</v>
      </c>
      <c r="S39" s="5">
        <v>4.4209999999999999E-2</v>
      </c>
      <c r="T39" s="5">
        <v>4.9029999999999997E-2</v>
      </c>
      <c r="U39" s="5">
        <v>5.1139999999999998E-2</v>
      </c>
      <c r="V39" s="5">
        <v>5.2470000000000003E-2</v>
      </c>
      <c r="W39" s="5">
        <v>5.398E-2</v>
      </c>
      <c r="X39" s="5">
        <v>5.6340000000000001E-2</v>
      </c>
      <c r="Y39" s="5">
        <v>5.8810000000000001E-2</v>
      </c>
      <c r="Z39" s="5">
        <v>6.0080000000000001E-2</v>
      </c>
      <c r="AA39" s="5">
        <v>6.2170000000000003E-2</v>
      </c>
      <c r="AB39" s="5">
        <v>6.3229999999999995E-2</v>
      </c>
      <c r="AC39" s="5">
        <v>6.4119999999999996E-2</v>
      </c>
      <c r="AD39" s="5">
        <v>6.5530000000000005E-2</v>
      </c>
      <c r="AE39" s="5">
        <v>6.1780000000000002E-2</v>
      </c>
      <c r="AF39" s="5">
        <v>5.8680000000000003E-2</v>
      </c>
      <c r="AG39" s="5">
        <v>5.8569999999999997E-2</v>
      </c>
      <c r="AH39" s="5">
        <v>5.824E-2</v>
      </c>
      <c r="AI39" s="5">
        <v>5.951E-2</v>
      </c>
      <c r="AJ39" s="5">
        <v>6.028E-2</v>
      </c>
      <c r="AK39" s="5">
        <v>5.4559999999999997E-2</v>
      </c>
      <c r="AM39" s="4" t="s">
        <v>101</v>
      </c>
      <c r="AN39" s="4" t="s">
        <v>102</v>
      </c>
      <c r="AO39" s="5">
        <f t="shared" si="1"/>
        <v>3.7971666666666667E-2</v>
      </c>
      <c r="AP39" s="5">
        <f t="shared" si="2"/>
        <v>4.8396666666666671E-2</v>
      </c>
      <c r="AQ39" s="5">
        <f t="shared" si="3"/>
        <v>6.0606363636363646E-2</v>
      </c>
      <c r="AR39" s="6">
        <f>(AO39-AVERAGE(AO11:AO56))/_xlfn.STDEV.P(AO11:AO56)</f>
        <v>-1.3723862980446346</v>
      </c>
      <c r="AS39" s="6">
        <f t="shared" ref="AS39:AT39" si="31">(AP39-AVERAGE(AP11:AP56))/_xlfn.STDEV.P(AP11:AP56)</f>
        <v>-1.2809380811645605</v>
      </c>
      <c r="AT39" s="6">
        <f t="shared" si="31"/>
        <v>-1.1454440473196403</v>
      </c>
    </row>
    <row r="40" spans="1:46" ht="13.5" thickBot="1">
      <c r="A40" s="4" t="s">
        <v>103</v>
      </c>
      <c r="B40" s="4" t="s">
        <v>104</v>
      </c>
      <c r="C40" s="5">
        <v>2.6669999999999999E-2</v>
      </c>
      <c r="D40" s="5">
        <v>2.733E-2</v>
      </c>
      <c r="E40" s="5">
        <v>2.7320000000000001E-2</v>
      </c>
      <c r="F40" s="5">
        <v>2.7050000000000001E-2</v>
      </c>
      <c r="G40" s="5">
        <v>2.7289999999999998E-2</v>
      </c>
      <c r="H40" s="5">
        <v>2.776E-2</v>
      </c>
      <c r="I40" s="5">
        <v>2.8670000000000001E-2</v>
      </c>
      <c r="J40" s="5">
        <v>2.8580000000000001E-2</v>
      </c>
      <c r="K40" s="5">
        <v>2.8170000000000001E-2</v>
      </c>
      <c r="L40" s="5">
        <v>2.801E-2</v>
      </c>
      <c r="M40" s="5">
        <v>2.777E-2</v>
      </c>
      <c r="N40" s="5">
        <v>2.8039999999999999E-2</v>
      </c>
      <c r="O40" s="5">
        <v>2.8799999999999999E-2</v>
      </c>
      <c r="P40" s="5">
        <v>2.92E-2</v>
      </c>
      <c r="Q40" s="5">
        <v>3.0540000000000001E-2</v>
      </c>
      <c r="R40" s="5">
        <v>3.0509999999999999E-2</v>
      </c>
      <c r="S40" s="5">
        <v>3.7220000000000003E-2</v>
      </c>
      <c r="T40" s="5">
        <v>3.986E-2</v>
      </c>
      <c r="U40" s="5">
        <v>4.0960000000000003E-2</v>
      </c>
      <c r="V40" s="5">
        <v>4.301E-2</v>
      </c>
      <c r="W40" s="5">
        <v>4.5060000000000003E-2</v>
      </c>
      <c r="X40" s="5">
        <v>4.6059999999999997E-2</v>
      </c>
      <c r="Y40" s="5">
        <v>4.5809999999999997E-2</v>
      </c>
      <c r="Z40" s="5">
        <v>4.5960000000000001E-2</v>
      </c>
      <c r="AA40" s="5">
        <v>4.641E-2</v>
      </c>
      <c r="AB40" s="5">
        <v>4.7070000000000001E-2</v>
      </c>
      <c r="AC40" s="5">
        <v>4.7359999999999999E-2</v>
      </c>
      <c r="AD40" s="5">
        <v>4.6960000000000002E-2</v>
      </c>
      <c r="AE40" s="5">
        <v>4.1799999999999997E-2</v>
      </c>
      <c r="AF40" s="5">
        <v>0.04</v>
      </c>
      <c r="AG40" s="5">
        <v>3.8580000000000003E-2</v>
      </c>
      <c r="AH40" s="5">
        <v>3.7199999999999997E-2</v>
      </c>
      <c r="AI40" s="5">
        <v>3.6609999999999997E-2</v>
      </c>
      <c r="AJ40" s="5">
        <v>3.7940000000000002E-2</v>
      </c>
      <c r="AK40" s="5">
        <v>3.5319999999999997E-2</v>
      </c>
      <c r="AM40" s="4" t="s">
        <v>103</v>
      </c>
      <c r="AN40" s="4" t="s">
        <v>104</v>
      </c>
      <c r="AO40" s="5">
        <f t="shared" si="1"/>
        <v>2.7721666666666669E-2</v>
      </c>
      <c r="AP40" s="5">
        <f t="shared" si="2"/>
        <v>3.8582499999999999E-2</v>
      </c>
      <c r="AQ40" s="5">
        <f t="shared" si="3"/>
        <v>4.1386363636363638E-2</v>
      </c>
      <c r="AR40" s="6">
        <f>(AO40-AVERAGE(AO11:AO56))/_xlfn.STDEV.P(AO11:AO56)</f>
        <v>-1.8147198296744316</v>
      </c>
      <c r="AS40" s="6">
        <f t="shared" ref="AS40:AT40" si="32">(AP40-AVERAGE(AP11:AP56))/_xlfn.STDEV.P(AP11:AP56)</f>
        <v>-1.6179827790193522</v>
      </c>
      <c r="AT40" s="6">
        <f t="shared" si="32"/>
        <v>-1.7288793300590179</v>
      </c>
    </row>
    <row r="41" spans="1:46" ht="13.5" thickBot="1">
      <c r="A41" s="4" t="s">
        <v>105</v>
      </c>
      <c r="B41" s="4" t="s">
        <v>106</v>
      </c>
      <c r="C41" s="5">
        <v>2.7390000000000001E-2</v>
      </c>
      <c r="D41" s="5">
        <v>2.7779999999999999E-2</v>
      </c>
      <c r="E41" s="5">
        <v>2.9090000000000001E-2</v>
      </c>
      <c r="F41" s="5">
        <v>2.7990000000000001E-2</v>
      </c>
      <c r="G41" s="5">
        <v>2.8799999999999999E-2</v>
      </c>
      <c r="H41" s="5">
        <v>2.946E-2</v>
      </c>
      <c r="I41" s="5">
        <v>2.9190000000000001E-2</v>
      </c>
      <c r="J41" s="5">
        <v>2.955E-2</v>
      </c>
      <c r="K41" s="5">
        <v>2.9489999999999999E-2</v>
      </c>
      <c r="L41" s="5">
        <v>2.9489999999999999E-2</v>
      </c>
      <c r="M41" s="5">
        <v>2.869E-2</v>
      </c>
      <c r="N41" s="5">
        <v>2.7730000000000001E-2</v>
      </c>
      <c r="O41" s="5">
        <v>2.758E-2</v>
      </c>
      <c r="P41" s="5">
        <v>2.8139999999999998E-2</v>
      </c>
      <c r="Q41" s="5">
        <v>2.76E-2</v>
      </c>
      <c r="R41" s="5">
        <v>2.7279999999999999E-2</v>
      </c>
      <c r="S41" s="5">
        <v>2.9069999999999999E-2</v>
      </c>
      <c r="T41" s="5">
        <v>3.5069999999999997E-2</v>
      </c>
      <c r="U41" s="5">
        <v>3.6540000000000003E-2</v>
      </c>
      <c r="V41" s="5">
        <v>3.7350000000000001E-2</v>
      </c>
      <c r="W41" s="5">
        <v>3.8530000000000002E-2</v>
      </c>
      <c r="X41" s="5">
        <v>4.0169999999999997E-2</v>
      </c>
      <c r="Y41" s="5">
        <v>4.1119999999999997E-2</v>
      </c>
      <c r="Z41" s="5">
        <v>4.224E-2</v>
      </c>
      <c r="AA41" s="5">
        <v>4.3180000000000003E-2</v>
      </c>
      <c r="AB41" s="5">
        <v>4.3450000000000003E-2</v>
      </c>
      <c r="AC41" s="5">
        <v>4.4249999999999998E-2</v>
      </c>
      <c r="AD41" s="5">
        <v>4.4970000000000003E-2</v>
      </c>
      <c r="AE41" s="5">
        <v>4.3490000000000001E-2</v>
      </c>
      <c r="AF41" s="5">
        <v>3.9030000000000002E-2</v>
      </c>
      <c r="AG41" s="5">
        <v>3.8739999999999997E-2</v>
      </c>
      <c r="AH41" s="5">
        <v>3.8629999999999998E-2</v>
      </c>
      <c r="AI41" s="5">
        <v>3.8010000000000002E-2</v>
      </c>
      <c r="AJ41" s="5">
        <v>3.8519999999999999E-2</v>
      </c>
      <c r="AK41" s="5">
        <v>3.5619999999999999E-2</v>
      </c>
      <c r="AM41" s="4" t="s">
        <v>105</v>
      </c>
      <c r="AN41" s="4" t="s">
        <v>106</v>
      </c>
      <c r="AO41" s="5">
        <f t="shared" si="1"/>
        <v>2.8720833333333331E-2</v>
      </c>
      <c r="AP41" s="5">
        <f t="shared" si="2"/>
        <v>3.4224166666666667E-2</v>
      </c>
      <c r="AQ41" s="5">
        <f t="shared" si="3"/>
        <v>4.071727272727272E-2</v>
      </c>
      <c r="AR41" s="6">
        <f>(AO41-AVERAGE(AO11:AO56))/_xlfn.STDEV.P(AO11:AO56)</f>
        <v>-1.771601300859462</v>
      </c>
      <c r="AS41" s="6">
        <f t="shared" ref="AS41:AT41" si="33">(AP41-AVERAGE(AP11:AP56))/_xlfn.STDEV.P(AP11:AP56)</f>
        <v>-1.7676595871861651</v>
      </c>
      <c r="AT41" s="6">
        <f t="shared" si="33"/>
        <v>-1.7491900087127019</v>
      </c>
    </row>
    <row r="42" spans="1:46" ht="13.5" thickBot="1">
      <c r="A42" s="4" t="s">
        <v>107</v>
      </c>
      <c r="B42" s="4" t="s">
        <v>108</v>
      </c>
      <c r="C42" s="5">
        <v>4.861E-2</v>
      </c>
      <c r="D42" s="5">
        <v>5.0569999999999997E-2</v>
      </c>
      <c r="E42" s="5">
        <v>5.1860000000000003E-2</v>
      </c>
      <c r="F42" s="5">
        <v>5.3409999999999999E-2</v>
      </c>
      <c r="G42" s="5">
        <v>5.3179999999999998E-2</v>
      </c>
      <c r="H42" s="5">
        <v>5.3330000000000002E-2</v>
      </c>
      <c r="I42" s="5">
        <v>5.4179999999999999E-2</v>
      </c>
      <c r="J42" s="5">
        <v>5.4670000000000003E-2</v>
      </c>
      <c r="K42" s="5">
        <v>5.6309999999999999E-2</v>
      </c>
      <c r="L42" s="5">
        <v>5.6009999999999997E-2</v>
      </c>
      <c r="M42" s="5">
        <v>5.6210000000000003E-2</v>
      </c>
      <c r="N42" s="5">
        <v>5.57E-2</v>
      </c>
      <c r="O42" s="5">
        <v>5.5059999999999998E-2</v>
      </c>
      <c r="P42" s="5">
        <v>5.4149999999999997E-2</v>
      </c>
      <c r="Q42" s="5">
        <v>5.3190000000000001E-2</v>
      </c>
      <c r="R42" s="5">
        <v>5.2260000000000001E-2</v>
      </c>
      <c r="S42" s="5">
        <v>5.3010000000000002E-2</v>
      </c>
      <c r="T42" s="5">
        <v>6.4949999999999994E-2</v>
      </c>
      <c r="U42" s="5">
        <v>6.7100000000000007E-2</v>
      </c>
      <c r="V42" s="5">
        <v>7.0449999999999999E-2</v>
      </c>
      <c r="W42" s="5">
        <v>7.1360000000000007E-2</v>
      </c>
      <c r="X42" s="5">
        <v>7.3450000000000001E-2</v>
      </c>
      <c r="Y42" s="5">
        <v>7.4139999999999998E-2</v>
      </c>
      <c r="Z42" s="5">
        <v>7.5899999999999995E-2</v>
      </c>
      <c r="AA42" s="5">
        <v>7.7340000000000006E-2</v>
      </c>
      <c r="AB42" s="5">
        <v>7.9200000000000007E-2</v>
      </c>
      <c r="AC42" s="5">
        <v>7.9299999999999995E-2</v>
      </c>
      <c r="AD42" s="5">
        <v>8.0649999999999999E-2</v>
      </c>
      <c r="AE42" s="5">
        <v>8.2629999999999995E-2</v>
      </c>
      <c r="AF42" s="5">
        <v>7.4499999999999997E-2</v>
      </c>
      <c r="AG42" s="5">
        <v>7.3230000000000003E-2</v>
      </c>
      <c r="AH42" s="5">
        <v>7.1919999999999998E-2</v>
      </c>
      <c r="AI42" s="5">
        <v>7.2779999999999997E-2</v>
      </c>
      <c r="AJ42" s="5">
        <v>7.0959999999999995E-2</v>
      </c>
      <c r="AK42" s="5">
        <v>6.5769999999999995E-2</v>
      </c>
      <c r="AM42" s="4" t="s">
        <v>107</v>
      </c>
      <c r="AN42" s="4" t="s">
        <v>108</v>
      </c>
      <c r="AO42" s="5">
        <f t="shared" si="1"/>
        <v>5.3669999999999995E-2</v>
      </c>
      <c r="AP42" s="5">
        <f t="shared" si="2"/>
        <v>6.3751666666666665E-2</v>
      </c>
      <c r="AQ42" s="5">
        <f t="shared" si="3"/>
        <v>7.5298181818181806E-2</v>
      </c>
      <c r="AR42" s="6">
        <f>(AO42-AVERAGE(AO11:AO56))/_xlfn.STDEV.P(AO11:AO56)</f>
        <v>-0.69493271521194255</v>
      </c>
      <c r="AS42" s="6">
        <f t="shared" ref="AS42:AT42" si="34">(AP42-AVERAGE(AP11:AP56))/_xlfn.STDEV.P(AP11:AP56)</f>
        <v>-0.75360636657914992</v>
      </c>
      <c r="AT42" s="6">
        <f t="shared" si="34"/>
        <v>-0.69946459389276205</v>
      </c>
    </row>
    <row r="43" spans="1:46" ht="13.5" thickBot="1">
      <c r="A43" s="4" t="s">
        <v>109</v>
      </c>
      <c r="B43" s="4" t="s">
        <v>110</v>
      </c>
      <c r="C43" s="5">
        <v>5.534E-2</v>
      </c>
      <c r="D43" s="5">
        <v>5.6809999999999999E-2</v>
      </c>
      <c r="E43" s="5">
        <v>5.7110000000000001E-2</v>
      </c>
      <c r="F43" s="5">
        <v>5.79E-2</v>
      </c>
      <c r="G43" s="5">
        <v>5.7930000000000002E-2</v>
      </c>
      <c r="H43" s="5">
        <v>5.9240000000000001E-2</v>
      </c>
      <c r="I43" s="5">
        <v>5.9859999999999997E-2</v>
      </c>
      <c r="J43" s="5">
        <v>5.9950000000000003E-2</v>
      </c>
      <c r="K43" s="5">
        <v>6.1039999999999997E-2</v>
      </c>
      <c r="L43" s="5">
        <v>6.1370000000000001E-2</v>
      </c>
      <c r="M43" s="5">
        <v>6.2059999999999997E-2</v>
      </c>
      <c r="N43" s="5">
        <v>6.1679999999999999E-2</v>
      </c>
      <c r="O43" s="5">
        <v>6.2489999999999997E-2</v>
      </c>
      <c r="P43" s="5">
        <v>6.3310000000000005E-2</v>
      </c>
      <c r="Q43" s="5">
        <v>6.4710000000000004E-2</v>
      </c>
      <c r="R43" s="5">
        <v>6.5339999999999995E-2</v>
      </c>
      <c r="S43" s="5">
        <v>6.7049999999999998E-2</v>
      </c>
      <c r="T43" s="5">
        <v>7.0919999999999997E-2</v>
      </c>
      <c r="U43" s="5">
        <v>7.2590000000000002E-2</v>
      </c>
      <c r="V43" s="5">
        <v>7.399E-2</v>
      </c>
      <c r="W43" s="5">
        <v>7.5730000000000006E-2</v>
      </c>
      <c r="X43" s="5">
        <v>7.8420000000000004E-2</v>
      </c>
      <c r="Y43" s="5">
        <v>7.9699999999999993E-2</v>
      </c>
      <c r="Z43" s="5">
        <v>8.0629999999999993E-2</v>
      </c>
      <c r="AA43" s="5">
        <v>8.2059999999999994E-2</v>
      </c>
      <c r="AB43" s="5">
        <v>8.2610000000000003E-2</v>
      </c>
      <c r="AC43" s="5">
        <v>8.3599999999999994E-2</v>
      </c>
      <c r="AD43" s="5">
        <v>8.5519999999999999E-2</v>
      </c>
      <c r="AE43" s="5">
        <v>8.5360000000000005E-2</v>
      </c>
      <c r="AF43" s="5">
        <v>8.2769999999999996E-2</v>
      </c>
      <c r="AG43" s="5">
        <v>8.2360000000000003E-2</v>
      </c>
      <c r="AH43" s="5">
        <v>8.2589999999999997E-2</v>
      </c>
      <c r="AI43" s="5">
        <v>8.3710000000000007E-2</v>
      </c>
      <c r="AJ43" s="5">
        <v>8.2659999999999997E-2</v>
      </c>
      <c r="AK43" s="5">
        <v>7.6230000000000006E-2</v>
      </c>
      <c r="AM43" s="4" t="s">
        <v>109</v>
      </c>
      <c r="AN43" s="4" t="s">
        <v>110</v>
      </c>
      <c r="AO43" s="5">
        <f t="shared" si="1"/>
        <v>5.9190833333333338E-2</v>
      </c>
      <c r="AP43" s="5">
        <f t="shared" si="2"/>
        <v>7.1239999999999998E-2</v>
      </c>
      <c r="AQ43" s="5">
        <f t="shared" si="3"/>
        <v>8.2679090909090883E-2</v>
      </c>
      <c r="AR43" s="6">
        <f>(AO43-AVERAGE(AO11:AO56))/_xlfn.STDEV.P(AO11:AO56)</f>
        <v>-0.45668396341947015</v>
      </c>
      <c r="AS43" s="6">
        <f t="shared" ref="AS43:AT43" si="35">(AP43-AVERAGE(AP11:AP56))/_xlfn.STDEV.P(AP11:AP56)</f>
        <v>-0.49643699790095058</v>
      </c>
      <c r="AT43" s="6">
        <f t="shared" si="35"/>
        <v>-0.47541241999431366</v>
      </c>
    </row>
    <row r="44" spans="1:46" ht="13.5" thickBot="1">
      <c r="A44" s="4" t="s">
        <v>111</v>
      </c>
      <c r="B44" s="4" t="s">
        <v>112</v>
      </c>
      <c r="C44" s="5">
        <v>5.6239999999999998E-2</v>
      </c>
      <c r="D44" s="5">
        <v>5.8009999999999999E-2</v>
      </c>
      <c r="E44" s="5">
        <v>5.6989999999999999E-2</v>
      </c>
      <c r="F44" s="5">
        <v>5.5059999999999998E-2</v>
      </c>
      <c r="G44" s="5">
        <v>5.518E-2</v>
      </c>
      <c r="H44" s="5">
        <v>5.5649999999999998E-2</v>
      </c>
      <c r="I44" s="5">
        <v>5.509E-2</v>
      </c>
      <c r="J44" s="5">
        <v>5.4870000000000002E-2</v>
      </c>
      <c r="K44" s="5">
        <v>5.5739999999999998E-2</v>
      </c>
      <c r="L44" s="5">
        <v>5.5899999999999998E-2</v>
      </c>
      <c r="M44" s="5">
        <v>5.5809999999999998E-2</v>
      </c>
      <c r="N44" s="5">
        <v>5.5500000000000001E-2</v>
      </c>
      <c r="O44" s="5">
        <v>5.5399999999999998E-2</v>
      </c>
      <c r="P44" s="5">
        <v>5.4949999999999999E-2</v>
      </c>
      <c r="Q44" s="5">
        <v>5.5570000000000001E-2</v>
      </c>
      <c r="R44" s="5">
        <v>5.4969999999999998E-2</v>
      </c>
      <c r="S44" s="5">
        <v>5.7189999999999998E-2</v>
      </c>
      <c r="T44" s="5">
        <v>6.5629999999999994E-2</v>
      </c>
      <c r="U44" s="5">
        <v>6.9620000000000001E-2</v>
      </c>
      <c r="V44" s="5">
        <v>7.152E-2</v>
      </c>
      <c r="W44" s="5">
        <v>7.3499999999999996E-2</v>
      </c>
      <c r="X44" s="5">
        <v>7.5689999999999993E-2</v>
      </c>
      <c r="Y44" s="5">
        <v>7.7249999999999999E-2</v>
      </c>
      <c r="Z44" s="5">
        <v>7.8E-2</v>
      </c>
      <c r="AA44" s="5">
        <v>7.8820000000000001E-2</v>
      </c>
      <c r="AB44" s="5">
        <v>7.9530000000000003E-2</v>
      </c>
      <c r="AC44" s="5">
        <v>8.0250000000000002E-2</v>
      </c>
      <c r="AD44" s="5">
        <v>8.301E-2</v>
      </c>
      <c r="AE44" s="5">
        <v>8.2780000000000006E-2</v>
      </c>
      <c r="AF44" s="5">
        <v>7.7219999999999997E-2</v>
      </c>
      <c r="AG44" s="5">
        <v>7.4389999999999998E-2</v>
      </c>
      <c r="AH44" s="5">
        <v>7.4069999999999997E-2</v>
      </c>
      <c r="AI44" s="5">
        <v>7.2599999999999998E-2</v>
      </c>
      <c r="AJ44" s="5">
        <v>7.2900000000000006E-2</v>
      </c>
      <c r="AK44" s="5">
        <v>6.83E-2</v>
      </c>
      <c r="AM44" s="4" t="s">
        <v>111</v>
      </c>
      <c r="AN44" s="4" t="s">
        <v>112</v>
      </c>
      <c r="AO44" s="5">
        <f t="shared" si="1"/>
        <v>5.5836666666666666E-2</v>
      </c>
      <c r="AP44" s="5">
        <f t="shared" si="2"/>
        <v>6.5774166666666675E-2</v>
      </c>
      <c r="AQ44" s="5">
        <f t="shared" si="3"/>
        <v>7.6715454545454531E-2</v>
      </c>
      <c r="AR44" s="6">
        <f>(AO44-AVERAGE(AO11:AO56))/_xlfn.STDEV.P(AO11:AO56)</f>
        <v>-0.60143131828206653</v>
      </c>
      <c r="AS44" s="6">
        <f t="shared" ref="AS44:AT44" si="36">(AP44-AVERAGE(AP11:AP56))/_xlfn.STDEV.P(AP11:AP56)</f>
        <v>-0.68414831429982736</v>
      </c>
      <c r="AT44" s="6">
        <f t="shared" si="36"/>
        <v>-0.65644238190758142</v>
      </c>
    </row>
    <row r="45" spans="1:46" ht="13.5" thickBot="1">
      <c r="A45" s="4" t="s">
        <v>113</v>
      </c>
      <c r="B45" s="4" t="s">
        <v>114</v>
      </c>
      <c r="C45" s="5">
        <v>5.5050000000000002E-2</v>
      </c>
      <c r="D45" s="5">
        <v>5.5469999999999998E-2</v>
      </c>
      <c r="E45" s="5">
        <v>5.5199999999999999E-2</v>
      </c>
      <c r="F45" s="5">
        <v>5.457E-2</v>
      </c>
      <c r="G45" s="5">
        <v>5.4179999999999999E-2</v>
      </c>
      <c r="H45" s="5">
        <v>5.4460000000000001E-2</v>
      </c>
      <c r="I45" s="5">
        <v>5.4600000000000003E-2</v>
      </c>
      <c r="J45" s="5">
        <v>5.4539999999999998E-2</v>
      </c>
      <c r="K45" s="5">
        <v>5.5710000000000003E-2</v>
      </c>
      <c r="L45" s="5">
        <v>5.6370000000000003E-2</v>
      </c>
      <c r="M45" s="5">
        <v>5.6300000000000003E-2</v>
      </c>
      <c r="N45" s="5">
        <v>5.5820000000000002E-2</v>
      </c>
      <c r="O45" s="5">
        <v>5.6250000000000001E-2</v>
      </c>
      <c r="P45" s="5">
        <v>5.663E-2</v>
      </c>
      <c r="Q45" s="5">
        <v>5.8169999999999999E-2</v>
      </c>
      <c r="R45" s="5">
        <v>6.0420000000000001E-2</v>
      </c>
      <c r="S45" s="5">
        <v>6.3539999999999999E-2</v>
      </c>
      <c r="T45" s="5">
        <v>7.4620000000000006E-2</v>
      </c>
      <c r="U45" s="5">
        <v>7.739E-2</v>
      </c>
      <c r="V45" s="5">
        <v>8.0269999999999994E-2</v>
      </c>
      <c r="W45" s="5">
        <v>8.2869999999999999E-2</v>
      </c>
      <c r="X45" s="5">
        <v>8.4769999999999998E-2</v>
      </c>
      <c r="Y45" s="5">
        <v>8.6069999999999994E-2</v>
      </c>
      <c r="Z45" s="5">
        <v>8.7139999999999995E-2</v>
      </c>
      <c r="AA45" s="5">
        <v>8.8249999999999995E-2</v>
      </c>
      <c r="AB45" s="5">
        <v>8.9529999999999998E-2</v>
      </c>
      <c r="AC45" s="5">
        <v>8.9609999999999995E-2</v>
      </c>
      <c r="AD45" s="5">
        <v>9.0749999999999997E-2</v>
      </c>
      <c r="AE45" s="5">
        <v>9.0079999999999993E-2</v>
      </c>
      <c r="AF45" s="5">
        <v>8.1629999999999994E-2</v>
      </c>
      <c r="AG45" s="5">
        <v>8.1019999999999995E-2</v>
      </c>
      <c r="AH45" s="5">
        <v>8.1360000000000002E-2</v>
      </c>
      <c r="AI45" s="5">
        <v>8.0960000000000004E-2</v>
      </c>
      <c r="AJ45" s="5">
        <v>8.0350000000000005E-2</v>
      </c>
      <c r="AK45" s="5">
        <v>7.5029999999999999E-2</v>
      </c>
      <c r="AM45" s="4" t="s">
        <v>113</v>
      </c>
      <c r="AN45" s="4" t="s">
        <v>114</v>
      </c>
      <c r="AO45" s="5">
        <f t="shared" si="1"/>
        <v>5.5189166666666657E-2</v>
      </c>
      <c r="AP45" s="5">
        <f t="shared" si="2"/>
        <v>7.2345000000000007E-2</v>
      </c>
      <c r="AQ45" s="5">
        <f t="shared" si="3"/>
        <v>8.4415454545454557E-2</v>
      </c>
      <c r="AR45" s="6">
        <f>(AO45-AVERAGE(AO11:AO56))/_xlfn.STDEV.P(AO11:AO56)</f>
        <v>-0.62937385113380284</v>
      </c>
      <c r="AS45" s="6">
        <f t="shared" ref="AS45:AT45" si="37">(AP45-AVERAGE(AP11:AP56))/_xlfn.STDEV.P(AP11:AP56)</f>
        <v>-0.45848834634661101</v>
      </c>
      <c r="AT45" s="6">
        <f t="shared" si="37"/>
        <v>-0.4227040012055408</v>
      </c>
    </row>
    <row r="46" spans="1:46" ht="13.5" thickBot="1">
      <c r="A46" s="4" t="s">
        <v>115</v>
      </c>
      <c r="B46" s="4" t="s">
        <v>116</v>
      </c>
      <c r="C46" s="5">
        <v>5.4629999999999998E-2</v>
      </c>
      <c r="D46" s="5">
        <v>5.6129999999999999E-2</v>
      </c>
      <c r="E46" s="5">
        <v>5.6710000000000003E-2</v>
      </c>
      <c r="F46" s="5">
        <v>5.5599999999999997E-2</v>
      </c>
      <c r="G46" s="5">
        <v>5.6030000000000003E-2</v>
      </c>
      <c r="H46" s="5">
        <v>5.6849999999999998E-2</v>
      </c>
      <c r="I46" s="5">
        <v>5.7910000000000003E-2</v>
      </c>
      <c r="J46" s="5">
        <v>5.8290000000000002E-2</v>
      </c>
      <c r="K46" s="5">
        <v>5.8220000000000001E-2</v>
      </c>
      <c r="L46" s="5">
        <v>5.6329999999999998E-2</v>
      </c>
      <c r="M46" s="5">
        <v>5.6590000000000001E-2</v>
      </c>
      <c r="N46" s="5">
        <v>5.7259999999999998E-2</v>
      </c>
      <c r="O46" s="5">
        <v>5.6840000000000002E-2</v>
      </c>
      <c r="P46" s="5">
        <v>5.8270000000000002E-2</v>
      </c>
      <c r="Q46" s="5">
        <v>5.9959999999999999E-2</v>
      </c>
      <c r="R46" s="5">
        <v>6.0760000000000002E-2</v>
      </c>
      <c r="S46" s="5">
        <v>6.4670000000000005E-2</v>
      </c>
      <c r="T46" s="5">
        <v>7.041E-2</v>
      </c>
      <c r="U46" s="5">
        <v>7.0930000000000007E-2</v>
      </c>
      <c r="V46" s="5">
        <v>7.3950000000000002E-2</v>
      </c>
      <c r="W46" s="5">
        <v>7.5319999999999998E-2</v>
      </c>
      <c r="X46" s="5">
        <v>7.8270000000000006E-2</v>
      </c>
      <c r="Y46" s="5">
        <v>7.8539999999999999E-2</v>
      </c>
      <c r="Z46" s="5">
        <v>7.9740000000000005E-2</v>
      </c>
      <c r="AA46" s="5">
        <v>8.1360000000000002E-2</v>
      </c>
      <c r="AB46" s="5">
        <v>8.0640000000000003E-2</v>
      </c>
      <c r="AC46" s="5">
        <v>8.0530000000000004E-2</v>
      </c>
      <c r="AD46" s="5">
        <v>8.1339999999999996E-2</v>
      </c>
      <c r="AE46" s="5">
        <v>8.0390000000000003E-2</v>
      </c>
      <c r="AF46" s="5">
        <v>7.6840000000000006E-2</v>
      </c>
      <c r="AG46" s="5">
        <v>7.7060000000000003E-2</v>
      </c>
      <c r="AH46" s="5">
        <v>7.5550000000000006E-2</v>
      </c>
      <c r="AI46" s="5">
        <v>7.5929999999999997E-2</v>
      </c>
      <c r="AJ46" s="5">
        <v>7.5560000000000002E-2</v>
      </c>
      <c r="AK46" s="5">
        <v>7.1120000000000003E-2</v>
      </c>
      <c r="AM46" s="4" t="s">
        <v>115</v>
      </c>
      <c r="AN46" s="4" t="s">
        <v>116</v>
      </c>
      <c r="AO46" s="5">
        <f t="shared" si="1"/>
        <v>5.6712500000000006E-2</v>
      </c>
      <c r="AP46" s="5">
        <f t="shared" si="2"/>
        <v>6.8971666666666681E-2</v>
      </c>
      <c r="AQ46" s="5">
        <f t="shared" si="3"/>
        <v>7.7847272727272723E-2</v>
      </c>
      <c r="AR46" s="6">
        <f>(AO46-AVERAGE(AO11:AO56))/_xlfn.STDEV.P(AO11:AO56)</f>
        <v>-0.56363517667695107</v>
      </c>
      <c r="AS46" s="6">
        <f t="shared" ref="AS46:AT46" si="38">(AP46-AVERAGE(AP11:AP56))/_xlfn.STDEV.P(AP11:AP56)</f>
        <v>-0.57433762348987261</v>
      </c>
      <c r="AT46" s="6">
        <f t="shared" si="38"/>
        <v>-0.62208532358715141</v>
      </c>
    </row>
    <row r="47" spans="1:46" ht="13.5" thickBot="1">
      <c r="A47" s="4" t="s">
        <v>117</v>
      </c>
      <c r="B47" s="4" t="s">
        <v>118</v>
      </c>
      <c r="C47" s="5">
        <v>4.8849999999999998E-2</v>
      </c>
      <c r="D47" s="5">
        <v>4.9709999999999997E-2</v>
      </c>
      <c r="E47" s="5">
        <v>5.0520000000000002E-2</v>
      </c>
      <c r="F47" s="5">
        <v>4.9730000000000003E-2</v>
      </c>
      <c r="G47" s="5">
        <v>5.008E-2</v>
      </c>
      <c r="H47" s="5">
        <v>5.0299999999999997E-2</v>
      </c>
      <c r="I47" s="5">
        <v>5.0750000000000003E-2</v>
      </c>
      <c r="J47" s="5">
        <v>5.092E-2</v>
      </c>
      <c r="K47" s="5">
        <v>5.135E-2</v>
      </c>
      <c r="L47" s="5">
        <v>5.1740000000000001E-2</v>
      </c>
      <c r="M47" s="5">
        <v>5.1520000000000003E-2</v>
      </c>
      <c r="N47" s="5">
        <v>5.1869999999999999E-2</v>
      </c>
      <c r="O47" s="5">
        <v>5.2290000000000003E-2</v>
      </c>
      <c r="P47" s="5">
        <v>5.2839999999999998E-2</v>
      </c>
      <c r="Q47" s="5">
        <v>5.3530000000000001E-2</v>
      </c>
      <c r="R47" s="5">
        <v>5.2749999999999998E-2</v>
      </c>
      <c r="S47" s="5">
        <v>5.3609999999999998E-2</v>
      </c>
      <c r="T47" s="5">
        <v>5.8220000000000001E-2</v>
      </c>
      <c r="U47" s="5">
        <v>5.9229999999999998E-2</v>
      </c>
      <c r="V47" s="5">
        <v>6.1249999999999999E-2</v>
      </c>
      <c r="W47" s="5">
        <v>6.3159999999999994E-2</v>
      </c>
      <c r="X47" s="5">
        <v>6.4820000000000003E-2</v>
      </c>
      <c r="Y47" s="5">
        <v>6.5869999999999998E-2</v>
      </c>
      <c r="Z47" s="5">
        <v>6.6610000000000003E-2</v>
      </c>
      <c r="AA47" s="5">
        <v>6.7629999999999996E-2</v>
      </c>
      <c r="AB47" s="5">
        <v>6.8029999999999993E-2</v>
      </c>
      <c r="AC47" s="5">
        <v>6.8540000000000004E-2</v>
      </c>
      <c r="AD47" s="5">
        <v>6.9949999999999998E-2</v>
      </c>
      <c r="AE47" s="5">
        <v>7.0389999999999994E-2</v>
      </c>
      <c r="AF47" s="5">
        <v>6.7220000000000002E-2</v>
      </c>
      <c r="AG47" s="5">
        <v>6.719E-2</v>
      </c>
      <c r="AH47" s="5">
        <v>6.6669999999999993E-2</v>
      </c>
      <c r="AI47" s="5">
        <v>6.6600000000000006E-2</v>
      </c>
      <c r="AJ47" s="5">
        <v>6.6040000000000001E-2</v>
      </c>
      <c r="AK47" s="5">
        <v>6.028E-2</v>
      </c>
      <c r="AM47" s="4" t="s">
        <v>117</v>
      </c>
      <c r="AN47" s="4" t="s">
        <v>118</v>
      </c>
      <c r="AO47" s="5">
        <f t="shared" si="1"/>
        <v>5.0611666666666666E-2</v>
      </c>
      <c r="AP47" s="5">
        <f t="shared" si="2"/>
        <v>5.8681666666666667E-2</v>
      </c>
      <c r="AQ47" s="5">
        <f t="shared" si="3"/>
        <v>6.7139999999999991E-2</v>
      </c>
      <c r="AR47" s="6">
        <f>(AO47-AVERAGE(AO11:AO56))/_xlfn.STDEV.P(AO11:AO56)</f>
        <v>-0.82691353318603622</v>
      </c>
      <c r="AS47" s="6">
        <f t="shared" ref="AS47:AT47" si="39">(AP47-AVERAGE(AP11:AP56))/_xlfn.STDEV.P(AP11:AP56)</f>
        <v>-0.92772370900494172</v>
      </c>
      <c r="AT47" s="6">
        <f t="shared" si="39"/>
        <v>-0.94711137410765034</v>
      </c>
    </row>
    <row r="48" spans="1:46" ht="13.5" thickBot="1">
      <c r="A48" s="4" t="s">
        <v>119</v>
      </c>
      <c r="B48" s="4" t="s">
        <v>120</v>
      </c>
      <c r="C48" s="5">
        <v>7.1139999999999995E-2</v>
      </c>
      <c r="D48" s="5">
        <v>7.3249999999999996E-2</v>
      </c>
      <c r="E48" s="5">
        <v>7.5410000000000005E-2</v>
      </c>
      <c r="F48" s="5">
        <v>7.5609999999999997E-2</v>
      </c>
      <c r="G48" s="5">
        <v>7.9240000000000005E-2</v>
      </c>
      <c r="H48" s="5">
        <v>8.0519999999999994E-2</v>
      </c>
      <c r="I48" s="5">
        <v>8.0049999999999996E-2</v>
      </c>
      <c r="J48" s="5">
        <v>7.9640000000000002E-2</v>
      </c>
      <c r="K48" s="5">
        <v>8.0430000000000001E-2</v>
      </c>
      <c r="L48" s="5">
        <v>7.8549999999999995E-2</v>
      </c>
      <c r="M48" s="5">
        <v>7.6730000000000007E-2</v>
      </c>
      <c r="N48" s="5">
        <v>7.5810000000000002E-2</v>
      </c>
      <c r="O48" s="5">
        <v>7.5649999999999995E-2</v>
      </c>
      <c r="P48" s="5">
        <v>7.5130000000000002E-2</v>
      </c>
      <c r="Q48" s="5">
        <v>7.5950000000000004E-2</v>
      </c>
      <c r="R48" s="5">
        <v>7.6619999999999994E-2</v>
      </c>
      <c r="S48" s="5">
        <v>7.5569999999999998E-2</v>
      </c>
      <c r="T48" s="5">
        <v>8.1070000000000003E-2</v>
      </c>
      <c r="U48" s="5">
        <v>8.4500000000000006E-2</v>
      </c>
      <c r="V48" s="5">
        <v>8.6169999999999997E-2</v>
      </c>
      <c r="W48" s="5">
        <v>8.8739999999999999E-2</v>
      </c>
      <c r="X48" s="5">
        <v>9.0770000000000003E-2</v>
      </c>
      <c r="Y48" s="5">
        <v>9.3210000000000001E-2</v>
      </c>
      <c r="Z48" s="5">
        <v>9.6280000000000004E-2</v>
      </c>
      <c r="AA48" s="5">
        <v>9.6710000000000004E-2</v>
      </c>
      <c r="AB48" s="5">
        <v>9.8030000000000006E-2</v>
      </c>
      <c r="AC48" s="5">
        <v>9.6560000000000007E-2</v>
      </c>
      <c r="AD48" s="5">
        <v>9.5219999999999999E-2</v>
      </c>
      <c r="AE48" s="5">
        <v>9.5299999999999996E-2</v>
      </c>
      <c r="AF48" s="5">
        <v>9.3229999999999993E-2</v>
      </c>
      <c r="AG48" s="5">
        <v>9.2289999999999997E-2</v>
      </c>
      <c r="AH48" s="5">
        <v>9.2399999999999996E-2</v>
      </c>
      <c r="AI48" s="5">
        <v>9.1520000000000004E-2</v>
      </c>
      <c r="AJ48" s="5">
        <v>9.1759999999999994E-2</v>
      </c>
      <c r="AK48" s="5">
        <v>8.2379999999999995E-2</v>
      </c>
      <c r="AM48" s="4" t="s">
        <v>119</v>
      </c>
      <c r="AN48" s="4" t="s">
        <v>120</v>
      </c>
      <c r="AO48" s="5">
        <f t="shared" si="1"/>
        <v>7.7198333333333341E-2</v>
      </c>
      <c r="AP48" s="5">
        <f t="shared" si="2"/>
        <v>8.3305000000000004E-2</v>
      </c>
      <c r="AQ48" s="5">
        <f t="shared" si="3"/>
        <v>9.3218181818181811E-2</v>
      </c>
      <c r="AR48" s="6">
        <f>(AO48-AVERAGE(AO11:AO56))/_xlfn.STDEV.P(AO11:AO56)</f>
        <v>0.32042053129502462</v>
      </c>
      <c r="AS48" s="6">
        <f t="shared" ref="AS48:AT48" si="40">(AP48-AVERAGE(AP11:AP56))/_xlfn.STDEV.P(AP11:AP56)</f>
        <v>-8.2092671201309683E-2</v>
      </c>
      <c r="AT48" s="6">
        <f t="shared" si="40"/>
        <v>-0.15549163516801465</v>
      </c>
    </row>
    <row r="49" spans="1:46" ht="13.5" thickBot="1">
      <c r="A49" s="4" t="s">
        <v>121</v>
      </c>
      <c r="B49" s="4" t="s">
        <v>122</v>
      </c>
      <c r="C49" s="5">
        <v>5.2220000000000003E-2</v>
      </c>
      <c r="D49" s="5">
        <v>5.4519999999999999E-2</v>
      </c>
      <c r="E49" s="5">
        <v>5.4539999999999998E-2</v>
      </c>
      <c r="F49" s="5">
        <v>5.1270000000000003E-2</v>
      </c>
      <c r="G49" s="5">
        <v>4.9790000000000001E-2</v>
      </c>
      <c r="H49" s="5">
        <v>4.9660000000000003E-2</v>
      </c>
      <c r="I49" s="5">
        <v>4.9840000000000002E-2</v>
      </c>
      <c r="J49" s="5">
        <v>5.0319999999999997E-2</v>
      </c>
      <c r="K49" s="5">
        <v>5.135E-2</v>
      </c>
      <c r="L49" s="5">
        <v>5.2580000000000002E-2</v>
      </c>
      <c r="M49" s="5">
        <v>5.0700000000000002E-2</v>
      </c>
      <c r="N49" s="5">
        <v>4.999E-2</v>
      </c>
      <c r="O49" s="5">
        <v>5.0070000000000003E-2</v>
      </c>
      <c r="P49" s="5">
        <v>4.8989999999999999E-2</v>
      </c>
      <c r="Q49" s="5">
        <v>5.0909999999999997E-2</v>
      </c>
      <c r="R49" s="5">
        <v>5.203E-2</v>
      </c>
      <c r="S49" s="5">
        <v>5.5E-2</v>
      </c>
      <c r="T49" s="5">
        <v>6.0290000000000003E-2</v>
      </c>
      <c r="U49" s="5">
        <v>6.3149999999999998E-2</v>
      </c>
      <c r="V49" s="5">
        <v>6.4619999999999997E-2</v>
      </c>
      <c r="W49" s="5">
        <v>6.7049999999999998E-2</v>
      </c>
      <c r="X49" s="5">
        <v>6.8919999999999995E-2</v>
      </c>
      <c r="Y49" s="5">
        <v>6.8930000000000005E-2</v>
      </c>
      <c r="Z49" s="5">
        <v>6.8559999999999996E-2</v>
      </c>
      <c r="AA49" s="5">
        <v>6.9150000000000003E-2</v>
      </c>
      <c r="AB49" s="5">
        <v>6.9409999999999999E-2</v>
      </c>
      <c r="AC49" s="5">
        <v>6.8930000000000005E-2</v>
      </c>
      <c r="AD49" s="5">
        <v>7.0129999999999998E-2</v>
      </c>
      <c r="AE49" s="5">
        <v>6.8940000000000001E-2</v>
      </c>
      <c r="AF49" s="5">
        <v>6.4909999999999995E-2</v>
      </c>
      <c r="AG49" s="5">
        <v>6.3930000000000001E-2</v>
      </c>
      <c r="AH49" s="5">
        <v>6.1960000000000001E-2</v>
      </c>
      <c r="AI49" s="5">
        <v>6.2190000000000002E-2</v>
      </c>
      <c r="AJ49" s="5">
        <v>6.0970000000000003E-2</v>
      </c>
      <c r="AK49" s="5">
        <v>5.7209999999999997E-2</v>
      </c>
      <c r="AM49" s="4" t="s">
        <v>121</v>
      </c>
      <c r="AN49" s="4" t="s">
        <v>122</v>
      </c>
      <c r="AO49" s="5">
        <f t="shared" si="1"/>
        <v>5.1398333333333324E-2</v>
      </c>
      <c r="AP49" s="5">
        <f t="shared" si="2"/>
        <v>5.9876666666666668E-2</v>
      </c>
      <c r="AQ49" s="5">
        <f t="shared" si="3"/>
        <v>6.5248181818181802E-2</v>
      </c>
      <c r="AR49" s="6">
        <f>(AO49-AVERAGE(AO11:AO56))/_xlfn.STDEV.P(AO11:AO56)</f>
        <v>-0.79296533368534328</v>
      </c>
      <c r="AS49" s="6">
        <f t="shared" ref="AS49:AT49" si="41">(AP49-AVERAGE(AP11:AP56))/_xlfn.STDEV.P(AP11:AP56)</f>
        <v>-0.88668421705251144</v>
      </c>
      <c r="AT49" s="6">
        <f t="shared" si="41"/>
        <v>-1.0045387141597102</v>
      </c>
    </row>
    <row r="50" spans="1:46" ht="13.5" thickBot="1">
      <c r="A50" s="4" t="s">
        <v>123</v>
      </c>
      <c r="B50" s="4" t="s">
        <v>124</v>
      </c>
      <c r="C50" s="5">
        <v>4.5429999999999998E-2</v>
      </c>
      <c r="D50" s="5">
        <v>4.6420000000000003E-2</v>
      </c>
      <c r="E50" s="5">
        <v>4.6629999999999998E-2</v>
      </c>
      <c r="F50" s="5">
        <v>4.4350000000000001E-2</v>
      </c>
      <c r="G50" s="5">
        <v>4.4810000000000003E-2</v>
      </c>
      <c r="H50" s="5">
        <v>4.48E-2</v>
      </c>
      <c r="I50" s="5">
        <v>4.521E-2</v>
      </c>
      <c r="J50" s="5">
        <v>4.5069999999999999E-2</v>
      </c>
      <c r="K50" s="5">
        <v>4.4749999999999998E-2</v>
      </c>
      <c r="L50" s="5">
        <v>4.2880000000000001E-2</v>
      </c>
      <c r="M50" s="5">
        <v>4.2750000000000003E-2</v>
      </c>
      <c r="N50" s="5">
        <v>4.215E-2</v>
      </c>
      <c r="O50" s="5">
        <v>4.2889999999999998E-2</v>
      </c>
      <c r="P50" s="5">
        <v>4.215E-2</v>
      </c>
      <c r="Q50" s="5">
        <v>4.3249999999999997E-2</v>
      </c>
      <c r="R50" s="5">
        <v>4.385E-2</v>
      </c>
      <c r="S50" s="5">
        <v>4.6429999999999999E-2</v>
      </c>
      <c r="T50" s="5">
        <v>5.5789999999999999E-2</v>
      </c>
      <c r="U50" s="5">
        <v>5.7680000000000002E-2</v>
      </c>
      <c r="V50" s="5">
        <v>5.926E-2</v>
      </c>
      <c r="W50" s="5">
        <v>6.2770000000000006E-2</v>
      </c>
      <c r="X50" s="5">
        <v>6.5310000000000007E-2</v>
      </c>
      <c r="Y50" s="5">
        <v>6.7479999999999998E-2</v>
      </c>
      <c r="Z50" s="5">
        <v>6.9279999999999994E-2</v>
      </c>
      <c r="AA50" s="5">
        <v>7.2139999999999996E-2</v>
      </c>
      <c r="AB50" s="5">
        <v>7.356E-2</v>
      </c>
      <c r="AC50" s="5">
        <v>7.3050000000000004E-2</v>
      </c>
      <c r="AD50" s="5">
        <v>7.4870000000000006E-2</v>
      </c>
      <c r="AE50" s="5">
        <v>7.4060000000000001E-2</v>
      </c>
      <c r="AF50" s="5">
        <v>6.6470000000000001E-2</v>
      </c>
      <c r="AG50" s="5">
        <v>6.5930000000000002E-2</v>
      </c>
      <c r="AH50" s="5">
        <v>6.479E-2</v>
      </c>
      <c r="AI50" s="5">
        <v>6.2300000000000001E-2</v>
      </c>
      <c r="AJ50" s="5">
        <v>6.2469999999999998E-2</v>
      </c>
      <c r="AK50" s="5">
        <v>5.5980000000000002E-2</v>
      </c>
      <c r="AM50" s="4" t="s">
        <v>123</v>
      </c>
      <c r="AN50" s="4" t="s">
        <v>124</v>
      </c>
      <c r="AO50" s="5">
        <f t="shared" si="1"/>
        <v>4.4604166666666667E-2</v>
      </c>
      <c r="AP50" s="5">
        <f t="shared" si="2"/>
        <v>5.4678333333333329E-2</v>
      </c>
      <c r="AQ50" s="5">
        <f t="shared" si="3"/>
        <v>6.7783636363636379E-2</v>
      </c>
      <c r="AR50" s="6">
        <f>(AO50-AVERAGE(AO11:AO56))/_xlfn.STDEV.P(AO11:AO56)</f>
        <v>-1.0861641372119879</v>
      </c>
      <c r="AS50" s="6">
        <f t="shared" ref="AS50:AT50" si="42">(AP50-AVERAGE(AP11:AP56))/_xlfn.STDEV.P(AP11:AP56)</f>
        <v>-1.0652088689348407</v>
      </c>
      <c r="AT50" s="6">
        <f t="shared" si="42"/>
        <v>-0.92757338431579084</v>
      </c>
    </row>
    <row r="51" spans="1:46" ht="13.5" thickBot="1">
      <c r="A51" s="4" t="s">
        <v>125</v>
      </c>
      <c r="B51" s="4" t="s">
        <v>126</v>
      </c>
      <c r="C51" s="5">
        <v>4.5909999999999999E-2</v>
      </c>
      <c r="D51" s="5">
        <v>4.6539999999999998E-2</v>
      </c>
      <c r="E51" s="5">
        <v>4.666E-2</v>
      </c>
      <c r="F51" s="5">
        <v>4.7140000000000001E-2</v>
      </c>
      <c r="G51" s="5">
        <v>4.827E-2</v>
      </c>
      <c r="H51" s="5">
        <v>4.8919999999999998E-2</v>
      </c>
      <c r="I51" s="5">
        <v>4.9239999999999999E-2</v>
      </c>
      <c r="J51" s="5">
        <v>4.9489999999999999E-2</v>
      </c>
      <c r="K51" s="5">
        <v>5.008E-2</v>
      </c>
      <c r="L51" s="5">
        <v>5.0599999999999999E-2</v>
      </c>
      <c r="M51" s="5">
        <v>5.0930000000000003E-2</v>
      </c>
      <c r="N51" s="5">
        <v>5.1040000000000002E-2</v>
      </c>
      <c r="O51" s="5">
        <v>5.1049999999999998E-2</v>
      </c>
      <c r="P51" s="5">
        <v>5.1130000000000002E-2</v>
      </c>
      <c r="Q51" s="5">
        <v>5.2560000000000003E-2</v>
      </c>
      <c r="R51" s="5">
        <v>5.2470000000000003E-2</v>
      </c>
      <c r="S51" s="5">
        <v>5.4280000000000002E-2</v>
      </c>
      <c r="T51" s="5">
        <v>5.8630000000000002E-2</v>
      </c>
      <c r="U51" s="5">
        <v>5.9900000000000002E-2</v>
      </c>
      <c r="V51" s="5">
        <v>6.1019999999999998E-2</v>
      </c>
      <c r="W51" s="5">
        <v>6.2350000000000003E-2</v>
      </c>
      <c r="X51" s="5">
        <v>6.386E-2</v>
      </c>
      <c r="Y51" s="5">
        <v>6.4890000000000003E-2</v>
      </c>
      <c r="Z51" s="5">
        <v>6.6129999999999994E-2</v>
      </c>
      <c r="AA51" s="5">
        <v>6.7470000000000002E-2</v>
      </c>
      <c r="AB51" s="5">
        <v>6.862E-2</v>
      </c>
      <c r="AC51" s="5">
        <v>6.9250000000000006E-2</v>
      </c>
      <c r="AD51" s="5">
        <v>7.0440000000000003E-2</v>
      </c>
      <c r="AE51" s="5">
        <v>6.9449999999999998E-2</v>
      </c>
      <c r="AF51" s="5">
        <v>6.6369999999999998E-2</v>
      </c>
      <c r="AG51" s="5">
        <v>6.6420000000000007E-2</v>
      </c>
      <c r="AH51" s="5">
        <v>6.7000000000000004E-2</v>
      </c>
      <c r="AI51" s="5">
        <v>6.7919999999999994E-2</v>
      </c>
      <c r="AJ51" s="5">
        <v>6.7820000000000005E-2</v>
      </c>
      <c r="AK51" s="5">
        <v>6.1580000000000003E-2</v>
      </c>
      <c r="AM51" s="4" t="s">
        <v>125</v>
      </c>
      <c r="AN51" s="4" t="s">
        <v>126</v>
      </c>
      <c r="AO51" s="5">
        <f t="shared" si="1"/>
        <v>4.8735000000000001E-2</v>
      </c>
      <c r="AP51" s="5">
        <f t="shared" si="2"/>
        <v>5.8189166666666674E-2</v>
      </c>
      <c r="AQ51" s="5">
        <f t="shared" si="3"/>
        <v>6.7485454545454543E-2</v>
      </c>
      <c r="AR51" s="6">
        <f>(AO51-AVERAGE(AO11:AO56))/_xlfn.STDEV.P(AO11:AO56)</f>
        <v>-0.90790012775760554</v>
      </c>
      <c r="AS51" s="6">
        <f t="shared" ref="AS51:AT51" si="43">(AP51-AVERAGE(AP11:AP56))/_xlfn.STDEV.P(AP11:AP56)</f>
        <v>-0.94463747451671709</v>
      </c>
      <c r="AT51" s="6">
        <f t="shared" si="43"/>
        <v>-0.93662488241145481</v>
      </c>
    </row>
    <row r="52" spans="1:46" ht="13.5" thickBot="1">
      <c r="A52" s="4" t="s">
        <v>127</v>
      </c>
      <c r="B52" s="4" t="s">
        <v>128</v>
      </c>
      <c r="C52" s="5">
        <v>3.8730000000000001E-2</v>
      </c>
      <c r="D52" s="5">
        <v>3.9079999999999997E-2</v>
      </c>
      <c r="E52" s="5">
        <v>3.9170000000000003E-2</v>
      </c>
      <c r="F52" s="5">
        <v>3.9300000000000002E-2</v>
      </c>
      <c r="G52" s="5">
        <v>3.9149999999999997E-2</v>
      </c>
      <c r="H52" s="5">
        <v>3.9059999999999997E-2</v>
      </c>
      <c r="I52" s="5">
        <v>3.9379999999999998E-2</v>
      </c>
      <c r="J52" s="5">
        <v>3.977E-2</v>
      </c>
      <c r="K52" s="5">
        <v>4.0680000000000001E-2</v>
      </c>
      <c r="L52" s="5">
        <v>3.8940000000000002E-2</v>
      </c>
      <c r="M52" s="5">
        <v>3.9039999999999998E-2</v>
      </c>
      <c r="N52" s="5">
        <v>3.9239999999999997E-2</v>
      </c>
      <c r="O52" s="5">
        <v>3.9750000000000001E-2</v>
      </c>
      <c r="P52" s="5">
        <v>3.9780000000000003E-2</v>
      </c>
      <c r="Q52" s="5">
        <v>4.0090000000000001E-2</v>
      </c>
      <c r="R52" s="5">
        <v>3.9480000000000001E-2</v>
      </c>
      <c r="S52" s="5">
        <v>4.0829999999999998E-2</v>
      </c>
      <c r="T52" s="5">
        <v>4.5150000000000003E-2</v>
      </c>
      <c r="U52" s="5">
        <v>4.641E-2</v>
      </c>
      <c r="V52" s="5">
        <v>4.7759999999999997E-2</v>
      </c>
      <c r="W52" s="5">
        <v>4.8779999999999997E-2</v>
      </c>
      <c r="X52" s="5">
        <v>5.0389999999999997E-2</v>
      </c>
      <c r="Y52" s="5">
        <v>5.0939999999999999E-2</v>
      </c>
      <c r="Z52" s="5">
        <v>5.178E-2</v>
      </c>
      <c r="AA52" s="5">
        <v>5.2749999999999998E-2</v>
      </c>
      <c r="AB52" s="5">
        <v>5.373E-2</v>
      </c>
      <c r="AC52" s="5">
        <v>5.4629999999999998E-2</v>
      </c>
      <c r="AD52" s="5">
        <v>5.4879999999999998E-2</v>
      </c>
      <c r="AE52" s="5">
        <v>5.509E-2</v>
      </c>
      <c r="AF52" s="5">
        <v>5.2049999999999999E-2</v>
      </c>
      <c r="AG52" s="5">
        <v>5.1580000000000001E-2</v>
      </c>
      <c r="AH52" s="5">
        <v>5.0880000000000002E-2</v>
      </c>
      <c r="AI52" s="5">
        <v>5.0229999999999997E-2</v>
      </c>
      <c r="AJ52" s="5">
        <v>4.9849999999999998E-2</v>
      </c>
      <c r="AK52" s="5">
        <v>4.5310000000000003E-2</v>
      </c>
      <c r="AM52" s="4" t="s">
        <v>127</v>
      </c>
      <c r="AN52" s="4" t="s">
        <v>128</v>
      </c>
      <c r="AO52" s="5">
        <f t="shared" si="1"/>
        <v>3.9294999999999997E-2</v>
      </c>
      <c r="AP52" s="5">
        <f t="shared" si="2"/>
        <v>4.5095000000000003E-2</v>
      </c>
      <c r="AQ52" s="5">
        <f t="shared" si="3"/>
        <v>5.1907272727272719E-2</v>
      </c>
      <c r="AR52" s="6">
        <f>(AO52-AVERAGE(AO11:AO56))/_xlfn.STDEV.P(AO11:AO56)</f>
        <v>-1.3152785217659262</v>
      </c>
      <c r="AS52" s="6">
        <f t="shared" ref="AS52:AT52" si="44">(AP52-AVERAGE(AP11:AP56))/_xlfn.STDEV.P(AP11:AP56)</f>
        <v>-1.3943261335463797</v>
      </c>
      <c r="AT52" s="6">
        <f t="shared" si="44"/>
        <v>-1.4095104658483091</v>
      </c>
    </row>
    <row r="53" spans="1:46" ht="13.5" thickBot="1">
      <c r="A53" s="4" t="s">
        <v>129</v>
      </c>
      <c r="B53" s="4" t="s">
        <v>130</v>
      </c>
      <c r="C53" s="5">
        <v>3.0519999999999999E-2</v>
      </c>
      <c r="D53" s="5">
        <v>3.1179999999999999E-2</v>
      </c>
      <c r="E53" s="5">
        <v>3.3360000000000001E-2</v>
      </c>
      <c r="F53" s="5">
        <v>3.2129999999999999E-2</v>
      </c>
      <c r="G53" s="5">
        <v>3.2620000000000003E-2</v>
      </c>
      <c r="H53" s="5">
        <v>3.3599999999999998E-2</v>
      </c>
      <c r="I53" s="5">
        <v>3.3939999999999998E-2</v>
      </c>
      <c r="J53" s="5">
        <v>3.4110000000000001E-2</v>
      </c>
      <c r="K53" s="5">
        <v>3.415E-2</v>
      </c>
      <c r="L53" s="5">
        <v>3.3759999999999998E-2</v>
      </c>
      <c r="M53" s="5">
        <v>3.3430000000000001E-2</v>
      </c>
      <c r="N53" s="5">
        <v>3.3680000000000002E-2</v>
      </c>
      <c r="O53" s="5">
        <v>3.3709999999999997E-2</v>
      </c>
      <c r="P53" s="5">
        <v>3.2750000000000001E-2</v>
      </c>
      <c r="Q53" s="5">
        <v>3.1890000000000002E-2</v>
      </c>
      <c r="R53" s="5">
        <v>3.1980000000000001E-2</v>
      </c>
      <c r="S53" s="5">
        <v>3.8850000000000003E-2</v>
      </c>
      <c r="T53" s="5">
        <v>4.274E-2</v>
      </c>
      <c r="U53" s="5">
        <v>4.4400000000000002E-2</v>
      </c>
      <c r="V53" s="5">
        <v>4.6649999999999997E-2</v>
      </c>
      <c r="W53" s="5">
        <v>4.8599999999999997E-2</v>
      </c>
      <c r="X53" s="5">
        <v>4.9939999999999998E-2</v>
      </c>
      <c r="Y53" s="5">
        <v>4.9970000000000001E-2</v>
      </c>
      <c r="Z53" s="5">
        <v>5.0299999999999997E-2</v>
      </c>
      <c r="AA53" s="5">
        <v>5.0779999999999999E-2</v>
      </c>
      <c r="AB53" s="5">
        <v>5.219E-2</v>
      </c>
      <c r="AC53" s="5">
        <v>5.2240000000000002E-2</v>
      </c>
      <c r="AD53" s="5">
        <v>5.3019999999999998E-2</v>
      </c>
      <c r="AE53" s="5">
        <v>4.7570000000000001E-2</v>
      </c>
      <c r="AF53" s="5">
        <v>4.4589999999999998E-2</v>
      </c>
      <c r="AG53" s="5">
        <v>4.5019999999999998E-2</v>
      </c>
      <c r="AH53" s="5">
        <v>4.4350000000000001E-2</v>
      </c>
      <c r="AI53" s="5">
        <v>4.3950000000000003E-2</v>
      </c>
      <c r="AJ53" s="5">
        <v>4.5379999999999997E-2</v>
      </c>
      <c r="AK53" s="5">
        <v>4.2759999999999999E-2</v>
      </c>
      <c r="AM53" s="4" t="s">
        <v>129</v>
      </c>
      <c r="AN53" s="4" t="s">
        <v>130</v>
      </c>
      <c r="AO53" s="5">
        <f t="shared" si="1"/>
        <v>3.3040000000000007E-2</v>
      </c>
      <c r="AP53" s="5">
        <f t="shared" si="2"/>
        <v>4.1814999999999991E-2</v>
      </c>
      <c r="AQ53" s="5">
        <f t="shared" si="3"/>
        <v>4.7440909090909096E-2</v>
      </c>
      <c r="AR53" s="6">
        <f>(AO53-AVERAGE(AO11:AO56))/_xlfn.STDEV.P(AO11:AO56)</f>
        <v>-1.5852098622873285</v>
      </c>
      <c r="AS53" s="6">
        <f t="shared" ref="AS53:AT53" si="45">(AP53-AVERAGE(AP11:AP56))/_xlfn.STDEV.P(AP11:AP56)</f>
        <v>-1.5069700947212514</v>
      </c>
      <c r="AT53" s="6">
        <f t="shared" si="45"/>
        <v>-1.5450897650678035</v>
      </c>
    </row>
    <row r="54" spans="1:46" ht="13.5" thickBot="1">
      <c r="A54" s="4" t="s">
        <v>131</v>
      </c>
      <c r="B54" s="4" t="s">
        <v>132</v>
      </c>
      <c r="C54" s="5">
        <v>4.8210000000000003E-2</v>
      </c>
      <c r="D54" s="5">
        <v>4.947E-2</v>
      </c>
      <c r="E54" s="5">
        <v>5.0099999999999999E-2</v>
      </c>
      <c r="F54" s="5">
        <v>4.9329999999999999E-2</v>
      </c>
      <c r="G54" s="5">
        <v>4.9520000000000002E-2</v>
      </c>
      <c r="H54" s="5">
        <v>5.0220000000000001E-2</v>
      </c>
      <c r="I54" s="5">
        <v>5.0619999999999998E-2</v>
      </c>
      <c r="J54" s="5">
        <v>5.0169999999999999E-2</v>
      </c>
      <c r="K54" s="5">
        <v>5.058E-2</v>
      </c>
      <c r="L54" s="5">
        <v>5.1049999999999998E-2</v>
      </c>
      <c r="M54" s="5">
        <v>4.9140000000000003E-2</v>
      </c>
      <c r="N54" s="5">
        <v>4.863E-2</v>
      </c>
      <c r="O54" s="5">
        <v>4.8680000000000001E-2</v>
      </c>
      <c r="P54" s="5">
        <v>4.8480000000000002E-2</v>
      </c>
      <c r="Q54" s="5">
        <v>4.9169999999999998E-2</v>
      </c>
      <c r="R54" s="5">
        <v>4.863E-2</v>
      </c>
      <c r="S54" s="5">
        <v>4.9579999999999999E-2</v>
      </c>
      <c r="T54" s="5">
        <v>5.3719999999999997E-2</v>
      </c>
      <c r="U54" s="5">
        <v>5.4199999999999998E-2</v>
      </c>
      <c r="V54" s="5">
        <v>5.5E-2</v>
      </c>
      <c r="W54" s="5">
        <v>5.6430000000000001E-2</v>
      </c>
      <c r="X54" s="5">
        <v>5.7230000000000003E-2</v>
      </c>
      <c r="Y54" s="5">
        <v>5.7669999999999999E-2</v>
      </c>
      <c r="Z54" s="5">
        <v>5.9089999999999997E-2</v>
      </c>
      <c r="AA54" s="5">
        <v>6.0089999999999998E-2</v>
      </c>
      <c r="AB54" s="5">
        <v>6.0150000000000002E-2</v>
      </c>
      <c r="AC54" s="5">
        <v>5.9990000000000002E-2</v>
      </c>
      <c r="AD54" s="5">
        <v>6.1159999999999999E-2</v>
      </c>
      <c r="AE54" s="5">
        <v>6.1589999999999999E-2</v>
      </c>
      <c r="AF54" s="5">
        <v>5.8549999999999998E-2</v>
      </c>
      <c r="AG54" s="5">
        <v>5.8020000000000002E-2</v>
      </c>
      <c r="AH54" s="5">
        <v>5.7639999999999997E-2</v>
      </c>
      <c r="AI54" s="5">
        <v>5.772E-2</v>
      </c>
      <c r="AJ54" s="5">
        <v>5.8040000000000001E-2</v>
      </c>
      <c r="AK54" s="5">
        <v>5.305E-2</v>
      </c>
      <c r="AM54" s="4" t="s">
        <v>131</v>
      </c>
      <c r="AN54" s="4" t="s">
        <v>132</v>
      </c>
      <c r="AO54" s="5">
        <f t="shared" si="1"/>
        <v>4.9753333333333323E-2</v>
      </c>
      <c r="AP54" s="5">
        <f t="shared" si="2"/>
        <v>5.3156666666666665E-2</v>
      </c>
      <c r="AQ54" s="5">
        <f t="shared" si="3"/>
        <v>5.8727272727272732E-2</v>
      </c>
      <c r="AR54" s="6">
        <f>(AO54-AVERAGE(AO11:AO56))/_xlfn.STDEV.P(AO11:AO56)</f>
        <v>-0.86395447120056434</v>
      </c>
      <c r="AS54" s="6">
        <f t="shared" ref="AS54:AT54" si="46">(AP54-AVERAGE(AP11:AP56))/_xlfn.STDEV.P(AP11:AP56)</f>
        <v>-1.1174669667766379</v>
      </c>
      <c r="AT54" s="6">
        <f t="shared" si="46"/>
        <v>-1.2024850429407876</v>
      </c>
    </row>
    <row r="55" spans="1:46" ht="13.5" thickBot="1">
      <c r="A55" s="4" t="s">
        <v>133</v>
      </c>
      <c r="B55" s="4" t="s">
        <v>134</v>
      </c>
      <c r="C55" s="5">
        <v>3.3149999999999999E-2</v>
      </c>
      <c r="D55" s="5">
        <v>3.3649999999999999E-2</v>
      </c>
      <c r="E55" s="5">
        <v>3.4549999999999997E-2</v>
      </c>
      <c r="F55" s="5">
        <v>3.4070000000000003E-2</v>
      </c>
      <c r="G55" s="5">
        <v>3.492E-2</v>
      </c>
      <c r="H55" s="5">
        <v>3.5770000000000003E-2</v>
      </c>
      <c r="I55" s="5">
        <v>3.6609999999999997E-2</v>
      </c>
      <c r="J55" s="5">
        <v>3.6519999999999997E-2</v>
      </c>
      <c r="K55" s="5">
        <v>3.6360000000000003E-2</v>
      </c>
      <c r="L55" s="5">
        <v>3.5450000000000002E-2</v>
      </c>
      <c r="M55" s="5">
        <v>3.4909999999999997E-2</v>
      </c>
      <c r="N55" s="5">
        <v>3.4959999999999998E-2</v>
      </c>
      <c r="O55" s="5">
        <v>3.5819999999999998E-2</v>
      </c>
      <c r="P55" s="5">
        <v>3.5810000000000002E-2</v>
      </c>
      <c r="Q55" s="5">
        <v>3.5700000000000003E-2</v>
      </c>
      <c r="R55" s="5">
        <v>3.6069999999999998E-2</v>
      </c>
      <c r="S55" s="5">
        <v>3.6740000000000002E-2</v>
      </c>
      <c r="T55" s="5">
        <v>4.1259999999999998E-2</v>
      </c>
      <c r="U55" s="5">
        <v>4.2599999999999999E-2</v>
      </c>
      <c r="V55" s="5">
        <v>4.4010000000000001E-2</v>
      </c>
      <c r="W55" s="5">
        <v>4.5420000000000002E-2</v>
      </c>
      <c r="X55" s="5">
        <v>4.7079999999999997E-2</v>
      </c>
      <c r="Y55" s="5">
        <v>4.7640000000000002E-2</v>
      </c>
      <c r="Z55" s="5">
        <v>4.8329999999999998E-2</v>
      </c>
      <c r="AA55" s="5">
        <v>4.8300000000000003E-2</v>
      </c>
      <c r="AB55" s="5">
        <v>4.9160000000000002E-2</v>
      </c>
      <c r="AC55" s="5">
        <v>4.931E-2</v>
      </c>
      <c r="AD55" s="5">
        <v>4.9200000000000001E-2</v>
      </c>
      <c r="AE55" s="5">
        <v>4.8779999999999997E-2</v>
      </c>
      <c r="AF55" s="5">
        <v>4.4229999999999998E-2</v>
      </c>
      <c r="AG55" s="5">
        <v>4.376E-2</v>
      </c>
      <c r="AH55" s="5">
        <v>4.3380000000000002E-2</v>
      </c>
      <c r="AI55" s="5">
        <v>4.317E-2</v>
      </c>
      <c r="AJ55" s="5">
        <v>4.2209999999999998E-2</v>
      </c>
      <c r="AK55" s="5">
        <v>3.8640000000000001E-2</v>
      </c>
      <c r="AM55" s="4" t="s">
        <v>133</v>
      </c>
      <c r="AN55" s="4" t="s">
        <v>134</v>
      </c>
      <c r="AO55" s="5">
        <f t="shared" si="1"/>
        <v>3.5076666666666666E-2</v>
      </c>
      <c r="AP55" s="5">
        <f t="shared" si="2"/>
        <v>4.1373333333333338E-2</v>
      </c>
      <c r="AQ55" s="5">
        <f t="shared" si="3"/>
        <v>4.5467272727272731E-2</v>
      </c>
      <c r="AR55" s="6">
        <f>(AO55-AVERAGE(AO11:AO56))/_xlfn.STDEV.P(AO11:AO56)</f>
        <v>-1.4973185491732457</v>
      </c>
      <c r="AS55" s="6">
        <f t="shared" ref="AS55:AT55" si="47">(AP55-AVERAGE(AP11:AP56))/_xlfn.STDEV.P(AP11:AP56)</f>
        <v>-1.5221381077859566</v>
      </c>
      <c r="AT55" s="6">
        <f t="shared" si="47"/>
        <v>-1.6050007478900148</v>
      </c>
    </row>
    <row r="56" spans="1:46" ht="13.5" thickBot="1">
      <c r="A56" s="4" t="s">
        <v>135</v>
      </c>
      <c r="B56" s="4" t="s">
        <v>136</v>
      </c>
      <c r="C56" s="5">
        <v>4.0759999999999998E-2</v>
      </c>
      <c r="D56" s="5">
        <v>4.2169999999999999E-2</v>
      </c>
      <c r="E56" s="5">
        <v>4.3130000000000002E-2</v>
      </c>
      <c r="F56" s="5">
        <v>4.2009999999999999E-2</v>
      </c>
      <c r="G56" s="5">
        <v>4.3990000000000001E-2</v>
      </c>
      <c r="H56" s="5">
        <v>4.4990000000000002E-2</v>
      </c>
      <c r="I56" s="5">
        <v>4.5929999999999999E-2</v>
      </c>
      <c r="J56" s="5">
        <v>4.7210000000000002E-2</v>
      </c>
      <c r="K56" s="5">
        <v>4.8300000000000003E-2</v>
      </c>
      <c r="L56" s="5">
        <v>4.8730000000000002E-2</v>
      </c>
      <c r="M56" s="5">
        <v>4.8439999999999997E-2</v>
      </c>
      <c r="N56" s="5">
        <v>4.9189999999999998E-2</v>
      </c>
      <c r="O56" s="5">
        <v>4.8710000000000003E-2</v>
      </c>
      <c r="P56" s="5">
        <v>4.8820000000000002E-2</v>
      </c>
      <c r="Q56" s="5">
        <v>4.9360000000000001E-2</v>
      </c>
      <c r="R56" s="5">
        <v>4.956E-2</v>
      </c>
      <c r="S56" s="5">
        <v>5.1240000000000001E-2</v>
      </c>
      <c r="T56" s="5">
        <v>5.5870000000000003E-2</v>
      </c>
      <c r="U56" s="5">
        <v>5.7389999999999997E-2</v>
      </c>
      <c r="V56" s="5">
        <v>5.799E-2</v>
      </c>
      <c r="W56" s="5">
        <v>5.9409999999999998E-2</v>
      </c>
      <c r="X56" s="5">
        <v>6.0859999999999997E-2</v>
      </c>
      <c r="Y56" s="5">
        <v>6.1510000000000002E-2</v>
      </c>
      <c r="Z56" s="5">
        <v>6.2480000000000001E-2</v>
      </c>
      <c r="AA56" s="5">
        <v>6.4449999999999993E-2</v>
      </c>
      <c r="AB56" s="5">
        <v>6.5589999999999996E-2</v>
      </c>
      <c r="AC56" s="5">
        <v>6.5790000000000001E-2</v>
      </c>
      <c r="AD56" s="5">
        <v>6.7540000000000003E-2</v>
      </c>
      <c r="AE56" s="5">
        <v>6.8900000000000003E-2</v>
      </c>
      <c r="AF56" s="5">
        <v>6.6229999999999997E-2</v>
      </c>
      <c r="AG56" s="5">
        <v>6.5869999999999998E-2</v>
      </c>
      <c r="AH56" s="5">
        <v>6.6549999999999998E-2</v>
      </c>
      <c r="AI56" s="5">
        <v>6.6199999999999995E-2</v>
      </c>
      <c r="AJ56" s="5">
        <v>6.6199999999999995E-2</v>
      </c>
      <c r="AK56" s="5">
        <v>6.1010000000000002E-2</v>
      </c>
      <c r="AM56" s="4" t="s">
        <v>135</v>
      </c>
      <c r="AN56" s="4" t="s">
        <v>136</v>
      </c>
      <c r="AO56" s="5">
        <f t="shared" si="1"/>
        <v>4.5404166666666662E-2</v>
      </c>
      <c r="AP56" s="5">
        <f t="shared" si="2"/>
        <v>5.5266666666666665E-2</v>
      </c>
      <c r="AQ56" s="5">
        <f t="shared" si="3"/>
        <v>6.5848181818181833E-2</v>
      </c>
      <c r="AR56" s="6">
        <f>(AO56-AVERAGE(AO11:AO56))/_xlfn.STDEV.P(AO11:AO56)</f>
        <v>-1.0516405444994186</v>
      </c>
      <c r="AS56" s="6">
        <f t="shared" ref="AS56:AT56" si="48">(AP56-AVERAGE(AP11:AP56))/_xlfn.STDEV.P(AP11:AP56)</f>
        <v>-1.0450039307769494</v>
      </c>
      <c r="AT56" s="6">
        <f t="shared" si="48"/>
        <v>-0.98632533384526466</v>
      </c>
    </row>
    <row r="57" spans="1:46" ht="13.5" thickBot="1">
      <c r="A57" s="268" t="s">
        <v>137</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M57" s="268" t="s">
        <v>137</v>
      </c>
      <c r="AN57" s="269"/>
      <c r="AO57" s="269"/>
      <c r="AP57" s="269"/>
      <c r="AQ57" s="269"/>
    </row>
    <row r="58" spans="1:46" ht="13.5" thickBot="1">
      <c r="A58" s="267"/>
      <c r="B58" s="267"/>
      <c r="C58" s="4" t="s">
        <v>10</v>
      </c>
      <c r="D58" s="4" t="s">
        <v>11</v>
      </c>
      <c r="E58" s="4" t="s">
        <v>12</v>
      </c>
      <c r="F58" s="4" t="s">
        <v>13</v>
      </c>
      <c r="G58" s="4" t="s">
        <v>14</v>
      </c>
      <c r="H58" s="4" t="s">
        <v>15</v>
      </c>
      <c r="I58" s="4" t="s">
        <v>16</v>
      </c>
      <c r="J58" s="4" t="s">
        <v>17</v>
      </c>
      <c r="K58" s="4" t="s">
        <v>18</v>
      </c>
      <c r="L58" s="4" t="s">
        <v>19</v>
      </c>
      <c r="M58" s="4" t="s">
        <v>20</v>
      </c>
      <c r="N58" s="4" t="s">
        <v>21</v>
      </c>
      <c r="O58" s="4" t="s">
        <v>22</v>
      </c>
      <c r="P58" s="4" t="s">
        <v>23</v>
      </c>
      <c r="Q58" s="4" t="s">
        <v>24</v>
      </c>
      <c r="R58" s="4" t="s">
        <v>25</v>
      </c>
      <c r="S58" s="4" t="s">
        <v>26</v>
      </c>
      <c r="T58" s="4" t="s">
        <v>27</v>
      </c>
      <c r="U58" s="4" t="s">
        <v>28</v>
      </c>
      <c r="V58" s="4" t="s">
        <v>29</v>
      </c>
      <c r="W58" s="4" t="s">
        <v>30</v>
      </c>
      <c r="X58" s="4" t="s">
        <v>31</v>
      </c>
      <c r="Y58" s="4" t="s">
        <v>32</v>
      </c>
      <c r="Z58" s="4" t="s">
        <v>33</v>
      </c>
      <c r="AA58" s="4" t="s">
        <v>34</v>
      </c>
      <c r="AB58" s="4" t="s">
        <v>35</v>
      </c>
      <c r="AC58" s="4" t="s">
        <v>36</v>
      </c>
      <c r="AD58" s="4" t="s">
        <v>37</v>
      </c>
      <c r="AE58" s="4" t="s">
        <v>38</v>
      </c>
      <c r="AF58" s="4" t="s">
        <v>39</v>
      </c>
      <c r="AG58" s="4" t="s">
        <v>40</v>
      </c>
      <c r="AH58" s="4" t="s">
        <v>41</v>
      </c>
      <c r="AI58" s="4" t="s">
        <v>42</v>
      </c>
      <c r="AJ58" s="4" t="s">
        <v>43</v>
      </c>
      <c r="AK58" s="4" t="s">
        <v>44</v>
      </c>
      <c r="AM58" s="267"/>
      <c r="AN58" s="267"/>
      <c r="AO58" s="4">
        <v>2016</v>
      </c>
      <c r="AP58" s="4">
        <v>2017</v>
      </c>
      <c r="AQ58" s="4">
        <v>2018</v>
      </c>
      <c r="AR58" s="4">
        <v>2016</v>
      </c>
      <c r="AS58" s="4">
        <v>2017</v>
      </c>
      <c r="AT58" s="4">
        <v>2018</v>
      </c>
    </row>
    <row r="59" spans="1:46" ht="13.5" thickBot="1">
      <c r="A59" s="4" t="s">
        <v>45</v>
      </c>
      <c r="B59" s="4" t="s">
        <v>46</v>
      </c>
      <c r="C59" s="5">
        <v>0.12523000000000001</v>
      </c>
      <c r="D59" s="5">
        <v>0.12792000000000001</v>
      </c>
      <c r="E59" s="5">
        <v>0.13122</v>
      </c>
      <c r="F59" s="5">
        <v>0.13299</v>
      </c>
      <c r="G59" s="5">
        <v>0.13436000000000001</v>
      </c>
      <c r="H59" s="5">
        <v>0.13542999999999999</v>
      </c>
      <c r="I59" s="5">
        <v>0.1366</v>
      </c>
      <c r="J59" s="5">
        <v>0.13819999999999999</v>
      </c>
      <c r="K59" s="5">
        <v>0.14068</v>
      </c>
      <c r="L59" s="5">
        <v>0.14210999999999999</v>
      </c>
      <c r="M59" s="5">
        <v>0.1431</v>
      </c>
      <c r="N59" s="5">
        <v>0.14382</v>
      </c>
      <c r="O59" s="5">
        <v>0.14566000000000001</v>
      </c>
      <c r="P59" s="5">
        <v>0.14679</v>
      </c>
      <c r="Q59" s="5">
        <v>0.14882000000000001</v>
      </c>
      <c r="R59" s="5">
        <v>0.14929999999999999</v>
      </c>
      <c r="S59" s="5">
        <v>0.15243999999999999</v>
      </c>
      <c r="T59" s="5">
        <v>0.15498000000000001</v>
      </c>
      <c r="U59" s="5">
        <v>0.15619</v>
      </c>
      <c r="V59" s="5">
        <v>0.15709000000000001</v>
      </c>
      <c r="W59" s="5">
        <v>0.16048999999999999</v>
      </c>
      <c r="X59" s="5">
        <v>0.16406000000000001</v>
      </c>
      <c r="Y59" s="5">
        <v>0.16764000000000001</v>
      </c>
      <c r="Z59" s="5">
        <v>0.16949</v>
      </c>
      <c r="AA59" s="5">
        <v>0.17349999999999999</v>
      </c>
      <c r="AB59" s="5">
        <v>0.17710999999999999</v>
      </c>
      <c r="AC59" s="5">
        <v>0.17877000000000001</v>
      </c>
      <c r="AD59" s="5">
        <v>0.17960999999999999</v>
      </c>
      <c r="AE59" s="5">
        <v>0.18113000000000001</v>
      </c>
      <c r="AF59" s="5">
        <v>0.17992</v>
      </c>
      <c r="AG59" s="5">
        <v>0.18126999999999999</v>
      </c>
      <c r="AH59" s="5">
        <v>0.18257999999999999</v>
      </c>
      <c r="AI59" s="5">
        <v>0.18512000000000001</v>
      </c>
      <c r="AJ59" s="5">
        <v>0.18362999999999999</v>
      </c>
      <c r="AK59" s="5">
        <v>0.16603000000000001</v>
      </c>
      <c r="AM59" s="4" t="s">
        <v>45</v>
      </c>
      <c r="AN59" s="4" t="s">
        <v>46</v>
      </c>
      <c r="AO59" s="5">
        <f>AVERAGE(C59:N59)</f>
        <v>0.13597166666666666</v>
      </c>
      <c r="AP59" s="5">
        <f>AVERAGE(O59:Z59)</f>
        <v>0.15607916666666669</v>
      </c>
      <c r="AQ59" s="5">
        <f>AVERAGE(AA59:AK59)</f>
        <v>0.17896999999999999</v>
      </c>
      <c r="AR59" s="6">
        <f>(AO59-AVERAGE(AO59:AO104))/_xlfn.STDEV.P(AO59:AO104)</f>
        <v>0.89673160787242623</v>
      </c>
      <c r="AS59" s="6">
        <f t="shared" ref="AS59" si="49">(AP59-AVERAGE(AP59:AP104))/_xlfn.STDEV.P(AP59:AP104)</f>
        <v>0.5749977518938314</v>
      </c>
      <c r="AT59" s="6">
        <f t="shared" ref="AT59" si="50">(AQ59-AVERAGE(AQ59:AQ104))/_xlfn.STDEV.P(AQ59:AQ104)</f>
        <v>0.49454829752424645</v>
      </c>
    </row>
    <row r="60" spans="1:46" ht="13.5" thickBot="1">
      <c r="A60" s="4" t="s">
        <v>47</v>
      </c>
      <c r="B60" s="4" t="s">
        <v>48</v>
      </c>
      <c r="C60" s="5">
        <v>0.12862999999999999</v>
      </c>
      <c r="D60" s="5">
        <v>0.13183</v>
      </c>
      <c r="E60" s="5">
        <v>0.13381999999999999</v>
      </c>
      <c r="F60" s="5">
        <v>0.13453999999999999</v>
      </c>
      <c r="G60" s="5">
        <v>0.13908999999999999</v>
      </c>
      <c r="H60" s="5">
        <v>0.14099</v>
      </c>
      <c r="I60" s="5">
        <v>0.14166999999999999</v>
      </c>
      <c r="J60" s="5">
        <v>0.14799000000000001</v>
      </c>
      <c r="K60" s="5">
        <v>0.15007999999999999</v>
      </c>
      <c r="L60" s="5">
        <v>0.15368000000000001</v>
      </c>
      <c r="M60" s="5">
        <v>0.15783</v>
      </c>
      <c r="N60" s="5">
        <v>0.1583</v>
      </c>
      <c r="O60" s="5">
        <v>0.15981999999999999</v>
      </c>
      <c r="P60" s="5">
        <v>0.16311</v>
      </c>
      <c r="Q60" s="5">
        <v>0.16774</v>
      </c>
      <c r="R60" s="5">
        <v>0.16633999999999999</v>
      </c>
      <c r="S60" s="5">
        <v>0.16744000000000001</v>
      </c>
      <c r="T60" s="5">
        <v>0.17505000000000001</v>
      </c>
      <c r="U60" s="5">
        <v>0.17516000000000001</v>
      </c>
      <c r="V60" s="5">
        <v>0.17641000000000001</v>
      </c>
      <c r="W60" s="5">
        <v>0.17904999999999999</v>
      </c>
      <c r="X60" s="5">
        <v>0.18359</v>
      </c>
      <c r="Y60" s="5">
        <v>0.18623000000000001</v>
      </c>
      <c r="Z60" s="5">
        <v>0.18665999999999999</v>
      </c>
      <c r="AA60" s="5">
        <v>0.18829000000000001</v>
      </c>
      <c r="AB60" s="5">
        <v>0.18894</v>
      </c>
      <c r="AC60" s="5">
        <v>0.189</v>
      </c>
      <c r="AD60" s="5">
        <v>0.19503999999999999</v>
      </c>
      <c r="AE60" s="5">
        <v>0.19633999999999999</v>
      </c>
      <c r="AF60" s="5">
        <v>0.19067999999999999</v>
      </c>
      <c r="AG60" s="5">
        <v>0.19555</v>
      </c>
      <c r="AH60" s="5">
        <v>0.19749</v>
      </c>
      <c r="AI60" s="5">
        <v>0.19950000000000001</v>
      </c>
      <c r="AJ60" s="5">
        <v>0.19520999999999999</v>
      </c>
      <c r="AK60" s="5">
        <v>0.18179999999999999</v>
      </c>
      <c r="AM60" s="4" t="s">
        <v>47</v>
      </c>
      <c r="AN60" s="4" t="s">
        <v>48</v>
      </c>
      <c r="AO60" s="5">
        <f t="shared" ref="AO60:AO104" si="51">AVERAGE(C60:N60)</f>
        <v>0.14320416666666666</v>
      </c>
      <c r="AP60" s="5">
        <f t="shared" ref="AP60:AP104" si="52">AVERAGE(O60:Z60)</f>
        <v>0.17388333333333331</v>
      </c>
      <c r="AQ60" s="5">
        <f t="shared" ref="AQ60:AQ104" si="53">AVERAGE(AA60:AK60)</f>
        <v>0.19253090909090911</v>
      </c>
      <c r="AR60" s="6">
        <f>(AO60-AVERAGE(AO59:AO104))/_xlfn.STDEV.P(AO59:AO104)</f>
        <v>1.1113632218446841</v>
      </c>
      <c r="AS60" s="6">
        <f t="shared" ref="AS60" si="54">(AP60-AVERAGE(AP59:AP104))/_xlfn.STDEV.P(AP59:AP104)</f>
        <v>0.9995347449895805</v>
      </c>
      <c r="AT60" s="6">
        <f t="shared" ref="AT60" si="55">(AQ60-AVERAGE(AQ59:AQ104))/_xlfn.STDEV.P(AQ59:AQ104)</f>
        <v>0.7843620258943671</v>
      </c>
    </row>
    <row r="61" spans="1:46" ht="13.5" thickBot="1">
      <c r="A61" s="4" t="s">
        <v>49</v>
      </c>
      <c r="B61" s="4" t="s">
        <v>50</v>
      </c>
      <c r="C61" s="5">
        <v>0.13338</v>
      </c>
      <c r="D61" s="5">
        <v>0.13547000000000001</v>
      </c>
      <c r="E61" s="5">
        <v>0.13916999999999999</v>
      </c>
      <c r="F61" s="5">
        <v>0.13927999999999999</v>
      </c>
      <c r="G61" s="5">
        <v>0.14174999999999999</v>
      </c>
      <c r="H61" s="5">
        <v>0.14359</v>
      </c>
      <c r="I61" s="5">
        <v>0.14527000000000001</v>
      </c>
      <c r="J61" s="5">
        <v>0.14501</v>
      </c>
      <c r="K61" s="5">
        <v>0.14907000000000001</v>
      </c>
      <c r="L61" s="5">
        <v>0.14796999999999999</v>
      </c>
      <c r="M61" s="5">
        <v>0.14965999999999999</v>
      </c>
      <c r="N61" s="5">
        <v>0.15062999999999999</v>
      </c>
      <c r="O61" s="5">
        <v>0.15318999999999999</v>
      </c>
      <c r="P61" s="5">
        <v>0.15631</v>
      </c>
      <c r="Q61" s="5">
        <v>0.15626999999999999</v>
      </c>
      <c r="R61" s="5">
        <v>0.15851999999999999</v>
      </c>
      <c r="S61" s="5">
        <v>0.16236</v>
      </c>
      <c r="T61" s="5">
        <v>0.16496</v>
      </c>
      <c r="U61" s="5">
        <v>0.16669999999999999</v>
      </c>
      <c r="V61" s="5">
        <v>0.17083999999999999</v>
      </c>
      <c r="W61" s="5">
        <v>0.17405999999999999</v>
      </c>
      <c r="X61" s="5">
        <v>0.18257000000000001</v>
      </c>
      <c r="Y61" s="5">
        <v>0.18570999999999999</v>
      </c>
      <c r="Z61" s="5">
        <v>0.18664</v>
      </c>
      <c r="AA61" s="5">
        <v>0.19033</v>
      </c>
      <c r="AB61" s="5">
        <v>0.19278999999999999</v>
      </c>
      <c r="AC61" s="5">
        <v>0.19708999999999999</v>
      </c>
      <c r="AD61" s="5">
        <v>0.19721</v>
      </c>
      <c r="AE61" s="5">
        <v>0.19696</v>
      </c>
      <c r="AF61" s="5">
        <v>0.19778999999999999</v>
      </c>
      <c r="AG61" s="5">
        <v>0.19794</v>
      </c>
      <c r="AH61" s="5">
        <v>0.19949</v>
      </c>
      <c r="AI61" s="5">
        <v>0.20044999999999999</v>
      </c>
      <c r="AJ61" s="5">
        <v>0.20164000000000001</v>
      </c>
      <c r="AK61" s="5">
        <v>0.18567</v>
      </c>
      <c r="AM61" s="4" t="s">
        <v>49</v>
      </c>
      <c r="AN61" s="4" t="s">
        <v>50</v>
      </c>
      <c r="AO61" s="5">
        <f t="shared" si="51"/>
        <v>0.14335416666666664</v>
      </c>
      <c r="AP61" s="5">
        <f t="shared" si="52"/>
        <v>0.16817750000000001</v>
      </c>
      <c r="AQ61" s="5">
        <f t="shared" si="53"/>
        <v>0.19612363636363633</v>
      </c>
      <c r="AR61" s="6">
        <f>(AO61-AVERAGE(AO59:AO104))/_xlfn.STDEV.P(AO59:AO104)</f>
        <v>1.1158146206826842</v>
      </c>
      <c r="AS61" s="6">
        <f t="shared" ref="AS61" si="56">(AP61-AVERAGE(AP59:AP104))/_xlfn.STDEV.P(AP59:AP104)</f>
        <v>0.86348022630357146</v>
      </c>
      <c r="AT61" s="6">
        <f t="shared" ref="AT61" si="57">(AQ61-AVERAGE(AQ59:AQ104))/_xlfn.STDEV.P(AQ59:AQ104)</f>
        <v>0.86114313835120804</v>
      </c>
    </row>
    <row r="62" spans="1:46" ht="13.5" thickBot="1">
      <c r="A62" s="4" t="s">
        <v>51</v>
      </c>
      <c r="B62" s="4" t="s">
        <v>52</v>
      </c>
      <c r="C62" s="5">
        <v>9.8769999999999997E-2</v>
      </c>
      <c r="D62" s="5">
        <v>0.10111000000000001</v>
      </c>
      <c r="E62" s="5">
        <v>0.10256</v>
      </c>
      <c r="F62" s="5">
        <v>0.10254000000000001</v>
      </c>
      <c r="G62" s="5">
        <v>0.10417</v>
      </c>
      <c r="H62" s="5">
        <v>0.10589</v>
      </c>
      <c r="I62" s="5">
        <v>0.10988000000000001</v>
      </c>
      <c r="J62" s="5">
        <v>0.11272</v>
      </c>
      <c r="K62" s="5">
        <v>0.11586</v>
      </c>
      <c r="L62" s="5">
        <v>0.12074</v>
      </c>
      <c r="M62" s="5">
        <v>0.12673999999999999</v>
      </c>
      <c r="N62" s="5">
        <v>0.13486000000000001</v>
      </c>
      <c r="O62" s="5">
        <v>0.13843</v>
      </c>
      <c r="P62" s="5">
        <v>0.14416000000000001</v>
      </c>
      <c r="Q62" s="5">
        <v>0.14899000000000001</v>
      </c>
      <c r="R62" s="5">
        <v>0.15295</v>
      </c>
      <c r="S62" s="5">
        <v>0.15597</v>
      </c>
      <c r="T62" s="5">
        <v>0.16017000000000001</v>
      </c>
      <c r="U62" s="5">
        <v>0.16228999999999999</v>
      </c>
      <c r="V62" s="5">
        <v>0.16708000000000001</v>
      </c>
      <c r="W62" s="5">
        <v>0.17355000000000001</v>
      </c>
      <c r="X62" s="5">
        <v>0.17760000000000001</v>
      </c>
      <c r="Y62" s="5">
        <v>0.17691999999999999</v>
      </c>
      <c r="Z62" s="5">
        <v>0.17940999999999999</v>
      </c>
      <c r="AA62" s="5">
        <v>0.185</v>
      </c>
      <c r="AB62" s="5">
        <v>0.18193999999999999</v>
      </c>
      <c r="AC62" s="5">
        <v>0.18138000000000001</v>
      </c>
      <c r="AD62" s="5">
        <v>0.18404000000000001</v>
      </c>
      <c r="AE62" s="5">
        <v>0.18598000000000001</v>
      </c>
      <c r="AF62" s="5">
        <v>0.18612999999999999</v>
      </c>
      <c r="AG62" s="5">
        <v>0.18537999999999999</v>
      </c>
      <c r="AH62" s="5">
        <v>0.18412999999999999</v>
      </c>
      <c r="AI62" s="5">
        <v>0.18110000000000001</v>
      </c>
      <c r="AJ62" s="5">
        <v>0.18115000000000001</v>
      </c>
      <c r="AK62" s="5">
        <v>0.16248000000000001</v>
      </c>
      <c r="AM62" s="4" t="s">
        <v>51</v>
      </c>
      <c r="AN62" s="4" t="s">
        <v>52</v>
      </c>
      <c r="AO62" s="5">
        <f t="shared" si="51"/>
        <v>0.11132000000000002</v>
      </c>
      <c r="AP62" s="5">
        <f t="shared" si="52"/>
        <v>0.16145999999999999</v>
      </c>
      <c r="AQ62" s="5">
        <f t="shared" si="53"/>
        <v>0.18170090909090908</v>
      </c>
      <c r="AR62" s="6">
        <f>(AO62-AVERAGE(AO59:AO104))/_xlfn.STDEV.P(AO59:AO104)</f>
        <v>0.165168938840588</v>
      </c>
      <c r="AS62" s="6">
        <f t="shared" ref="AS62" si="58">(AP62-AVERAGE(AP59:AP104))/_xlfn.STDEV.P(AP59:AP104)</f>
        <v>0.70330270693334673</v>
      </c>
      <c r="AT62" s="6">
        <f t="shared" ref="AT62" si="59">(AQ62-AVERAGE(AQ59:AQ104))/_xlfn.STDEV.P(AQ59:AQ104)</f>
        <v>0.55291126863263551</v>
      </c>
    </row>
    <row r="63" spans="1:46" ht="13.5" thickBot="1">
      <c r="A63" s="4" t="s">
        <v>53</v>
      </c>
      <c r="B63" s="4" t="s">
        <v>54</v>
      </c>
      <c r="C63" s="5">
        <v>0.13655999999999999</v>
      </c>
      <c r="D63" s="5">
        <v>0.14104</v>
      </c>
      <c r="E63" s="5">
        <v>0.14086000000000001</v>
      </c>
      <c r="F63" s="5">
        <v>0.14268</v>
      </c>
      <c r="G63" s="5">
        <v>0.14527999999999999</v>
      </c>
      <c r="H63" s="5">
        <v>0.14596999999999999</v>
      </c>
      <c r="I63" s="5">
        <v>0.14691000000000001</v>
      </c>
      <c r="J63" s="5">
        <v>0.14674000000000001</v>
      </c>
      <c r="K63" s="5">
        <v>0.14838000000000001</v>
      </c>
      <c r="L63" s="5">
        <v>0.15079000000000001</v>
      </c>
      <c r="M63" s="5">
        <v>0.15148</v>
      </c>
      <c r="N63" s="5">
        <v>0.15236</v>
      </c>
      <c r="O63" s="5">
        <v>0.15206</v>
      </c>
      <c r="P63" s="5">
        <v>0.15215999999999999</v>
      </c>
      <c r="Q63" s="5">
        <v>0.15973999999999999</v>
      </c>
      <c r="R63" s="5">
        <v>0.16045000000000001</v>
      </c>
      <c r="S63" s="5">
        <v>0.16148999999999999</v>
      </c>
      <c r="T63" s="5">
        <v>0.16316</v>
      </c>
      <c r="U63" s="5">
        <v>0.16309999999999999</v>
      </c>
      <c r="V63" s="5">
        <v>0.16968</v>
      </c>
      <c r="W63" s="5">
        <v>0.17713000000000001</v>
      </c>
      <c r="X63" s="5">
        <v>0.18386</v>
      </c>
      <c r="Y63" s="5">
        <v>0.19111</v>
      </c>
      <c r="Z63" s="5">
        <v>0.19388</v>
      </c>
      <c r="AA63" s="5">
        <v>0.19696</v>
      </c>
      <c r="AB63" s="5">
        <v>0.20150000000000001</v>
      </c>
      <c r="AC63" s="5">
        <v>0.19586999999999999</v>
      </c>
      <c r="AD63" s="5">
        <v>0.19106000000000001</v>
      </c>
      <c r="AE63" s="5">
        <v>0.19456999999999999</v>
      </c>
      <c r="AF63" s="5">
        <v>0.19550000000000001</v>
      </c>
      <c r="AG63" s="5">
        <v>0.19645000000000001</v>
      </c>
      <c r="AH63" s="5">
        <v>0.19528000000000001</v>
      </c>
      <c r="AI63" s="5">
        <v>0.19402</v>
      </c>
      <c r="AJ63" s="5">
        <v>0.19198999999999999</v>
      </c>
      <c r="AK63" s="5">
        <v>0.17179</v>
      </c>
      <c r="AM63" s="4" t="s">
        <v>53</v>
      </c>
      <c r="AN63" s="4" t="s">
        <v>54</v>
      </c>
      <c r="AO63" s="5">
        <f t="shared" si="51"/>
        <v>0.14575416666666666</v>
      </c>
      <c r="AP63" s="5">
        <f t="shared" si="52"/>
        <v>0.16898500000000002</v>
      </c>
      <c r="AQ63" s="5">
        <f t="shared" si="53"/>
        <v>0.19318090909090913</v>
      </c>
      <c r="AR63" s="6">
        <f>(AO63-AVERAGE(AO59:AO104))/_xlfn.STDEV.P(AO59:AO104)</f>
        <v>1.1870370020906926</v>
      </c>
      <c r="AS63" s="6">
        <f t="shared" ref="AS63" si="60">(AP63-AVERAGE(AP59:AP104))/_xlfn.STDEV.P(AP59:AP104)</f>
        <v>0.88273491136370674</v>
      </c>
      <c r="AT63" s="6">
        <f t="shared" ref="AT63" si="61">(AQ63-AVERAGE(AQ59:AQ104))/_xlfn.STDEV.P(AQ59:AQ104)</f>
        <v>0.79825334558228289</v>
      </c>
    </row>
    <row r="64" spans="1:46" ht="13.5" thickBot="1">
      <c r="A64" s="4" t="s">
        <v>55</v>
      </c>
      <c r="B64" s="4" t="s">
        <v>56</v>
      </c>
      <c r="C64" s="5">
        <v>0.13131000000000001</v>
      </c>
      <c r="D64" s="5">
        <v>0.13613</v>
      </c>
      <c r="E64" s="5">
        <v>0.13936000000000001</v>
      </c>
      <c r="F64" s="5">
        <v>0.14297000000000001</v>
      </c>
      <c r="G64" s="5">
        <v>0.14696999999999999</v>
      </c>
      <c r="H64" s="5">
        <v>0.1507</v>
      </c>
      <c r="I64" s="5">
        <v>0.14937</v>
      </c>
      <c r="J64" s="5">
        <v>0.15029000000000001</v>
      </c>
      <c r="K64" s="5">
        <v>0.15570999999999999</v>
      </c>
      <c r="L64" s="5">
        <v>0.15989999999999999</v>
      </c>
      <c r="M64" s="5">
        <v>0.16478000000000001</v>
      </c>
      <c r="N64" s="5">
        <v>0.16614999999999999</v>
      </c>
      <c r="O64" s="5">
        <v>0.16991000000000001</v>
      </c>
      <c r="P64" s="5">
        <v>0.17088</v>
      </c>
      <c r="Q64" s="5">
        <v>0.17838000000000001</v>
      </c>
      <c r="R64" s="5">
        <v>0.18046000000000001</v>
      </c>
      <c r="S64" s="5">
        <v>0.18196000000000001</v>
      </c>
      <c r="T64" s="5">
        <v>0.18507999999999999</v>
      </c>
      <c r="U64" s="5">
        <v>0.18743000000000001</v>
      </c>
      <c r="V64" s="5">
        <v>0.1928</v>
      </c>
      <c r="W64" s="5">
        <v>0.19746</v>
      </c>
      <c r="X64" s="5">
        <v>0.20499999999999999</v>
      </c>
      <c r="Y64" s="5">
        <v>0.20981</v>
      </c>
      <c r="Z64" s="5">
        <v>0.21198</v>
      </c>
      <c r="AA64" s="5">
        <v>0.21926999999999999</v>
      </c>
      <c r="AB64" s="5">
        <v>0.22670999999999999</v>
      </c>
      <c r="AC64" s="5">
        <v>0.2235</v>
      </c>
      <c r="AD64" s="5">
        <v>0.22431000000000001</v>
      </c>
      <c r="AE64" s="5">
        <v>0.22641</v>
      </c>
      <c r="AF64" s="5">
        <v>0.22645999999999999</v>
      </c>
      <c r="AG64" s="5">
        <v>0.22994999999999999</v>
      </c>
      <c r="AH64" s="5">
        <v>0.22781000000000001</v>
      </c>
      <c r="AI64" s="5">
        <v>0.23155000000000001</v>
      </c>
      <c r="AJ64" s="5">
        <v>0.22597</v>
      </c>
      <c r="AK64" s="5">
        <v>0.20748</v>
      </c>
      <c r="AM64" s="4" t="s">
        <v>55</v>
      </c>
      <c r="AN64" s="4" t="s">
        <v>56</v>
      </c>
      <c r="AO64" s="5">
        <f t="shared" si="51"/>
        <v>0.14947000000000002</v>
      </c>
      <c r="AP64" s="5">
        <f t="shared" si="52"/>
        <v>0.1892625</v>
      </c>
      <c r="AQ64" s="5">
        <f t="shared" si="53"/>
        <v>0.22449272727272726</v>
      </c>
      <c r="AR64" s="6">
        <f>(AO64-AVERAGE(AO59:AO104))/_xlfn.STDEV.P(AO59:AO104)</f>
        <v>1.2973080433053839</v>
      </c>
      <c r="AS64" s="6">
        <f t="shared" ref="AS64" si="62">(AP64-AVERAGE(AP59:AP104))/_xlfn.STDEV.P(AP59:AP104)</f>
        <v>1.3662480708768767</v>
      </c>
      <c r="AT64" s="6">
        <f t="shared" ref="AT64" si="63">(AQ64-AVERAGE(AQ59:AQ104))/_xlfn.STDEV.P(AQ59:AQ104)</f>
        <v>1.467426386156931</v>
      </c>
    </row>
    <row r="65" spans="1:46" ht="13.5" thickBot="1">
      <c r="A65" s="4" t="s">
        <v>57</v>
      </c>
      <c r="B65" s="4" t="s">
        <v>58</v>
      </c>
      <c r="C65" s="5">
        <v>0.13880000000000001</v>
      </c>
      <c r="D65" s="5">
        <v>0.14177000000000001</v>
      </c>
      <c r="E65" s="5">
        <v>0.14351</v>
      </c>
      <c r="F65" s="5">
        <v>0.14471999999999999</v>
      </c>
      <c r="G65" s="5">
        <v>0.14613999999999999</v>
      </c>
      <c r="H65" s="5">
        <v>0.14968999999999999</v>
      </c>
      <c r="I65" s="5">
        <v>0.14929000000000001</v>
      </c>
      <c r="J65" s="5">
        <v>0.15484000000000001</v>
      </c>
      <c r="K65" s="5">
        <v>0.15576000000000001</v>
      </c>
      <c r="L65" s="5">
        <v>0.15418999999999999</v>
      </c>
      <c r="M65" s="5">
        <v>0.15390999999999999</v>
      </c>
      <c r="N65" s="5">
        <v>0.15389</v>
      </c>
      <c r="O65" s="5">
        <v>0.15784000000000001</v>
      </c>
      <c r="P65" s="5">
        <v>0.16094</v>
      </c>
      <c r="Q65" s="5">
        <v>0.16322</v>
      </c>
      <c r="R65" s="5">
        <v>0.16505</v>
      </c>
      <c r="S65" s="5">
        <v>0.16965</v>
      </c>
      <c r="T65" s="5">
        <v>0.17477000000000001</v>
      </c>
      <c r="U65" s="5">
        <v>0.17721999999999999</v>
      </c>
      <c r="V65" s="5">
        <v>0.17663999999999999</v>
      </c>
      <c r="W65" s="5">
        <v>0.18292</v>
      </c>
      <c r="X65" s="5">
        <v>0.1925</v>
      </c>
      <c r="Y65" s="5">
        <v>0.19893</v>
      </c>
      <c r="Z65" s="5">
        <v>0.20057</v>
      </c>
      <c r="AA65" s="5">
        <v>0.20455000000000001</v>
      </c>
      <c r="AB65" s="5">
        <v>0.20932000000000001</v>
      </c>
      <c r="AC65" s="5">
        <v>0.21148</v>
      </c>
      <c r="AD65" s="5">
        <v>0.21257000000000001</v>
      </c>
      <c r="AE65" s="5">
        <v>0.20805000000000001</v>
      </c>
      <c r="AF65" s="5">
        <v>0.20271</v>
      </c>
      <c r="AG65" s="5">
        <v>0.20041</v>
      </c>
      <c r="AH65" s="5">
        <v>0.20133999999999999</v>
      </c>
      <c r="AI65" s="5">
        <v>0.20091999999999999</v>
      </c>
      <c r="AJ65" s="5">
        <v>0.19699</v>
      </c>
      <c r="AK65" s="5">
        <v>0.17699000000000001</v>
      </c>
      <c r="AM65" s="4" t="s">
        <v>57</v>
      </c>
      <c r="AN65" s="4" t="s">
        <v>58</v>
      </c>
      <c r="AO65" s="5">
        <f t="shared" si="51"/>
        <v>0.14887583333333335</v>
      </c>
      <c r="AP65" s="5">
        <f t="shared" si="52"/>
        <v>0.1766875</v>
      </c>
      <c r="AQ65" s="5">
        <f t="shared" si="53"/>
        <v>0.20230272727272727</v>
      </c>
      <c r="AR65" s="6">
        <f>(AO65-AVERAGE(AO59:AO104))/_xlfn.STDEV.P(AO59:AO104)</f>
        <v>1.2796755579081929</v>
      </c>
      <c r="AS65" s="6">
        <f t="shared" ref="AS65" si="64">(AP65-AVERAGE(AP59:AP104))/_xlfn.STDEV.P(AP59:AP104)</f>
        <v>1.0663995697856119</v>
      </c>
      <c r="AT65" s="6">
        <f t="shared" ref="AT65" si="65">(AQ65-AVERAGE(AQ59:AQ104))/_xlfn.STDEV.P(AQ59:AQ104)</f>
        <v>0.99319810327255387</v>
      </c>
    </row>
    <row r="66" spans="1:46" ht="13.5" thickBot="1">
      <c r="A66" s="4" t="s">
        <v>59</v>
      </c>
      <c r="B66" s="4" t="s">
        <v>60</v>
      </c>
      <c r="C66" s="5">
        <v>0.13242999999999999</v>
      </c>
      <c r="D66" s="5">
        <v>0.13632</v>
      </c>
      <c r="E66" s="5">
        <v>0.13636000000000001</v>
      </c>
      <c r="F66" s="5">
        <v>0.14294999999999999</v>
      </c>
      <c r="G66" s="5">
        <v>0.14582000000000001</v>
      </c>
      <c r="H66" s="5">
        <v>0.14949000000000001</v>
      </c>
      <c r="I66" s="5">
        <v>0.15495999999999999</v>
      </c>
      <c r="J66" s="5">
        <v>0.15722</v>
      </c>
      <c r="K66" s="5">
        <v>0.15945000000000001</v>
      </c>
      <c r="L66" s="5">
        <v>0.16708000000000001</v>
      </c>
      <c r="M66" s="5">
        <v>0.17485000000000001</v>
      </c>
      <c r="N66" s="5">
        <v>0.17530999999999999</v>
      </c>
      <c r="O66" s="5">
        <v>0.18210000000000001</v>
      </c>
      <c r="P66" s="5">
        <v>0.18823000000000001</v>
      </c>
      <c r="Q66" s="5">
        <v>0.19450999999999999</v>
      </c>
      <c r="R66" s="5">
        <v>0.19767999999999999</v>
      </c>
      <c r="S66" s="5">
        <v>0.19961999999999999</v>
      </c>
      <c r="T66" s="5">
        <v>0.20652000000000001</v>
      </c>
      <c r="U66" s="5">
        <v>0.21057000000000001</v>
      </c>
      <c r="V66" s="5">
        <v>0.21418999999999999</v>
      </c>
      <c r="W66" s="5">
        <v>0.22327</v>
      </c>
      <c r="X66" s="5">
        <v>0.23083999999999999</v>
      </c>
      <c r="Y66" s="5">
        <v>0.23454</v>
      </c>
      <c r="Z66" s="5">
        <v>0.24032999999999999</v>
      </c>
      <c r="AA66" s="5">
        <v>0.24471000000000001</v>
      </c>
      <c r="AB66" s="5">
        <v>0.24381</v>
      </c>
      <c r="AC66" s="5">
        <v>0.24690999999999999</v>
      </c>
      <c r="AD66" s="5">
        <v>0.24303</v>
      </c>
      <c r="AE66" s="5">
        <v>0.23979</v>
      </c>
      <c r="AF66" s="5">
        <v>0.23535</v>
      </c>
      <c r="AG66" s="5">
        <v>0.23480000000000001</v>
      </c>
      <c r="AH66" s="5">
        <v>0.23300999999999999</v>
      </c>
      <c r="AI66" s="5">
        <v>0.22758</v>
      </c>
      <c r="AJ66" s="5">
        <v>0.21998999999999999</v>
      </c>
      <c r="AK66" s="5">
        <v>0.19195000000000001</v>
      </c>
      <c r="AM66" s="4" t="s">
        <v>59</v>
      </c>
      <c r="AN66" s="4" t="s">
        <v>60</v>
      </c>
      <c r="AO66" s="5">
        <f t="shared" si="51"/>
        <v>0.15268666666666669</v>
      </c>
      <c r="AP66" s="5">
        <f t="shared" si="52"/>
        <v>0.21020000000000003</v>
      </c>
      <c r="AQ66" s="5">
        <f t="shared" si="53"/>
        <v>0.23281181818181818</v>
      </c>
      <c r="AR66" s="6">
        <f>(AO66-AVERAGE(AO59:AO104))/_xlfn.STDEV.P(AO59:AO104)</f>
        <v>1.3927658183869505</v>
      </c>
      <c r="AS66" s="6">
        <f t="shared" ref="AS66" si="66">(AP66-AVERAGE(AP59:AP104))/_xlfn.STDEV.P(AP59:AP104)</f>
        <v>1.8654988057952357</v>
      </c>
      <c r="AT66" s="6">
        <f t="shared" ref="AT66" si="67">(AQ66-AVERAGE(AQ59:AQ104))/_xlfn.STDEV.P(AQ59:AQ104)</f>
        <v>1.6452158497431058</v>
      </c>
    </row>
    <row r="67" spans="1:46" ht="13.5" thickBot="1">
      <c r="A67" s="4" t="s">
        <v>61</v>
      </c>
      <c r="B67" s="4" t="s">
        <v>62</v>
      </c>
      <c r="C67" s="5">
        <v>0.11567</v>
      </c>
      <c r="D67" s="5">
        <v>0.11454</v>
      </c>
      <c r="E67" s="5">
        <v>0.11468</v>
      </c>
      <c r="F67" s="5">
        <v>0.11612</v>
      </c>
      <c r="G67" s="5">
        <v>0.11805</v>
      </c>
      <c r="H67" s="5">
        <v>0.11971999999999999</v>
      </c>
      <c r="I67" s="5">
        <v>0.12129</v>
      </c>
      <c r="J67" s="5">
        <v>0.1239</v>
      </c>
      <c r="K67" s="5">
        <v>0.12334000000000001</v>
      </c>
      <c r="L67" s="5">
        <v>0.12411999999999999</v>
      </c>
      <c r="M67" s="5">
        <v>0.12845000000000001</v>
      </c>
      <c r="N67" s="5">
        <v>0.12973999999999999</v>
      </c>
      <c r="O67" s="5">
        <v>0.13020999999999999</v>
      </c>
      <c r="P67" s="5">
        <v>0.13669000000000001</v>
      </c>
      <c r="Q67" s="5">
        <v>0.1409</v>
      </c>
      <c r="R67" s="5">
        <v>0.14412</v>
      </c>
      <c r="S67" s="5">
        <v>0.15125</v>
      </c>
      <c r="T67" s="5">
        <v>0.15847</v>
      </c>
      <c r="U67" s="5">
        <v>0.16389999999999999</v>
      </c>
      <c r="V67" s="5">
        <v>0.16372</v>
      </c>
      <c r="W67" s="5">
        <v>0.17102999999999999</v>
      </c>
      <c r="X67" s="5">
        <v>0.18112</v>
      </c>
      <c r="Y67" s="5">
        <v>0.18434</v>
      </c>
      <c r="Z67" s="5">
        <v>0.18665000000000001</v>
      </c>
      <c r="AA67" s="5">
        <v>0.19231000000000001</v>
      </c>
      <c r="AB67" s="5">
        <v>0.19366</v>
      </c>
      <c r="AC67" s="5">
        <v>0.19611999999999999</v>
      </c>
      <c r="AD67" s="5">
        <v>0.19450999999999999</v>
      </c>
      <c r="AE67" s="5">
        <v>0.19220999999999999</v>
      </c>
      <c r="AF67" s="5">
        <v>0.18931999999999999</v>
      </c>
      <c r="AG67" s="5">
        <v>0.18706999999999999</v>
      </c>
      <c r="AH67" s="5">
        <v>0.19333</v>
      </c>
      <c r="AI67" s="5">
        <v>0.19514000000000001</v>
      </c>
      <c r="AJ67" s="5">
        <v>0.18682000000000001</v>
      </c>
      <c r="AK67" s="5">
        <v>0.17244000000000001</v>
      </c>
      <c r="AM67" s="4" t="s">
        <v>61</v>
      </c>
      <c r="AN67" s="4" t="s">
        <v>62</v>
      </c>
      <c r="AO67" s="5">
        <f t="shared" si="51"/>
        <v>0.12080166666666665</v>
      </c>
      <c r="AP67" s="5">
        <f t="shared" si="52"/>
        <v>0.15936666666666668</v>
      </c>
      <c r="AQ67" s="5">
        <f t="shared" si="53"/>
        <v>0.19026636363636362</v>
      </c>
      <c r="AR67" s="6">
        <f>(AO67-AVERAGE(AO59:AO104))/_xlfn.STDEV.P(AO59:AO104)</f>
        <v>0.44654680538930813</v>
      </c>
      <c r="AS67" s="6">
        <f t="shared" ref="AS67" si="68">(AP67-AVERAGE(AP59:AP104))/_xlfn.STDEV.P(AP59:AP104)</f>
        <v>0.65338756877951987</v>
      </c>
      <c r="AT67" s="6">
        <f t="shared" ref="AT67" si="69">(AQ67-AVERAGE(AQ59:AQ104))/_xlfn.STDEV.P(AQ59:AQ104)</f>
        <v>0.73596583380681724</v>
      </c>
    </row>
    <row r="68" spans="1:46" ht="13.5" thickBot="1">
      <c r="A68" s="4" t="s">
        <v>63</v>
      </c>
      <c r="B68" s="4" t="s">
        <v>64</v>
      </c>
      <c r="C68" s="5">
        <v>0.13517000000000001</v>
      </c>
      <c r="D68" s="5">
        <v>0.13869000000000001</v>
      </c>
      <c r="E68" s="5">
        <v>0.13935</v>
      </c>
      <c r="F68" s="5">
        <v>0.14257</v>
      </c>
      <c r="G68" s="5">
        <v>0.14718999999999999</v>
      </c>
      <c r="H68" s="5">
        <v>0.1487</v>
      </c>
      <c r="I68" s="5">
        <v>0.15017</v>
      </c>
      <c r="J68" s="5">
        <v>0.15215999999999999</v>
      </c>
      <c r="K68" s="5">
        <v>0.1565</v>
      </c>
      <c r="L68" s="5">
        <v>0.15905</v>
      </c>
      <c r="M68" s="5">
        <v>0.16156000000000001</v>
      </c>
      <c r="N68" s="5">
        <v>0.16420999999999999</v>
      </c>
      <c r="O68" s="5">
        <v>0.16564999999999999</v>
      </c>
      <c r="P68" s="5">
        <v>0.16971</v>
      </c>
      <c r="Q68" s="5">
        <v>0.17543</v>
      </c>
      <c r="R68" s="5">
        <v>0.18079000000000001</v>
      </c>
      <c r="S68" s="5">
        <v>0.18321000000000001</v>
      </c>
      <c r="T68" s="5">
        <v>0.19101000000000001</v>
      </c>
      <c r="U68" s="5">
        <v>0.19549</v>
      </c>
      <c r="V68" s="5">
        <v>0.19988</v>
      </c>
      <c r="W68" s="5">
        <v>0.20172999999999999</v>
      </c>
      <c r="X68" s="5">
        <v>0.20952000000000001</v>
      </c>
      <c r="Y68" s="5">
        <v>0.21567</v>
      </c>
      <c r="Z68" s="5">
        <v>0.21653</v>
      </c>
      <c r="AA68" s="5">
        <v>0.22672</v>
      </c>
      <c r="AB68" s="5">
        <v>0.22500000000000001</v>
      </c>
      <c r="AC68" s="5">
        <v>0.22450999999999999</v>
      </c>
      <c r="AD68" s="5">
        <v>0.22414000000000001</v>
      </c>
      <c r="AE68" s="5">
        <v>0.2225</v>
      </c>
      <c r="AF68" s="5">
        <v>0.22062999999999999</v>
      </c>
      <c r="AG68" s="5">
        <v>0.22056999999999999</v>
      </c>
      <c r="AH68" s="5">
        <v>0.21701000000000001</v>
      </c>
      <c r="AI68" s="5">
        <v>0.21657000000000001</v>
      </c>
      <c r="AJ68" s="5">
        <v>0.20957000000000001</v>
      </c>
      <c r="AK68" s="5">
        <v>0.18851000000000001</v>
      </c>
      <c r="AM68" s="4" t="s">
        <v>63</v>
      </c>
      <c r="AN68" s="4" t="s">
        <v>64</v>
      </c>
      <c r="AO68" s="5">
        <f t="shared" si="51"/>
        <v>0.14960999999999999</v>
      </c>
      <c r="AP68" s="5">
        <f t="shared" si="52"/>
        <v>0.19205166666666665</v>
      </c>
      <c r="AQ68" s="5">
        <f t="shared" si="53"/>
        <v>0.21779363636363636</v>
      </c>
      <c r="AR68" s="6">
        <f>(AO68-AVERAGE(AO59:AO104))/_xlfn.STDEV.P(AO59:AO104)</f>
        <v>1.3014626822208504</v>
      </c>
      <c r="AS68" s="6">
        <f t="shared" ref="AS68" si="70">(AP68-AVERAGE(AP59:AP104))/_xlfn.STDEV.P(AP59:AP104)</f>
        <v>1.4327552235046075</v>
      </c>
      <c r="AT68" s="6">
        <f t="shared" ref="AT68" si="71">(AQ68-AVERAGE(AQ59:AQ104))/_xlfn.STDEV.P(AQ59:AQ104)</f>
        <v>1.3242583654852536</v>
      </c>
    </row>
    <row r="69" spans="1:46" ht="13.5" thickBot="1">
      <c r="A69" s="4" t="s">
        <v>65</v>
      </c>
      <c r="B69" s="4" t="s">
        <v>66</v>
      </c>
      <c r="C69" s="5">
        <v>0.13383</v>
      </c>
      <c r="D69" s="5">
        <v>0.13705000000000001</v>
      </c>
      <c r="E69" s="5">
        <v>0.1358</v>
      </c>
      <c r="F69" s="5">
        <v>0.13704</v>
      </c>
      <c r="G69" s="5">
        <v>0.13724</v>
      </c>
      <c r="H69" s="5">
        <v>0.14035</v>
      </c>
      <c r="I69" s="5">
        <v>0.14391000000000001</v>
      </c>
      <c r="J69" s="5">
        <v>0.14649000000000001</v>
      </c>
      <c r="K69" s="5">
        <v>0.14860999999999999</v>
      </c>
      <c r="L69" s="5">
        <v>0.14912</v>
      </c>
      <c r="M69" s="5">
        <v>0.15398000000000001</v>
      </c>
      <c r="N69" s="5">
        <v>0.1573</v>
      </c>
      <c r="O69" s="5">
        <v>0.15955</v>
      </c>
      <c r="P69" s="5">
        <v>0.16102</v>
      </c>
      <c r="Q69" s="5">
        <v>0.16674</v>
      </c>
      <c r="R69" s="5">
        <v>0.16972999999999999</v>
      </c>
      <c r="S69" s="5">
        <v>0.17535999999999999</v>
      </c>
      <c r="T69" s="5">
        <v>0.17824000000000001</v>
      </c>
      <c r="U69" s="5">
        <v>0.18121000000000001</v>
      </c>
      <c r="V69" s="5">
        <v>0.18844</v>
      </c>
      <c r="W69" s="5">
        <v>0.19176000000000001</v>
      </c>
      <c r="X69" s="5">
        <v>0.19924</v>
      </c>
      <c r="Y69" s="5">
        <v>0.1986</v>
      </c>
      <c r="Z69" s="5">
        <v>0.19932</v>
      </c>
      <c r="AA69" s="5">
        <v>0.20297000000000001</v>
      </c>
      <c r="AB69" s="5">
        <v>0.20816000000000001</v>
      </c>
      <c r="AC69" s="5">
        <v>0.2064</v>
      </c>
      <c r="AD69" s="5">
        <v>0.20762</v>
      </c>
      <c r="AE69" s="5">
        <v>0.20538000000000001</v>
      </c>
      <c r="AF69" s="5">
        <v>0.20377000000000001</v>
      </c>
      <c r="AG69" s="5">
        <v>0.20230999999999999</v>
      </c>
      <c r="AH69" s="5">
        <v>0.20058999999999999</v>
      </c>
      <c r="AI69" s="5">
        <v>0.20147000000000001</v>
      </c>
      <c r="AJ69" s="5">
        <v>0.20435</v>
      </c>
      <c r="AK69" s="5">
        <v>0.1895</v>
      </c>
      <c r="AM69" s="4" t="s">
        <v>65</v>
      </c>
      <c r="AN69" s="4" t="s">
        <v>66</v>
      </c>
      <c r="AO69" s="5">
        <f t="shared" si="51"/>
        <v>0.14339333333333332</v>
      </c>
      <c r="AP69" s="5">
        <f t="shared" si="52"/>
        <v>0.1807675</v>
      </c>
      <c r="AQ69" s="5">
        <f t="shared" si="53"/>
        <v>0.20295636363636363</v>
      </c>
      <c r="AR69" s="6">
        <f>(AO69-AVERAGE(AO59:AO104))/_xlfn.STDEV.P(AO59:AO104)</f>
        <v>1.1169769303792734</v>
      </c>
      <c r="AS69" s="6">
        <f t="shared" ref="AS69" si="72">(AP69-AVERAGE(AP59:AP104))/_xlfn.STDEV.P(AP59:AP104)</f>
        <v>1.1636863995631357</v>
      </c>
      <c r="AT69" s="6">
        <f t="shared" ref="AT69" si="73">(AQ69-AVERAGE(AQ59:AQ104))/_xlfn.STDEV.P(AQ59:AQ104)</f>
        <v>1.0071671366370449</v>
      </c>
    </row>
    <row r="70" spans="1:46" ht="13.5" thickBot="1">
      <c r="A70" s="4" t="s">
        <v>67</v>
      </c>
      <c r="B70" s="4" t="s">
        <v>68</v>
      </c>
      <c r="C70" s="5">
        <v>0.10721</v>
      </c>
      <c r="D70" s="5">
        <v>0.10803</v>
      </c>
      <c r="E70" s="5">
        <v>0.11045000000000001</v>
      </c>
      <c r="F70" s="5">
        <v>0.11421000000000001</v>
      </c>
      <c r="G70" s="5">
        <v>0.11735</v>
      </c>
      <c r="H70" s="5">
        <v>0.12078999999999999</v>
      </c>
      <c r="I70" s="5">
        <v>0.12339</v>
      </c>
      <c r="J70" s="5">
        <v>0.12348000000000001</v>
      </c>
      <c r="K70" s="5">
        <v>0.12598000000000001</v>
      </c>
      <c r="L70" s="5">
        <v>0.12841</v>
      </c>
      <c r="M70" s="5">
        <v>0.13103000000000001</v>
      </c>
      <c r="N70" s="5">
        <v>0.13236999999999999</v>
      </c>
      <c r="O70" s="5">
        <v>0.13586000000000001</v>
      </c>
      <c r="P70" s="5">
        <v>0.1394</v>
      </c>
      <c r="Q70" s="5">
        <v>0.14186000000000001</v>
      </c>
      <c r="R70" s="5">
        <v>0.14335999999999999</v>
      </c>
      <c r="S70" s="5">
        <v>0.14660999999999999</v>
      </c>
      <c r="T70" s="5">
        <v>0.15187999999999999</v>
      </c>
      <c r="U70" s="5">
        <v>0.15362000000000001</v>
      </c>
      <c r="V70" s="5">
        <v>0.15681</v>
      </c>
      <c r="W70" s="5">
        <v>0.15969</v>
      </c>
      <c r="X70" s="5">
        <v>0.16558999999999999</v>
      </c>
      <c r="Y70" s="5">
        <v>0.16819999999999999</v>
      </c>
      <c r="Z70" s="5">
        <v>0.16907</v>
      </c>
      <c r="AA70" s="5">
        <v>0.17277000000000001</v>
      </c>
      <c r="AB70" s="5">
        <v>0.17377000000000001</v>
      </c>
      <c r="AC70" s="5">
        <v>0.17557</v>
      </c>
      <c r="AD70" s="5">
        <v>0.17560999999999999</v>
      </c>
      <c r="AE70" s="5">
        <v>0.17427999999999999</v>
      </c>
      <c r="AF70" s="5">
        <v>0.16985</v>
      </c>
      <c r="AG70" s="5">
        <v>0.17097999999999999</v>
      </c>
      <c r="AH70" s="5">
        <v>0.17241000000000001</v>
      </c>
      <c r="AI70" s="5">
        <v>0.17119999999999999</v>
      </c>
      <c r="AJ70" s="5">
        <v>0.17036999999999999</v>
      </c>
      <c r="AK70" s="5">
        <v>0.15359</v>
      </c>
      <c r="AM70" s="4" t="s">
        <v>67</v>
      </c>
      <c r="AN70" s="4" t="s">
        <v>68</v>
      </c>
      <c r="AO70" s="5">
        <f t="shared" si="51"/>
        <v>0.12022499999999998</v>
      </c>
      <c r="AP70" s="5">
        <f t="shared" si="52"/>
        <v>0.15266249999999998</v>
      </c>
      <c r="AQ70" s="5">
        <f t="shared" si="53"/>
        <v>0.17094545454545454</v>
      </c>
      <c r="AR70" s="6">
        <f>(AO70-AVERAGE(AO59:AO104))/_xlfn.STDEV.P(AO59:AO104)</f>
        <v>0.42943364985655053</v>
      </c>
      <c r="AS70" s="6">
        <f t="shared" ref="AS70" si="74">(AP70-AVERAGE(AP59:AP104))/_xlfn.STDEV.P(AP59:AP104)</f>
        <v>0.49352798022556099</v>
      </c>
      <c r="AT70" s="6">
        <f t="shared" ref="AT70" si="75">(AQ70-AVERAGE(AQ59:AQ104))/_xlfn.STDEV.P(AQ59:AQ104)</f>
        <v>0.32305364174070772</v>
      </c>
    </row>
    <row r="71" spans="1:46" ht="13.5" thickBot="1">
      <c r="A71" s="4" t="s">
        <v>69</v>
      </c>
      <c r="B71" s="4" t="s">
        <v>70</v>
      </c>
      <c r="C71" s="5">
        <v>0.14665</v>
      </c>
      <c r="D71" s="5">
        <v>0.14868999999999999</v>
      </c>
      <c r="E71" s="5">
        <v>0.15107000000000001</v>
      </c>
      <c r="F71" s="5">
        <v>0.15351000000000001</v>
      </c>
      <c r="G71" s="5">
        <v>0.15511</v>
      </c>
      <c r="H71" s="5">
        <v>0.15612999999999999</v>
      </c>
      <c r="I71" s="5">
        <v>0.15875</v>
      </c>
      <c r="J71" s="5">
        <v>0.15923000000000001</v>
      </c>
      <c r="K71" s="5">
        <v>0.15981999999999999</v>
      </c>
      <c r="L71" s="5">
        <v>0.16250000000000001</v>
      </c>
      <c r="M71" s="5">
        <v>0.16594</v>
      </c>
      <c r="N71" s="5">
        <v>0.16746</v>
      </c>
      <c r="O71" s="5">
        <v>0.17208000000000001</v>
      </c>
      <c r="P71" s="5">
        <v>0.17827000000000001</v>
      </c>
      <c r="Q71" s="5">
        <v>0.18254000000000001</v>
      </c>
      <c r="R71" s="5">
        <v>0.185</v>
      </c>
      <c r="S71" s="5">
        <v>0.18798999999999999</v>
      </c>
      <c r="T71" s="5">
        <v>0.19423000000000001</v>
      </c>
      <c r="U71" s="5">
        <v>0.19878000000000001</v>
      </c>
      <c r="V71" s="5">
        <v>0.20108999999999999</v>
      </c>
      <c r="W71" s="5">
        <v>0.20771000000000001</v>
      </c>
      <c r="X71" s="5">
        <v>0.21772</v>
      </c>
      <c r="Y71" s="5">
        <v>0.22412000000000001</v>
      </c>
      <c r="Z71" s="5">
        <v>0.22739999999999999</v>
      </c>
      <c r="AA71" s="5">
        <v>0.23280000000000001</v>
      </c>
      <c r="AB71" s="5">
        <v>0.23432</v>
      </c>
      <c r="AC71" s="5">
        <v>0.24176</v>
      </c>
      <c r="AD71" s="5">
        <v>0.24165</v>
      </c>
      <c r="AE71" s="5">
        <v>0.24098</v>
      </c>
      <c r="AF71" s="5">
        <v>0.23798</v>
      </c>
      <c r="AG71" s="5">
        <v>0.23860000000000001</v>
      </c>
      <c r="AH71" s="5">
        <v>0.24603</v>
      </c>
      <c r="AI71" s="5">
        <v>0.24704999999999999</v>
      </c>
      <c r="AJ71" s="5">
        <v>0.24784</v>
      </c>
      <c r="AK71" s="5">
        <v>0.22689000000000001</v>
      </c>
      <c r="AM71" s="4" t="s">
        <v>69</v>
      </c>
      <c r="AN71" s="4" t="s">
        <v>70</v>
      </c>
      <c r="AO71" s="5">
        <f t="shared" si="51"/>
        <v>0.15707166666666666</v>
      </c>
      <c r="AP71" s="5">
        <f t="shared" si="52"/>
        <v>0.19807749999999999</v>
      </c>
      <c r="AQ71" s="5">
        <f t="shared" si="53"/>
        <v>0.23962727272727277</v>
      </c>
      <c r="AR71" s="6">
        <f>(AO71-AVERAGE(AO59:AO104))/_xlfn.STDEV.P(AO59:AO104)</f>
        <v>1.5228950444178313</v>
      </c>
      <c r="AS71" s="6">
        <f t="shared" ref="AS71" si="76">(AP71-AVERAGE(AP59:AP104))/_xlfn.STDEV.P(AP59:AP104)</f>
        <v>1.5764400817810116</v>
      </c>
      <c r="AT71" s="6">
        <f t="shared" ref="AT71" si="77">(AQ71-AVERAGE(AQ59:AQ104))/_xlfn.STDEV.P(AQ59:AQ104)</f>
        <v>1.7908707080652084</v>
      </c>
    </row>
    <row r="72" spans="1:46" ht="13.5" thickBot="1">
      <c r="A72" s="4" t="s">
        <v>71</v>
      </c>
      <c r="B72" s="4" t="s">
        <v>72</v>
      </c>
      <c r="C72" s="5">
        <v>8.8499999999999995E-2</v>
      </c>
      <c r="D72" s="5">
        <v>9.257E-2</v>
      </c>
      <c r="E72" s="5">
        <v>9.2319999999999999E-2</v>
      </c>
      <c r="F72" s="5">
        <v>9.5039999999999999E-2</v>
      </c>
      <c r="G72" s="5">
        <v>9.7320000000000004E-2</v>
      </c>
      <c r="H72" s="5">
        <v>9.9199999999999997E-2</v>
      </c>
      <c r="I72" s="5">
        <v>9.9279999999999993E-2</v>
      </c>
      <c r="J72" s="5">
        <v>0.10108</v>
      </c>
      <c r="K72" s="5">
        <v>0.10331</v>
      </c>
      <c r="L72" s="5">
        <v>0.1066</v>
      </c>
      <c r="M72" s="5">
        <v>0.10786999999999999</v>
      </c>
      <c r="N72" s="5">
        <v>0.10839</v>
      </c>
      <c r="O72" s="5">
        <v>0.11176</v>
      </c>
      <c r="P72" s="5">
        <v>0.11197</v>
      </c>
      <c r="Q72" s="5">
        <v>0.11351</v>
      </c>
      <c r="R72" s="5">
        <v>0.11314</v>
      </c>
      <c r="S72" s="5">
        <v>0.12323000000000001</v>
      </c>
      <c r="T72" s="5">
        <v>0.13128000000000001</v>
      </c>
      <c r="U72" s="5">
        <v>0.13739000000000001</v>
      </c>
      <c r="V72" s="5">
        <v>0.14213999999999999</v>
      </c>
      <c r="W72" s="5">
        <v>0.14727999999999999</v>
      </c>
      <c r="X72" s="5">
        <v>0.15148</v>
      </c>
      <c r="Y72" s="5">
        <v>0.15595000000000001</v>
      </c>
      <c r="Z72" s="5">
        <v>0.15923000000000001</v>
      </c>
      <c r="AA72" s="5">
        <v>0.16217000000000001</v>
      </c>
      <c r="AB72" s="5">
        <v>0.16702</v>
      </c>
      <c r="AC72" s="5">
        <v>0.17138</v>
      </c>
      <c r="AD72" s="5">
        <v>0.17352999999999999</v>
      </c>
      <c r="AE72" s="5">
        <v>0.16764000000000001</v>
      </c>
      <c r="AF72" s="5">
        <v>0.16333</v>
      </c>
      <c r="AG72" s="5">
        <v>0.15886</v>
      </c>
      <c r="AH72" s="5">
        <v>0.15651999999999999</v>
      </c>
      <c r="AI72" s="5">
        <v>0.15679999999999999</v>
      </c>
      <c r="AJ72" s="5">
        <v>0.15631999999999999</v>
      </c>
      <c r="AK72" s="5">
        <v>0.14058999999999999</v>
      </c>
      <c r="AM72" s="4" t="s">
        <v>71</v>
      </c>
      <c r="AN72" s="4" t="s">
        <v>72</v>
      </c>
      <c r="AO72" s="5">
        <f t="shared" si="51"/>
        <v>9.9290000000000003E-2</v>
      </c>
      <c r="AP72" s="5">
        <f t="shared" si="52"/>
        <v>0.13319666666666669</v>
      </c>
      <c r="AQ72" s="5">
        <f t="shared" si="53"/>
        <v>0.16128727272727272</v>
      </c>
      <c r="AR72" s="6">
        <f>(AO72-AVERAGE(AO59:AO104))/_xlfn.STDEV.P(AO59:AO104)</f>
        <v>-0.19183324796705312</v>
      </c>
      <c r="AS72" s="6">
        <f t="shared" ref="AS72" si="78">(AP72-AVERAGE(AP59:AP104))/_xlfn.STDEV.P(AP59:AP104)</f>
        <v>2.936885915260944E-2</v>
      </c>
      <c r="AT72" s="6">
        <f t="shared" ref="AT72" si="79">(AQ72-AVERAGE(AQ59:AQ104))/_xlfn.STDEV.P(AQ59:AQ104)</f>
        <v>0.11664611675551277</v>
      </c>
    </row>
    <row r="73" spans="1:46" ht="13.5" thickBot="1">
      <c r="A73" s="4" t="s">
        <v>73</v>
      </c>
      <c r="B73" s="4" t="s">
        <v>74</v>
      </c>
      <c r="C73" s="5">
        <v>8.9889999999999998E-2</v>
      </c>
      <c r="D73" s="5">
        <v>9.1929999999999998E-2</v>
      </c>
      <c r="E73" s="5">
        <v>9.468E-2</v>
      </c>
      <c r="F73" s="5">
        <v>9.6769999999999995E-2</v>
      </c>
      <c r="G73" s="5">
        <v>9.7049999999999997E-2</v>
      </c>
      <c r="H73" s="5">
        <v>9.894E-2</v>
      </c>
      <c r="I73" s="5">
        <v>0.10027999999999999</v>
      </c>
      <c r="J73" s="5">
        <v>0.10222000000000001</v>
      </c>
      <c r="K73" s="5">
        <v>0.10367</v>
      </c>
      <c r="L73" s="5">
        <v>0.10297000000000001</v>
      </c>
      <c r="M73" s="5">
        <v>0.10256</v>
      </c>
      <c r="N73" s="5">
        <v>0.10388</v>
      </c>
      <c r="O73" s="5">
        <v>0.10537000000000001</v>
      </c>
      <c r="P73" s="5">
        <v>0.10742</v>
      </c>
      <c r="Q73" s="5">
        <v>0.10879999999999999</v>
      </c>
      <c r="R73" s="5">
        <v>0.11167000000000001</v>
      </c>
      <c r="S73" s="5">
        <v>0.11817999999999999</v>
      </c>
      <c r="T73" s="5">
        <v>0.12171999999999999</v>
      </c>
      <c r="U73" s="5">
        <v>0.12457</v>
      </c>
      <c r="V73" s="5">
        <v>0.12526000000000001</v>
      </c>
      <c r="W73" s="5">
        <v>0.12934999999999999</v>
      </c>
      <c r="X73" s="5">
        <v>0.13238</v>
      </c>
      <c r="Y73" s="5">
        <v>0.13599</v>
      </c>
      <c r="Z73" s="5">
        <v>0.13694999999999999</v>
      </c>
      <c r="AA73" s="5">
        <v>0.13982</v>
      </c>
      <c r="AB73" s="5">
        <v>0.14348</v>
      </c>
      <c r="AC73" s="5">
        <v>0.14457999999999999</v>
      </c>
      <c r="AD73" s="5">
        <v>0.14498</v>
      </c>
      <c r="AE73" s="5">
        <v>0.14094999999999999</v>
      </c>
      <c r="AF73" s="5">
        <v>0.13919000000000001</v>
      </c>
      <c r="AG73" s="5">
        <v>0.13825000000000001</v>
      </c>
      <c r="AH73" s="5">
        <v>0.1444</v>
      </c>
      <c r="AI73" s="5">
        <v>0.14471999999999999</v>
      </c>
      <c r="AJ73" s="5">
        <v>0.14457999999999999</v>
      </c>
      <c r="AK73" s="5">
        <v>0.13303000000000001</v>
      </c>
      <c r="AM73" s="4" t="s">
        <v>73</v>
      </c>
      <c r="AN73" s="4" t="s">
        <v>74</v>
      </c>
      <c r="AO73" s="5">
        <f t="shared" si="51"/>
        <v>9.8736666666666681E-2</v>
      </c>
      <c r="AP73" s="5">
        <f t="shared" si="52"/>
        <v>0.12147166666666666</v>
      </c>
      <c r="AQ73" s="5">
        <f t="shared" si="53"/>
        <v>0.14163454545454546</v>
      </c>
      <c r="AR73" s="6">
        <f>(AO73-AVERAGE(AO59:AO104))/_xlfn.STDEV.P(AO59:AO104)</f>
        <v>-0.20825396368056576</v>
      </c>
      <c r="AS73" s="6">
        <f t="shared" ref="AS73" si="80">(AP73-AVERAGE(AP59:AP104))/_xlfn.STDEV.P(AP59:AP104)</f>
        <v>-0.25021155240167187</v>
      </c>
      <c r="AT73" s="6">
        <f t="shared" ref="AT73" si="81">(AQ73-AVERAGE(AQ59:AQ104))/_xlfn.STDEV.P(AQ59:AQ104)</f>
        <v>-0.3033574482981341</v>
      </c>
    </row>
    <row r="74" spans="1:46" ht="13.5" thickBot="1">
      <c r="A74" s="4" t="s">
        <v>75</v>
      </c>
      <c r="B74" s="4" t="s">
        <v>76</v>
      </c>
      <c r="C74" s="5">
        <v>0.12253</v>
      </c>
      <c r="D74" s="5">
        <v>0.12422999999999999</v>
      </c>
      <c r="E74" s="5">
        <v>0.12586</v>
      </c>
      <c r="F74" s="5">
        <v>0.12609000000000001</v>
      </c>
      <c r="G74" s="5">
        <v>0.12665999999999999</v>
      </c>
      <c r="H74" s="5">
        <v>0.12803</v>
      </c>
      <c r="I74" s="5">
        <v>0.12765000000000001</v>
      </c>
      <c r="J74" s="5">
        <v>0.13075999999999999</v>
      </c>
      <c r="K74" s="5">
        <v>0.13547999999999999</v>
      </c>
      <c r="L74" s="5">
        <v>0.13783000000000001</v>
      </c>
      <c r="M74" s="5">
        <v>0.13927</v>
      </c>
      <c r="N74" s="5">
        <v>0.14057</v>
      </c>
      <c r="O74" s="5">
        <v>0.14308999999999999</v>
      </c>
      <c r="P74" s="5">
        <v>0.14595</v>
      </c>
      <c r="Q74" s="5">
        <v>0.14996000000000001</v>
      </c>
      <c r="R74" s="5">
        <v>0.15312000000000001</v>
      </c>
      <c r="S74" s="5">
        <v>0.15525</v>
      </c>
      <c r="T74" s="5">
        <v>0.16495000000000001</v>
      </c>
      <c r="U74" s="5">
        <v>0.17011999999999999</v>
      </c>
      <c r="V74" s="5">
        <v>0.17319999999999999</v>
      </c>
      <c r="W74" s="5">
        <v>0.17612</v>
      </c>
      <c r="X74" s="5">
        <v>0.18371000000000001</v>
      </c>
      <c r="Y74" s="5">
        <v>0.18637000000000001</v>
      </c>
      <c r="Z74" s="5">
        <v>0.18940000000000001</v>
      </c>
      <c r="AA74" s="5">
        <v>0.19155</v>
      </c>
      <c r="AB74" s="5">
        <v>0.19503999999999999</v>
      </c>
      <c r="AC74" s="5">
        <v>0.19574</v>
      </c>
      <c r="AD74" s="5">
        <v>0.19633999999999999</v>
      </c>
      <c r="AE74" s="5">
        <v>0.20003000000000001</v>
      </c>
      <c r="AF74" s="5">
        <v>0.1956</v>
      </c>
      <c r="AG74" s="5">
        <v>0.19458</v>
      </c>
      <c r="AH74" s="5">
        <v>0.19355</v>
      </c>
      <c r="AI74" s="5">
        <v>0.19700000000000001</v>
      </c>
      <c r="AJ74" s="5">
        <v>0.19561000000000001</v>
      </c>
      <c r="AK74" s="5">
        <v>0.17821999999999999</v>
      </c>
      <c r="AM74" s="4" t="s">
        <v>75</v>
      </c>
      <c r="AN74" s="4" t="s">
        <v>76</v>
      </c>
      <c r="AO74" s="5">
        <f t="shared" si="51"/>
        <v>0.13041333333333335</v>
      </c>
      <c r="AP74" s="5">
        <f t="shared" si="52"/>
        <v>0.16593666666666668</v>
      </c>
      <c r="AQ74" s="5">
        <f t="shared" si="53"/>
        <v>0.19393272727272726</v>
      </c>
      <c r="AR74" s="6">
        <f>(AO74-AVERAGE(AO59:AO104))/_xlfn.STDEV.P(AO59:AO104)</f>
        <v>0.73178255093096389</v>
      </c>
      <c r="AS74" s="6">
        <f t="shared" ref="AS74" si="82">(AP74-AVERAGE(AP59:AP104))/_xlfn.STDEV.P(AP59:AP104)</f>
        <v>0.81004797849479671</v>
      </c>
      <c r="AT74" s="6">
        <f t="shared" ref="AT74" si="83">(AQ74-AVERAGE(AQ59:AQ104))/_xlfn.STDEV.P(AQ59:AQ104)</f>
        <v>0.81432064821431838</v>
      </c>
    </row>
    <row r="75" spans="1:46" ht="13.5" thickBot="1">
      <c r="A75" s="4" t="s">
        <v>77</v>
      </c>
      <c r="B75" s="4" t="s">
        <v>78</v>
      </c>
      <c r="C75" s="5">
        <v>0.10375</v>
      </c>
      <c r="D75" s="5">
        <v>0.10602</v>
      </c>
      <c r="E75" s="5">
        <v>0.10639999999999999</v>
      </c>
      <c r="F75" s="5">
        <v>0.10932</v>
      </c>
      <c r="G75" s="5">
        <v>0.11099000000000001</v>
      </c>
      <c r="H75" s="5">
        <v>0.11373</v>
      </c>
      <c r="I75" s="5">
        <v>0.11319</v>
      </c>
      <c r="J75" s="5">
        <v>0.115</v>
      </c>
      <c r="K75" s="5">
        <v>0.11942</v>
      </c>
      <c r="L75" s="5">
        <v>0.12225999999999999</v>
      </c>
      <c r="M75" s="5">
        <v>0.12456</v>
      </c>
      <c r="N75" s="5">
        <v>0.12656999999999999</v>
      </c>
      <c r="O75" s="5">
        <v>0.13014999999999999</v>
      </c>
      <c r="P75" s="5">
        <v>0.13291</v>
      </c>
      <c r="Q75" s="5">
        <v>0.13519</v>
      </c>
      <c r="R75" s="5">
        <v>0.13738</v>
      </c>
      <c r="S75" s="5">
        <v>0.14394999999999999</v>
      </c>
      <c r="T75" s="5">
        <v>0.15229000000000001</v>
      </c>
      <c r="U75" s="5">
        <v>0.15876999999999999</v>
      </c>
      <c r="V75" s="5">
        <v>0.16366</v>
      </c>
      <c r="W75" s="5">
        <v>0.17119999999999999</v>
      </c>
      <c r="X75" s="5">
        <v>0.17868000000000001</v>
      </c>
      <c r="Y75" s="5">
        <v>0.18484</v>
      </c>
      <c r="Z75" s="5">
        <v>0.19137999999999999</v>
      </c>
      <c r="AA75" s="5">
        <v>0.19128999999999999</v>
      </c>
      <c r="AB75" s="5">
        <v>0.19814999999999999</v>
      </c>
      <c r="AC75" s="5">
        <v>0.20252000000000001</v>
      </c>
      <c r="AD75" s="5">
        <v>0.20508999999999999</v>
      </c>
      <c r="AE75" s="5">
        <v>0.20175000000000001</v>
      </c>
      <c r="AF75" s="5">
        <v>0.19714999999999999</v>
      </c>
      <c r="AG75" s="5">
        <v>0.19767999999999999</v>
      </c>
      <c r="AH75" s="5">
        <v>0.19781000000000001</v>
      </c>
      <c r="AI75" s="5">
        <v>0.19638</v>
      </c>
      <c r="AJ75" s="5">
        <v>0.19628000000000001</v>
      </c>
      <c r="AK75" s="5">
        <v>0.17595</v>
      </c>
      <c r="AM75" s="4" t="s">
        <v>77</v>
      </c>
      <c r="AN75" s="4" t="s">
        <v>78</v>
      </c>
      <c r="AO75" s="5">
        <f t="shared" si="51"/>
        <v>0.11426750000000001</v>
      </c>
      <c r="AP75" s="5">
        <f t="shared" si="52"/>
        <v>0.15670000000000003</v>
      </c>
      <c r="AQ75" s="5">
        <f t="shared" si="53"/>
        <v>0.19636818181818183</v>
      </c>
      <c r="AR75" s="6">
        <f>(AO75-AVERAGE(AO59:AO104))/_xlfn.STDEV.P(AO59:AO104)</f>
        <v>0.25263892600729776</v>
      </c>
      <c r="AS75" s="6">
        <f t="shared" ref="AS75" si="84">(AP75-AVERAGE(AP59:AP104))/_xlfn.STDEV.P(AP59:AP104)</f>
        <v>0.58980140552623672</v>
      </c>
      <c r="AT75" s="6">
        <f t="shared" ref="AT75" si="85">(AQ75-AVERAGE(AQ59:AQ104))/_xlfn.STDEV.P(AQ59:AQ104)</f>
        <v>0.86636938310092826</v>
      </c>
    </row>
    <row r="76" spans="1:46" ht="13.5" thickBot="1">
      <c r="A76" s="4" t="s">
        <v>79</v>
      </c>
      <c r="B76" s="4" t="s">
        <v>80</v>
      </c>
      <c r="C76" s="5">
        <v>0.11502999999999999</v>
      </c>
      <c r="D76" s="5">
        <v>0.11846</v>
      </c>
      <c r="E76" s="5">
        <v>0.11922000000000001</v>
      </c>
      <c r="F76" s="5">
        <v>0.12225</v>
      </c>
      <c r="G76" s="5">
        <v>0.12372</v>
      </c>
      <c r="H76" s="5">
        <v>0.12628</v>
      </c>
      <c r="I76" s="5">
        <v>0.12637999999999999</v>
      </c>
      <c r="J76" s="5">
        <v>0.12762000000000001</v>
      </c>
      <c r="K76" s="5">
        <v>0.13303999999999999</v>
      </c>
      <c r="L76" s="5">
        <v>0.13605</v>
      </c>
      <c r="M76" s="5">
        <v>0.13605999999999999</v>
      </c>
      <c r="N76" s="5">
        <v>0.13388</v>
      </c>
      <c r="O76" s="5">
        <v>0.13567000000000001</v>
      </c>
      <c r="P76" s="5">
        <v>0.13667000000000001</v>
      </c>
      <c r="Q76" s="5">
        <v>0.13863</v>
      </c>
      <c r="R76" s="5">
        <v>0.13963999999999999</v>
      </c>
      <c r="S76" s="5">
        <v>0.14252999999999999</v>
      </c>
      <c r="T76" s="5">
        <v>0.15149000000000001</v>
      </c>
      <c r="U76" s="5">
        <v>0.15823999999999999</v>
      </c>
      <c r="V76" s="5">
        <v>0.16036</v>
      </c>
      <c r="W76" s="5">
        <v>0.16092999999999999</v>
      </c>
      <c r="X76" s="5">
        <v>0.16239000000000001</v>
      </c>
      <c r="Y76" s="5">
        <v>0.1699</v>
      </c>
      <c r="Z76" s="5">
        <v>0.1741</v>
      </c>
      <c r="AA76" s="5">
        <v>0.17871999999999999</v>
      </c>
      <c r="AB76" s="5">
        <v>0.18515999999999999</v>
      </c>
      <c r="AC76" s="5">
        <v>0.19147</v>
      </c>
      <c r="AD76" s="5">
        <v>0.19012999999999999</v>
      </c>
      <c r="AE76" s="5">
        <v>0.19078999999999999</v>
      </c>
      <c r="AF76" s="5">
        <v>0.18393000000000001</v>
      </c>
      <c r="AG76" s="5">
        <v>0.18271999999999999</v>
      </c>
      <c r="AH76" s="5">
        <v>0.18190000000000001</v>
      </c>
      <c r="AI76" s="5">
        <v>0.18581</v>
      </c>
      <c r="AJ76" s="5">
        <v>0.19231000000000001</v>
      </c>
      <c r="AK76" s="5">
        <v>0.17116999999999999</v>
      </c>
      <c r="AM76" s="4" t="s">
        <v>79</v>
      </c>
      <c r="AN76" s="4" t="s">
        <v>80</v>
      </c>
      <c r="AO76" s="5">
        <f t="shared" si="51"/>
        <v>0.12649916666666666</v>
      </c>
      <c r="AP76" s="5">
        <f t="shared" si="52"/>
        <v>0.15254583333333335</v>
      </c>
      <c r="AQ76" s="5">
        <f t="shared" si="53"/>
        <v>0.18491909090909092</v>
      </c>
      <c r="AR76" s="6">
        <f>(AO76-AVERAGE(AO59:AO104))/_xlfn.STDEV.P(AO59:AO104)</f>
        <v>0.61562577125269435</v>
      </c>
      <c r="AS76" s="6">
        <f t="shared" ref="AS76" si="86">(AP76-AVERAGE(AP59:AP104))/_xlfn.STDEV.P(AP59:AP104)</f>
        <v>0.4907460855832308</v>
      </c>
      <c r="AT76" s="6">
        <f t="shared" ref="AT76" si="87">(AQ76-AVERAGE(AQ59:AQ104))/_xlfn.STDEV.P(AQ59:AQ104)</f>
        <v>0.62168787240217582</v>
      </c>
    </row>
    <row r="77" spans="1:46" ht="13.5" thickBot="1">
      <c r="A77" s="4" t="s">
        <v>81</v>
      </c>
      <c r="B77" s="4" t="s">
        <v>82</v>
      </c>
      <c r="C77" s="5">
        <v>0.11289</v>
      </c>
      <c r="D77" s="5">
        <v>0.11595999999999999</v>
      </c>
      <c r="E77" s="5">
        <v>0.11988</v>
      </c>
      <c r="F77" s="5">
        <v>0.12154</v>
      </c>
      <c r="G77" s="5">
        <v>0.12526999999999999</v>
      </c>
      <c r="H77" s="5">
        <v>0.12848999999999999</v>
      </c>
      <c r="I77" s="5">
        <v>0.13042000000000001</v>
      </c>
      <c r="J77" s="5">
        <v>0.13228000000000001</v>
      </c>
      <c r="K77" s="5">
        <v>0.13793</v>
      </c>
      <c r="L77" s="5">
        <v>0.14252000000000001</v>
      </c>
      <c r="M77" s="5">
        <v>0.14532</v>
      </c>
      <c r="N77" s="5">
        <v>0.14768999999999999</v>
      </c>
      <c r="O77" s="5">
        <v>0.15032000000000001</v>
      </c>
      <c r="P77" s="5">
        <v>0.15087999999999999</v>
      </c>
      <c r="Q77" s="5">
        <v>0.14921999999999999</v>
      </c>
      <c r="R77" s="5">
        <v>0.1507</v>
      </c>
      <c r="S77" s="5">
        <v>0.15254999999999999</v>
      </c>
      <c r="T77" s="5">
        <v>0.15622</v>
      </c>
      <c r="U77" s="5">
        <v>0.15594</v>
      </c>
      <c r="V77" s="5">
        <v>0.15970000000000001</v>
      </c>
      <c r="W77" s="5">
        <v>0.16095000000000001</v>
      </c>
      <c r="X77" s="5">
        <v>0.16264999999999999</v>
      </c>
      <c r="Y77" s="5">
        <v>0.16458999999999999</v>
      </c>
      <c r="Z77" s="5">
        <v>0.16514000000000001</v>
      </c>
      <c r="AA77" s="5">
        <v>0.16936000000000001</v>
      </c>
      <c r="AB77" s="5">
        <v>0.17238000000000001</v>
      </c>
      <c r="AC77" s="5">
        <v>0.17568</v>
      </c>
      <c r="AD77" s="5">
        <v>0.1777</v>
      </c>
      <c r="AE77" s="5">
        <v>0.17837</v>
      </c>
      <c r="AF77" s="5">
        <v>0.17416999999999999</v>
      </c>
      <c r="AG77" s="5">
        <v>0.17693</v>
      </c>
      <c r="AH77" s="5">
        <v>0.17596999999999999</v>
      </c>
      <c r="AI77" s="5">
        <v>0.17817</v>
      </c>
      <c r="AJ77" s="5">
        <v>0.18007999999999999</v>
      </c>
      <c r="AK77" s="5">
        <v>0.16492999999999999</v>
      </c>
      <c r="AM77" s="4" t="s">
        <v>81</v>
      </c>
      <c r="AN77" s="4" t="s">
        <v>82</v>
      </c>
      <c r="AO77" s="5">
        <f t="shared" si="51"/>
        <v>0.13001583333333333</v>
      </c>
      <c r="AP77" s="5">
        <f t="shared" si="52"/>
        <v>0.15657166666666666</v>
      </c>
      <c r="AQ77" s="5">
        <f t="shared" si="53"/>
        <v>0.17488545454545454</v>
      </c>
      <c r="AR77" s="6">
        <f>(AO77-AVERAGE(AO59:AO104))/_xlfn.STDEV.P(AO59:AO104)</f>
        <v>0.71998634401026185</v>
      </c>
      <c r="AS77" s="6">
        <f t="shared" ref="AS77" si="88">(AP77-AVERAGE(AP59:AP104))/_xlfn.STDEV.P(AP59:AP104)</f>
        <v>0.58674132141967161</v>
      </c>
      <c r="AT77" s="6">
        <f t="shared" ref="AT77" si="89">(AQ77-AVERAGE(AQ59:AQ104))/_xlfn.STDEV.P(AQ59:AQ104)</f>
        <v>0.40725641031053406</v>
      </c>
    </row>
    <row r="78" spans="1:46" ht="13.5" thickBot="1">
      <c r="A78" s="4" t="s">
        <v>83</v>
      </c>
      <c r="B78" s="4" t="s">
        <v>84</v>
      </c>
      <c r="C78" s="5">
        <v>0.12515000000000001</v>
      </c>
      <c r="D78" s="5">
        <v>0.13222999999999999</v>
      </c>
      <c r="E78" s="5">
        <v>0.13353999999999999</v>
      </c>
      <c r="F78" s="5">
        <v>0.13803000000000001</v>
      </c>
      <c r="G78" s="5">
        <v>0.13868</v>
      </c>
      <c r="H78" s="5">
        <v>0.13772000000000001</v>
      </c>
      <c r="I78" s="5">
        <v>0.14099999999999999</v>
      </c>
      <c r="J78" s="5">
        <v>0.14252999999999999</v>
      </c>
      <c r="K78" s="5">
        <v>0.14832000000000001</v>
      </c>
      <c r="L78" s="5">
        <v>0.15246000000000001</v>
      </c>
      <c r="M78" s="5">
        <v>0.15569</v>
      </c>
      <c r="N78" s="5">
        <v>0.15767</v>
      </c>
      <c r="O78" s="5">
        <v>0.16425000000000001</v>
      </c>
      <c r="P78" s="5">
        <v>0.16195000000000001</v>
      </c>
      <c r="Q78" s="5">
        <v>0.16538</v>
      </c>
      <c r="R78" s="5">
        <v>0.16211999999999999</v>
      </c>
      <c r="S78" s="5">
        <v>0.16658999999999999</v>
      </c>
      <c r="T78" s="5">
        <v>0.17946000000000001</v>
      </c>
      <c r="U78" s="5">
        <v>0.18562000000000001</v>
      </c>
      <c r="V78" s="5">
        <v>0.1903</v>
      </c>
      <c r="W78" s="5">
        <v>0.19325000000000001</v>
      </c>
      <c r="X78" s="5">
        <v>0.20200000000000001</v>
      </c>
      <c r="Y78" s="5">
        <v>0.20954999999999999</v>
      </c>
      <c r="Z78" s="5">
        <v>0.21260000000000001</v>
      </c>
      <c r="AA78" s="5">
        <v>0.21251999999999999</v>
      </c>
      <c r="AB78" s="5">
        <v>0.21593999999999999</v>
      </c>
      <c r="AC78" s="5">
        <v>0.2122</v>
      </c>
      <c r="AD78" s="5">
        <v>0.21718000000000001</v>
      </c>
      <c r="AE78" s="5">
        <v>0.21565000000000001</v>
      </c>
      <c r="AF78" s="5">
        <v>0.2114</v>
      </c>
      <c r="AG78" s="5">
        <v>0.21077000000000001</v>
      </c>
      <c r="AH78" s="5">
        <v>0.21013999999999999</v>
      </c>
      <c r="AI78" s="5">
        <v>0.20683000000000001</v>
      </c>
      <c r="AJ78" s="5">
        <v>0.1978</v>
      </c>
      <c r="AK78" s="5">
        <v>0.17734</v>
      </c>
      <c r="AM78" s="4" t="s">
        <v>83</v>
      </c>
      <c r="AN78" s="4" t="s">
        <v>84</v>
      </c>
      <c r="AO78" s="5">
        <f t="shared" si="51"/>
        <v>0.14191833333333334</v>
      </c>
      <c r="AP78" s="5">
        <f t="shared" si="52"/>
        <v>0.18275583333333331</v>
      </c>
      <c r="AQ78" s="5">
        <f t="shared" si="53"/>
        <v>0.20797909090909092</v>
      </c>
      <c r="AR78" s="6">
        <f>(AO78-AVERAGE(AO59:AO104))/_xlfn.STDEV.P(AO59:AO104)</f>
        <v>1.0732048418056024</v>
      </c>
      <c r="AS78" s="6">
        <f t="shared" ref="AS78" si="90">(AP78-AVERAGE(AP59:AP104))/_xlfn.STDEV.P(AP59:AP104)</f>
        <v>1.2110978325388646</v>
      </c>
      <c r="AT78" s="6">
        <f t="shared" ref="AT78" si="91">(AQ78-AVERAGE(AQ59:AQ104))/_xlfn.STDEV.P(AQ59:AQ104)</f>
        <v>1.1145091524073016</v>
      </c>
    </row>
    <row r="79" spans="1:46" ht="13.5" thickBot="1">
      <c r="A79" s="4" t="s">
        <v>85</v>
      </c>
      <c r="B79" s="4" t="s">
        <v>86</v>
      </c>
      <c r="C79" s="5">
        <v>0.12781999999999999</v>
      </c>
      <c r="D79" s="5">
        <v>0.1346</v>
      </c>
      <c r="E79" s="5">
        <v>0.13663</v>
      </c>
      <c r="F79" s="5">
        <v>0.13947999999999999</v>
      </c>
      <c r="G79" s="5">
        <v>0.14130999999999999</v>
      </c>
      <c r="H79" s="5">
        <v>0.1429</v>
      </c>
      <c r="I79" s="5">
        <v>0.14488999999999999</v>
      </c>
      <c r="J79" s="5">
        <v>0.14674999999999999</v>
      </c>
      <c r="K79" s="5">
        <v>0.15076000000000001</v>
      </c>
      <c r="L79" s="5">
        <v>0.15436</v>
      </c>
      <c r="M79" s="5">
        <v>0.15653</v>
      </c>
      <c r="N79" s="5">
        <v>0.15723000000000001</v>
      </c>
      <c r="O79" s="5">
        <v>0.16067000000000001</v>
      </c>
      <c r="P79" s="5">
        <v>0.15992999999999999</v>
      </c>
      <c r="Q79" s="5">
        <v>0.16177</v>
      </c>
      <c r="R79" s="5">
        <v>0.16114999999999999</v>
      </c>
      <c r="S79" s="5">
        <v>0.16561999999999999</v>
      </c>
      <c r="T79" s="5">
        <v>0.16889999999999999</v>
      </c>
      <c r="U79" s="5">
        <v>0.17315</v>
      </c>
      <c r="V79" s="5">
        <v>0.17444999999999999</v>
      </c>
      <c r="W79" s="5">
        <v>0.17505000000000001</v>
      </c>
      <c r="X79" s="5">
        <v>0.17646999999999999</v>
      </c>
      <c r="Y79" s="5">
        <v>0.17917</v>
      </c>
      <c r="Z79" s="5">
        <v>0.18232000000000001</v>
      </c>
      <c r="AA79" s="5">
        <v>0.18881999999999999</v>
      </c>
      <c r="AB79" s="5">
        <v>0.19166</v>
      </c>
      <c r="AC79" s="5">
        <v>0.19500000000000001</v>
      </c>
      <c r="AD79" s="5">
        <v>0.20155999999999999</v>
      </c>
      <c r="AE79" s="5">
        <v>0.19893</v>
      </c>
      <c r="AF79" s="5">
        <v>0.1981</v>
      </c>
      <c r="AG79" s="5">
        <v>0.20000999999999999</v>
      </c>
      <c r="AH79" s="5">
        <v>0.19964000000000001</v>
      </c>
      <c r="AI79" s="5">
        <v>0.20079</v>
      </c>
      <c r="AJ79" s="5">
        <v>0.20180999999999999</v>
      </c>
      <c r="AK79" s="5">
        <v>0.18643999999999999</v>
      </c>
      <c r="AM79" s="4" t="s">
        <v>85</v>
      </c>
      <c r="AN79" s="4" t="s">
        <v>86</v>
      </c>
      <c r="AO79" s="5">
        <f t="shared" si="51"/>
        <v>0.14443833333333334</v>
      </c>
      <c r="AP79" s="5">
        <f t="shared" si="52"/>
        <v>0.16988749999999997</v>
      </c>
      <c r="AQ79" s="5">
        <f t="shared" si="53"/>
        <v>0.19661454545454546</v>
      </c>
      <c r="AR79" s="6">
        <f>(AO79-AVERAGE(AO59:AO104))/_xlfn.STDEV.P(AO59:AO104)</f>
        <v>1.1479883422840109</v>
      </c>
      <c r="AS79" s="6">
        <f t="shared" ref="AS79" si="92">(AP79-AVERAGE(AP59:AP104))/_xlfn.STDEV.P(AP59:AP104)</f>
        <v>0.90425485348973855</v>
      </c>
      <c r="AT79" s="6">
        <f t="shared" ref="AT79" si="93">(AQ79-AVERAGE(AQ59:AQ104))/_xlfn.STDEV.P(AQ59:AQ104)</f>
        <v>0.87163448468893523</v>
      </c>
    </row>
    <row r="80" spans="1:46" ht="13.5" thickBot="1">
      <c r="A80" s="4" t="s">
        <v>87</v>
      </c>
      <c r="B80" s="4" t="s">
        <v>88</v>
      </c>
      <c r="C80" s="5">
        <v>0.10038</v>
      </c>
      <c r="D80" s="5">
        <v>0.10137</v>
      </c>
      <c r="E80" s="5">
        <v>0.10123</v>
      </c>
      <c r="F80" s="5">
        <v>0.10119</v>
      </c>
      <c r="G80" s="5">
        <v>0.10445</v>
      </c>
      <c r="H80" s="5">
        <v>0.10616</v>
      </c>
      <c r="I80" s="5">
        <v>0.10516</v>
      </c>
      <c r="J80" s="5">
        <v>0.10614999999999999</v>
      </c>
      <c r="K80" s="5">
        <v>0.10845</v>
      </c>
      <c r="L80" s="5">
        <v>0.10716000000000001</v>
      </c>
      <c r="M80" s="5">
        <v>0.10976</v>
      </c>
      <c r="N80" s="5">
        <v>0.10761</v>
      </c>
      <c r="O80" s="5">
        <v>0.10471</v>
      </c>
      <c r="P80" s="5">
        <v>0.10578</v>
      </c>
      <c r="Q80" s="5">
        <v>0.10792</v>
      </c>
      <c r="R80" s="5">
        <v>0.10678</v>
      </c>
      <c r="S80" s="5">
        <v>0.11037</v>
      </c>
      <c r="T80" s="5">
        <v>0.11947000000000001</v>
      </c>
      <c r="U80" s="5">
        <v>0.1249</v>
      </c>
      <c r="V80" s="5">
        <v>0.12978999999999999</v>
      </c>
      <c r="W80" s="5">
        <v>0.13055</v>
      </c>
      <c r="X80" s="5">
        <v>0.13563</v>
      </c>
      <c r="Y80" s="5">
        <v>0.13719999999999999</v>
      </c>
      <c r="Z80" s="5">
        <v>0.14008000000000001</v>
      </c>
      <c r="AA80" s="5">
        <v>0.14193</v>
      </c>
      <c r="AB80" s="5">
        <v>0.14446000000000001</v>
      </c>
      <c r="AC80" s="5">
        <v>0.14616999999999999</v>
      </c>
      <c r="AD80" s="5">
        <v>0.14867</v>
      </c>
      <c r="AE80" s="5">
        <v>0.14763999999999999</v>
      </c>
      <c r="AF80" s="5">
        <v>0.14254</v>
      </c>
      <c r="AG80" s="5">
        <v>0.14091000000000001</v>
      </c>
      <c r="AH80" s="5">
        <v>0.13943</v>
      </c>
      <c r="AI80" s="5">
        <v>0.14132</v>
      </c>
      <c r="AJ80" s="5">
        <v>0.14274000000000001</v>
      </c>
      <c r="AK80" s="5">
        <v>0.13406999999999999</v>
      </c>
      <c r="AM80" s="4" t="s">
        <v>87</v>
      </c>
      <c r="AN80" s="4" t="s">
        <v>88</v>
      </c>
      <c r="AO80" s="5">
        <f t="shared" si="51"/>
        <v>0.10492250000000002</v>
      </c>
      <c r="AP80" s="5">
        <f t="shared" si="52"/>
        <v>0.12109833333333332</v>
      </c>
      <c r="AQ80" s="5">
        <f t="shared" si="53"/>
        <v>0.14271636363636364</v>
      </c>
      <c r="AR80" s="6">
        <f>(AO80-AVERAGE(AO59:AO104))/_xlfn.STDEV.P(AO59:AO104)</f>
        <v>-2.4683221600133667E-2</v>
      </c>
      <c r="AS80" s="6">
        <f t="shared" ref="AS80" si="94">(AP80-AVERAGE(AP59:AP104))/_xlfn.STDEV.P(AP59:AP104)</f>
        <v>-0.25911361525713161</v>
      </c>
      <c r="AT80" s="6">
        <f t="shared" ref="AT80" si="95">(AQ80-AVERAGE(AQ59:AQ104))/_xlfn.STDEV.P(AQ59:AQ104)</f>
        <v>-0.28023762951684811</v>
      </c>
    </row>
    <row r="81" spans="1:46" ht="13.5" thickBot="1">
      <c r="A81" s="4" t="s">
        <v>89</v>
      </c>
      <c r="B81" s="4" t="s">
        <v>90</v>
      </c>
      <c r="C81" s="5">
        <v>0.13716</v>
      </c>
      <c r="D81" s="5">
        <v>0.14224999999999999</v>
      </c>
      <c r="E81" s="5">
        <v>0.14371999999999999</v>
      </c>
      <c r="F81" s="5">
        <v>0.14169000000000001</v>
      </c>
      <c r="G81" s="5">
        <v>0.14313999999999999</v>
      </c>
      <c r="H81" s="5">
        <v>0.14598</v>
      </c>
      <c r="I81" s="5">
        <v>0.14607000000000001</v>
      </c>
      <c r="J81" s="5">
        <v>0.14731</v>
      </c>
      <c r="K81" s="5">
        <v>0.14762</v>
      </c>
      <c r="L81" s="5">
        <v>0.14366999999999999</v>
      </c>
      <c r="M81" s="5">
        <v>0.14646999999999999</v>
      </c>
      <c r="N81" s="5">
        <v>0.14598</v>
      </c>
      <c r="O81" s="5">
        <v>0.14743000000000001</v>
      </c>
      <c r="P81" s="5">
        <v>0.14788999999999999</v>
      </c>
      <c r="Q81" s="5">
        <v>0.15393999999999999</v>
      </c>
      <c r="R81" s="5">
        <v>0.15923999999999999</v>
      </c>
      <c r="S81" s="5">
        <v>0.16216</v>
      </c>
      <c r="T81" s="5">
        <v>0.16971</v>
      </c>
      <c r="U81" s="5">
        <v>0.17151</v>
      </c>
      <c r="V81" s="5">
        <v>0.17180000000000001</v>
      </c>
      <c r="W81" s="5">
        <v>0.17319000000000001</v>
      </c>
      <c r="X81" s="5">
        <v>0.18376000000000001</v>
      </c>
      <c r="Y81" s="5">
        <v>0.18790000000000001</v>
      </c>
      <c r="Z81" s="5">
        <v>0.19192000000000001</v>
      </c>
      <c r="AA81" s="5">
        <v>0.19728000000000001</v>
      </c>
      <c r="AB81" s="5">
        <v>0.19864999999999999</v>
      </c>
      <c r="AC81" s="5">
        <v>0.19888</v>
      </c>
      <c r="AD81" s="5">
        <v>0.20219000000000001</v>
      </c>
      <c r="AE81" s="5">
        <v>0.19966999999999999</v>
      </c>
      <c r="AF81" s="5">
        <v>0.19142999999999999</v>
      </c>
      <c r="AG81" s="5">
        <v>0.19717000000000001</v>
      </c>
      <c r="AH81" s="5">
        <v>0.19674</v>
      </c>
      <c r="AI81" s="5">
        <v>0.19843</v>
      </c>
      <c r="AJ81" s="5">
        <v>0.19277</v>
      </c>
      <c r="AK81" s="5">
        <v>0.17344999999999999</v>
      </c>
      <c r="AM81" s="4" t="s">
        <v>89</v>
      </c>
      <c r="AN81" s="4" t="s">
        <v>90</v>
      </c>
      <c r="AO81" s="5">
        <f t="shared" si="51"/>
        <v>0.14425499999999999</v>
      </c>
      <c r="AP81" s="5">
        <f t="shared" si="52"/>
        <v>0.16837083333333333</v>
      </c>
      <c r="AQ81" s="5">
        <f t="shared" si="53"/>
        <v>0.19515090909090907</v>
      </c>
      <c r="AR81" s="6">
        <f>(AO81-AVERAGE(AO59:AO104))/_xlfn.STDEV.P(AO59:AO104)</f>
        <v>1.1425477437042322</v>
      </c>
      <c r="AS81" s="6">
        <f t="shared" ref="AS81" si="96">(AP81-AVERAGE(AP59:AP104))/_xlfn.STDEV.P(AP59:AP104)</f>
        <v>0.86809022313943429</v>
      </c>
      <c r="AT81" s="6">
        <f t="shared" ref="AT81" si="97">(AQ81-AVERAGE(AQ59:AQ104))/_xlfn.STDEV.P(AQ59:AQ104)</f>
        <v>0.84035472986719484</v>
      </c>
    </row>
    <row r="82" spans="1:46" ht="13.5" thickBot="1">
      <c r="A82" s="4" t="s">
        <v>91</v>
      </c>
      <c r="B82" s="4" t="s">
        <v>92</v>
      </c>
      <c r="C82" s="5">
        <v>0.10357</v>
      </c>
      <c r="D82" s="5">
        <v>0.10709</v>
      </c>
      <c r="E82" s="5">
        <v>0.10843999999999999</v>
      </c>
      <c r="F82" s="5">
        <v>0.10652</v>
      </c>
      <c r="G82" s="5">
        <v>0.10858</v>
      </c>
      <c r="H82" s="5">
        <v>0.10839</v>
      </c>
      <c r="I82" s="5">
        <v>0.109</v>
      </c>
      <c r="J82" s="5">
        <v>0.11040999999999999</v>
      </c>
      <c r="K82" s="5">
        <v>0.11301</v>
      </c>
      <c r="L82" s="5">
        <v>0.11472</v>
      </c>
      <c r="M82" s="5">
        <v>0.11741</v>
      </c>
      <c r="N82" s="5">
        <v>0.11926</v>
      </c>
      <c r="O82" s="5">
        <v>0.12078999999999999</v>
      </c>
      <c r="P82" s="5">
        <v>0.11879000000000001</v>
      </c>
      <c r="Q82" s="5">
        <v>0.12252</v>
      </c>
      <c r="R82" s="5">
        <v>0.12504999999999999</v>
      </c>
      <c r="S82" s="5">
        <v>0.12892000000000001</v>
      </c>
      <c r="T82" s="5">
        <v>0.13724</v>
      </c>
      <c r="U82" s="5">
        <v>0.13921</v>
      </c>
      <c r="V82" s="5">
        <v>0.14308000000000001</v>
      </c>
      <c r="W82" s="5">
        <v>0.14582999999999999</v>
      </c>
      <c r="X82" s="5">
        <v>0.15301000000000001</v>
      </c>
      <c r="Y82" s="5">
        <v>0.15553</v>
      </c>
      <c r="Z82" s="5">
        <v>0.15668000000000001</v>
      </c>
      <c r="AA82" s="5">
        <v>0.15906999999999999</v>
      </c>
      <c r="AB82" s="5">
        <v>0.16420000000000001</v>
      </c>
      <c r="AC82" s="5">
        <v>0.16818</v>
      </c>
      <c r="AD82" s="5">
        <v>0.17169000000000001</v>
      </c>
      <c r="AE82" s="5">
        <v>0.16825999999999999</v>
      </c>
      <c r="AF82" s="5">
        <v>0.16339999999999999</v>
      </c>
      <c r="AG82" s="5">
        <v>0.16775000000000001</v>
      </c>
      <c r="AH82" s="5">
        <v>0.16871</v>
      </c>
      <c r="AI82" s="5">
        <v>0.17397000000000001</v>
      </c>
      <c r="AJ82" s="5">
        <v>0.16905999999999999</v>
      </c>
      <c r="AK82" s="5">
        <v>0.15667</v>
      </c>
      <c r="AM82" s="4" t="s">
        <v>91</v>
      </c>
      <c r="AN82" s="4" t="s">
        <v>92</v>
      </c>
      <c r="AO82" s="5">
        <f t="shared" si="51"/>
        <v>0.11053333333333332</v>
      </c>
      <c r="AP82" s="5">
        <f t="shared" si="52"/>
        <v>0.13722083333333332</v>
      </c>
      <c r="AQ82" s="5">
        <f t="shared" si="53"/>
        <v>0.16645090909090909</v>
      </c>
      <c r="AR82" s="6">
        <f>(AO82-AVERAGE(AO59:AO104))/_xlfn.STDEV.P(AO59:AO104)</f>
        <v>0.14182382493462881</v>
      </c>
      <c r="AS82" s="6">
        <f t="shared" ref="AS82" si="98">(AP82-AVERAGE(AP59:AP104))/_xlfn.STDEV.P(AP59:AP104)</f>
        <v>0.12532435363701672</v>
      </c>
      <c r="AT82" s="6">
        <f t="shared" ref="AT82" si="99">(AQ82-AVERAGE(AQ59:AQ104))/_xlfn.STDEV.P(AQ59:AQ104)</f>
        <v>0.22699953749307952</v>
      </c>
    </row>
    <row r="83" spans="1:46" ht="13.5" thickBot="1">
      <c r="A83" s="4" t="s">
        <v>93</v>
      </c>
      <c r="B83" s="4" t="s">
        <v>94</v>
      </c>
      <c r="C83" s="5">
        <v>0.12136</v>
      </c>
      <c r="D83" s="5">
        <v>0.12363</v>
      </c>
      <c r="E83" s="5">
        <v>0.12529999999999999</v>
      </c>
      <c r="F83" s="5">
        <v>0.12611</v>
      </c>
      <c r="G83" s="5">
        <v>0.12898000000000001</v>
      </c>
      <c r="H83" s="5">
        <v>0.13209000000000001</v>
      </c>
      <c r="I83" s="5">
        <v>0.13381999999999999</v>
      </c>
      <c r="J83" s="5">
        <v>0.13541</v>
      </c>
      <c r="K83" s="5">
        <v>0.13650000000000001</v>
      </c>
      <c r="L83" s="5">
        <v>0.13680999999999999</v>
      </c>
      <c r="M83" s="5">
        <v>0.13827999999999999</v>
      </c>
      <c r="N83" s="5">
        <v>0.13927</v>
      </c>
      <c r="O83" s="5">
        <v>0.13957</v>
      </c>
      <c r="P83" s="5">
        <v>0.13900999999999999</v>
      </c>
      <c r="Q83" s="5">
        <v>0.14243</v>
      </c>
      <c r="R83" s="5">
        <v>0.14482999999999999</v>
      </c>
      <c r="S83" s="5">
        <v>0.14715</v>
      </c>
      <c r="T83" s="5">
        <v>0.15392</v>
      </c>
      <c r="U83" s="5">
        <v>0.15875</v>
      </c>
      <c r="V83" s="5">
        <v>0.16147</v>
      </c>
      <c r="W83" s="5">
        <v>0.16689999999999999</v>
      </c>
      <c r="X83" s="5">
        <v>0.17534</v>
      </c>
      <c r="Y83" s="5">
        <v>0.18046000000000001</v>
      </c>
      <c r="Z83" s="5">
        <v>0.18595999999999999</v>
      </c>
      <c r="AA83" s="5">
        <v>0.19294</v>
      </c>
      <c r="AB83" s="5">
        <v>0.19602</v>
      </c>
      <c r="AC83" s="5">
        <v>0.19939999999999999</v>
      </c>
      <c r="AD83" s="5">
        <v>0.20053000000000001</v>
      </c>
      <c r="AE83" s="5">
        <v>0.20096</v>
      </c>
      <c r="AF83" s="5">
        <v>0.19861000000000001</v>
      </c>
      <c r="AG83" s="5">
        <v>0.19761000000000001</v>
      </c>
      <c r="AH83" s="5">
        <v>0.19969000000000001</v>
      </c>
      <c r="AI83" s="5">
        <v>0.19847000000000001</v>
      </c>
      <c r="AJ83" s="5">
        <v>0.19503000000000001</v>
      </c>
      <c r="AK83" s="5">
        <v>0.17444000000000001</v>
      </c>
      <c r="AM83" s="4" t="s">
        <v>93</v>
      </c>
      <c r="AN83" s="4" t="s">
        <v>94</v>
      </c>
      <c r="AO83" s="5">
        <f t="shared" si="51"/>
        <v>0.13146333333333335</v>
      </c>
      <c r="AP83" s="5">
        <f t="shared" si="52"/>
        <v>0.1579825</v>
      </c>
      <c r="AQ83" s="5">
        <f t="shared" si="53"/>
        <v>0.1957909090909091</v>
      </c>
      <c r="AR83" s="6">
        <f>(AO83-AVERAGE(AO59:AO104))/_xlfn.STDEV.P(AO59:AO104)</f>
        <v>0.76294234279696727</v>
      </c>
      <c r="AS83" s="6">
        <f t="shared" ref="AS83" si="100">(AP83-AVERAGE(AP59:AP104))/_xlfn.STDEV.P(AP59:AP104)</f>
        <v>0.62038237591586187</v>
      </c>
      <c r="AT83" s="6">
        <f t="shared" ref="AT83" si="101">(AQ83-AVERAGE(AQ59:AQ104))/_xlfn.STDEV.P(AQ59:AQ104)</f>
        <v>0.85403233694452763</v>
      </c>
    </row>
    <row r="84" spans="1:46" ht="13.5" thickBot="1">
      <c r="A84" s="4" t="s">
        <v>95</v>
      </c>
      <c r="B84" s="4" t="s">
        <v>96</v>
      </c>
      <c r="C84" s="5">
        <v>9.4229999999999994E-2</v>
      </c>
      <c r="D84" s="5">
        <v>9.5869999999999997E-2</v>
      </c>
      <c r="E84" s="5">
        <v>9.7460000000000005E-2</v>
      </c>
      <c r="F84" s="5">
        <v>9.8059999999999994E-2</v>
      </c>
      <c r="G84" s="5">
        <v>9.9959999999999993E-2</v>
      </c>
      <c r="H84" s="5">
        <v>0.1032</v>
      </c>
      <c r="I84" s="5">
        <v>0.10498</v>
      </c>
      <c r="J84" s="5">
        <v>0.10657999999999999</v>
      </c>
      <c r="K84" s="5">
        <v>0.10826</v>
      </c>
      <c r="L84" s="5">
        <v>0.11032</v>
      </c>
      <c r="M84" s="5">
        <v>0.11364</v>
      </c>
      <c r="N84" s="5">
        <v>0.11502</v>
      </c>
      <c r="O84" s="5">
        <v>0.12015000000000001</v>
      </c>
      <c r="P84" s="5">
        <v>0.12418999999999999</v>
      </c>
      <c r="Q84" s="5">
        <v>0.12636</v>
      </c>
      <c r="R84" s="5">
        <v>0.12694</v>
      </c>
      <c r="S84" s="5">
        <v>0.12852</v>
      </c>
      <c r="T84" s="5">
        <v>0.13364999999999999</v>
      </c>
      <c r="U84" s="5">
        <v>0.13499</v>
      </c>
      <c r="V84" s="5">
        <v>0.13557</v>
      </c>
      <c r="W84" s="5">
        <v>0.13924</v>
      </c>
      <c r="X84" s="5">
        <v>0.14257</v>
      </c>
      <c r="Y84" s="5">
        <v>0.14573</v>
      </c>
      <c r="Z84" s="5">
        <v>0.14868000000000001</v>
      </c>
      <c r="AA84" s="5">
        <v>0.15179999999999999</v>
      </c>
      <c r="AB84" s="5">
        <v>0.15117</v>
      </c>
      <c r="AC84" s="5">
        <v>0.15051999999999999</v>
      </c>
      <c r="AD84" s="5">
        <v>0.15336</v>
      </c>
      <c r="AE84" s="5">
        <v>0.15445</v>
      </c>
      <c r="AF84" s="5">
        <v>0.15153</v>
      </c>
      <c r="AG84" s="5">
        <v>0.15090999999999999</v>
      </c>
      <c r="AH84" s="5">
        <v>0.15339</v>
      </c>
      <c r="AI84" s="5">
        <v>0.15645999999999999</v>
      </c>
      <c r="AJ84" s="5">
        <v>0.15864</v>
      </c>
      <c r="AK84" s="5">
        <v>0.14477000000000001</v>
      </c>
      <c r="AM84" s="4" t="s">
        <v>95</v>
      </c>
      <c r="AN84" s="4" t="s">
        <v>96</v>
      </c>
      <c r="AO84" s="5">
        <f t="shared" si="51"/>
        <v>0.10396499999999999</v>
      </c>
      <c r="AP84" s="5">
        <f t="shared" si="52"/>
        <v>0.13388249999999999</v>
      </c>
      <c r="AQ84" s="5">
        <f t="shared" si="53"/>
        <v>0.15245454545454543</v>
      </c>
      <c r="AR84" s="6">
        <f>(AO84-AVERAGE(AO59:AO104))/_xlfn.STDEV.P(AO59:AO104)</f>
        <v>-5.3097984182704401E-2</v>
      </c>
      <c r="AS84" s="6">
        <f t="shared" ref="AS84" si="102">(AP84-AVERAGE(AP59:AP104))/_xlfn.STDEV.P(AP59:AP104)</f>
        <v>4.5722425514312534E-2</v>
      </c>
      <c r="AT84" s="6">
        <f t="shared" ref="AT84" si="103">(AQ84-AVERAGE(AQ59:AQ104))/_xlfn.STDEV.P(AQ59:AQ104)</f>
        <v>-7.2120403646987283E-2</v>
      </c>
    </row>
    <row r="85" spans="1:46" ht="13.5" thickBot="1">
      <c r="A85" s="4" t="s">
        <v>97</v>
      </c>
      <c r="B85" s="4" t="s">
        <v>98</v>
      </c>
      <c r="C85" s="5">
        <v>9.3850000000000003E-2</v>
      </c>
      <c r="D85" s="5">
        <v>9.6430000000000002E-2</v>
      </c>
      <c r="E85" s="5">
        <v>0.10077999999999999</v>
      </c>
      <c r="F85" s="5">
        <v>0.10241</v>
      </c>
      <c r="G85" s="5">
        <v>0.10433000000000001</v>
      </c>
      <c r="H85" s="5">
        <v>0.10621</v>
      </c>
      <c r="I85" s="5">
        <v>0.10766000000000001</v>
      </c>
      <c r="J85" s="5">
        <v>0.11049</v>
      </c>
      <c r="K85" s="5">
        <v>0.11013000000000001</v>
      </c>
      <c r="L85" s="5">
        <v>0.1149</v>
      </c>
      <c r="M85" s="5">
        <v>0.11552</v>
      </c>
      <c r="N85" s="5">
        <v>0.11502</v>
      </c>
      <c r="O85" s="5">
        <v>0.11661000000000001</v>
      </c>
      <c r="P85" s="5">
        <v>0.11584999999999999</v>
      </c>
      <c r="Q85" s="5">
        <v>0.11885999999999999</v>
      </c>
      <c r="R85" s="5">
        <v>0.12071999999999999</v>
      </c>
      <c r="S85" s="5">
        <v>0.12459000000000001</v>
      </c>
      <c r="T85" s="5">
        <v>0.13099</v>
      </c>
      <c r="U85" s="5">
        <v>0.14013999999999999</v>
      </c>
      <c r="V85" s="5">
        <v>0.14635000000000001</v>
      </c>
      <c r="W85" s="5">
        <v>0.15314</v>
      </c>
      <c r="X85" s="5">
        <v>0.15842000000000001</v>
      </c>
      <c r="Y85" s="5">
        <v>0.16843</v>
      </c>
      <c r="Z85" s="5">
        <v>0.17297000000000001</v>
      </c>
      <c r="AA85" s="5">
        <v>0.17976</v>
      </c>
      <c r="AB85" s="5">
        <v>0.18754999999999999</v>
      </c>
      <c r="AC85" s="5">
        <v>0.18825</v>
      </c>
      <c r="AD85" s="5">
        <v>0.19225</v>
      </c>
      <c r="AE85" s="5">
        <v>0.19153000000000001</v>
      </c>
      <c r="AF85" s="5">
        <v>0.19137999999999999</v>
      </c>
      <c r="AG85" s="5">
        <v>0.18884000000000001</v>
      </c>
      <c r="AH85" s="5">
        <v>0.18814</v>
      </c>
      <c r="AI85" s="5">
        <v>0.18951999999999999</v>
      </c>
      <c r="AJ85" s="5">
        <v>0.18540000000000001</v>
      </c>
      <c r="AK85" s="5">
        <v>0.16550000000000001</v>
      </c>
      <c r="AM85" s="4" t="s">
        <v>97</v>
      </c>
      <c r="AN85" s="4" t="s">
        <v>98</v>
      </c>
      <c r="AO85" s="5">
        <f t="shared" si="51"/>
        <v>0.1064775</v>
      </c>
      <c r="AP85" s="5">
        <f t="shared" si="52"/>
        <v>0.1389225</v>
      </c>
      <c r="AQ85" s="5">
        <f t="shared" si="53"/>
        <v>0.18619272727272726</v>
      </c>
      <c r="AR85" s="6">
        <f>(AO85-AVERAGE(AO59:AO104))/_xlfn.STDEV.P(AO59:AO104)</f>
        <v>2.1462946353804545E-2</v>
      </c>
      <c r="AS85" s="6">
        <f t="shared" ref="AS85" si="104">(AP85-AVERAGE(AP59:AP104))/_xlfn.STDEV.P(AP59:AP104)</f>
        <v>0.16590027406301863</v>
      </c>
      <c r="AT85" s="6">
        <f t="shared" ref="AT85" si="105">(AQ85-AVERAGE(AQ59:AQ104))/_xlfn.STDEV.P(AQ59:AQ104)</f>
        <v>0.64890708762283211</v>
      </c>
    </row>
    <row r="86" spans="1:46" ht="13.5" thickBot="1">
      <c r="A86" s="4" t="s">
        <v>99</v>
      </c>
      <c r="B86" s="4" t="s">
        <v>100</v>
      </c>
      <c r="C86" s="5">
        <v>7.0989999999999998E-2</v>
      </c>
      <c r="D86" s="5">
        <v>7.1330000000000005E-2</v>
      </c>
      <c r="E86" s="5">
        <v>7.1209999999999996E-2</v>
      </c>
      <c r="F86" s="5">
        <v>6.9940000000000002E-2</v>
      </c>
      <c r="G86" s="5">
        <v>7.1919999999999998E-2</v>
      </c>
      <c r="H86" s="5">
        <v>7.3690000000000005E-2</v>
      </c>
      <c r="I86" s="5">
        <v>7.4380000000000002E-2</v>
      </c>
      <c r="J86" s="5">
        <v>7.596E-2</v>
      </c>
      <c r="K86" s="5">
        <v>7.8310000000000005E-2</v>
      </c>
      <c r="L86" s="5">
        <v>7.9289999999999999E-2</v>
      </c>
      <c r="M86" s="5">
        <v>8.1259999999999999E-2</v>
      </c>
      <c r="N86" s="5">
        <v>8.1299999999999997E-2</v>
      </c>
      <c r="O86" s="5">
        <v>8.4769999999999998E-2</v>
      </c>
      <c r="P86" s="5">
        <v>8.9149999999999993E-2</v>
      </c>
      <c r="Q86" s="5">
        <v>9.1889999999999999E-2</v>
      </c>
      <c r="R86" s="5">
        <v>9.6500000000000002E-2</v>
      </c>
      <c r="S86" s="5">
        <v>0.10059</v>
      </c>
      <c r="T86" s="5">
        <v>0.10682</v>
      </c>
      <c r="U86" s="5">
        <v>0.11477999999999999</v>
      </c>
      <c r="V86" s="5">
        <v>0.11779000000000001</v>
      </c>
      <c r="W86" s="5">
        <v>0.12212000000000001</v>
      </c>
      <c r="X86" s="5">
        <v>0.12559000000000001</v>
      </c>
      <c r="Y86" s="5">
        <v>0.12834000000000001</v>
      </c>
      <c r="Z86" s="5">
        <v>0.13231000000000001</v>
      </c>
      <c r="AA86" s="5">
        <v>0.13517000000000001</v>
      </c>
      <c r="AB86" s="5">
        <v>0.13474</v>
      </c>
      <c r="AC86" s="5">
        <v>0.13699</v>
      </c>
      <c r="AD86" s="5">
        <v>0.13486000000000001</v>
      </c>
      <c r="AE86" s="5">
        <v>0.13336000000000001</v>
      </c>
      <c r="AF86" s="5">
        <v>0.13156999999999999</v>
      </c>
      <c r="AG86" s="5">
        <v>0.12595999999999999</v>
      </c>
      <c r="AH86" s="5">
        <v>0.12981000000000001</v>
      </c>
      <c r="AI86" s="5">
        <v>0.12975</v>
      </c>
      <c r="AJ86" s="5">
        <v>0.12770999999999999</v>
      </c>
      <c r="AK86" s="5">
        <v>0.11784</v>
      </c>
      <c r="AM86" s="4" t="s">
        <v>99</v>
      </c>
      <c r="AN86" s="4" t="s">
        <v>100</v>
      </c>
      <c r="AO86" s="5">
        <f t="shared" si="51"/>
        <v>7.4965000000000004E-2</v>
      </c>
      <c r="AP86" s="5">
        <f t="shared" si="52"/>
        <v>0.10922083333333332</v>
      </c>
      <c r="AQ86" s="5">
        <f t="shared" si="53"/>
        <v>0.13070545454545454</v>
      </c>
      <c r="AR86" s="6">
        <f>(AO86-AVERAGE(AO59:AO104))/_xlfn.STDEV.P(AO59:AO104)</f>
        <v>-0.91370175952946875</v>
      </c>
      <c r="AS86" s="6">
        <f t="shared" ref="AS86" si="106">(AP86-AVERAGE(AP59:AP104))/_xlfn.STDEV.P(AP59:AP104)</f>
        <v>-0.54233036052245942</v>
      </c>
      <c r="AT86" s="6">
        <f t="shared" ref="AT86" si="107">(AQ86-AVERAGE(AQ59:AQ104))/_xlfn.STDEV.P(AQ59:AQ104)</f>
        <v>-0.53692590324655431</v>
      </c>
    </row>
    <row r="87" spans="1:46" ht="13.5" thickBot="1">
      <c r="A87" s="4" t="s">
        <v>101</v>
      </c>
      <c r="B87" s="4" t="s">
        <v>102</v>
      </c>
      <c r="C87" s="5">
        <v>5.9479999999999998E-2</v>
      </c>
      <c r="D87" s="5">
        <v>5.9970000000000002E-2</v>
      </c>
      <c r="E87" s="5">
        <v>6.0630000000000003E-2</v>
      </c>
      <c r="F87" s="5">
        <v>5.953E-2</v>
      </c>
      <c r="G87" s="5">
        <v>6.0519999999999997E-2</v>
      </c>
      <c r="H87" s="5">
        <v>6.1850000000000002E-2</v>
      </c>
      <c r="I87" s="5">
        <v>6.2379999999999998E-2</v>
      </c>
      <c r="J87" s="5">
        <v>6.3729999999999995E-2</v>
      </c>
      <c r="K87" s="5">
        <v>6.3869999999999996E-2</v>
      </c>
      <c r="L87" s="5">
        <v>6.3700000000000007E-2</v>
      </c>
      <c r="M87" s="5">
        <v>6.4149999999999999E-2</v>
      </c>
      <c r="N87" s="5">
        <v>6.4280000000000004E-2</v>
      </c>
      <c r="O87" s="5">
        <v>6.4600000000000005E-2</v>
      </c>
      <c r="P87" s="5">
        <v>6.5100000000000005E-2</v>
      </c>
      <c r="Q87" s="5">
        <v>6.6869999999999999E-2</v>
      </c>
      <c r="R87" s="5">
        <v>6.7640000000000006E-2</v>
      </c>
      <c r="S87" s="5">
        <v>7.2179999999999994E-2</v>
      </c>
      <c r="T87" s="5">
        <v>7.7850000000000003E-2</v>
      </c>
      <c r="U87" s="5">
        <v>8.2040000000000002E-2</v>
      </c>
      <c r="V87" s="5">
        <v>8.4140000000000006E-2</v>
      </c>
      <c r="W87" s="5">
        <v>8.6929999999999993E-2</v>
      </c>
      <c r="X87" s="5">
        <v>9.1609999999999997E-2</v>
      </c>
      <c r="Y87" s="5">
        <v>9.6280000000000004E-2</v>
      </c>
      <c r="Z87" s="5">
        <v>9.7420000000000007E-2</v>
      </c>
      <c r="AA87" s="5">
        <v>0.10342999999999999</v>
      </c>
      <c r="AB87" s="5">
        <v>0.10564999999999999</v>
      </c>
      <c r="AC87" s="5">
        <v>0.1079</v>
      </c>
      <c r="AD87" s="5">
        <v>0.11268</v>
      </c>
      <c r="AE87" s="5">
        <v>0.11122</v>
      </c>
      <c r="AF87" s="5">
        <v>0.1105</v>
      </c>
      <c r="AG87" s="5">
        <v>0.11216</v>
      </c>
      <c r="AH87" s="5">
        <v>0.112</v>
      </c>
      <c r="AI87" s="5">
        <v>0.11279</v>
      </c>
      <c r="AJ87" s="5">
        <v>0.11430999999999999</v>
      </c>
      <c r="AK87" s="5">
        <v>0.10375</v>
      </c>
      <c r="AM87" s="4" t="s">
        <v>101</v>
      </c>
      <c r="AN87" s="4" t="s">
        <v>102</v>
      </c>
      <c r="AO87" s="5">
        <f t="shared" si="51"/>
        <v>6.20075E-2</v>
      </c>
      <c r="AP87" s="5">
        <f t="shared" si="52"/>
        <v>7.9388333333333339E-2</v>
      </c>
      <c r="AQ87" s="5">
        <f t="shared" si="53"/>
        <v>0.10967181818181819</v>
      </c>
      <c r="AR87" s="6">
        <f>(AO87-AVERAGE(AO59:AO104))/_xlfn.STDEV.P(AO59:AO104)</f>
        <v>-1.2982284291520794</v>
      </c>
      <c r="AS87" s="6">
        <f t="shared" ref="AS87" si="108">(AP87-AVERAGE(AP59:AP104))/_xlfn.STDEV.P(AP59:AP104)</f>
        <v>-1.2536806912425509</v>
      </c>
      <c r="AT87" s="6">
        <f t="shared" ref="AT87" si="109">(AQ87-AVERAGE(AQ59:AQ104))/_xlfn.STDEV.P(AQ59:AQ104)</f>
        <v>-0.98644123697984254</v>
      </c>
    </row>
    <row r="88" spans="1:46" ht="13.5" thickBot="1">
      <c r="A88" s="4" t="s">
        <v>103</v>
      </c>
      <c r="B88" s="4" t="s">
        <v>104</v>
      </c>
      <c r="C88" s="5">
        <v>4.0009999999999997E-2</v>
      </c>
      <c r="D88" s="5">
        <v>4.0840000000000001E-2</v>
      </c>
      <c r="E88" s="5">
        <v>4.0800000000000003E-2</v>
      </c>
      <c r="F88" s="5">
        <v>4.1759999999999999E-2</v>
      </c>
      <c r="G88" s="5">
        <v>4.2369999999999998E-2</v>
      </c>
      <c r="H88" s="5">
        <v>4.36E-2</v>
      </c>
      <c r="I88" s="5">
        <v>4.4909999999999999E-2</v>
      </c>
      <c r="J88" s="5">
        <v>4.4650000000000002E-2</v>
      </c>
      <c r="K88" s="5">
        <v>4.444E-2</v>
      </c>
      <c r="L88" s="5">
        <v>4.5069999999999999E-2</v>
      </c>
      <c r="M88" s="5">
        <v>4.4659999999999998E-2</v>
      </c>
      <c r="N88" s="5">
        <v>4.5420000000000002E-2</v>
      </c>
      <c r="O88" s="5">
        <v>4.7059999999999998E-2</v>
      </c>
      <c r="P88" s="5">
        <v>4.7960000000000003E-2</v>
      </c>
      <c r="Q88" s="5">
        <v>5.0220000000000001E-2</v>
      </c>
      <c r="R88" s="5">
        <v>4.9669999999999999E-2</v>
      </c>
      <c r="S88" s="5">
        <v>5.672E-2</v>
      </c>
      <c r="T88" s="5">
        <v>6.019E-2</v>
      </c>
      <c r="U88" s="5">
        <v>6.1150000000000003E-2</v>
      </c>
      <c r="V88" s="5">
        <v>6.3780000000000003E-2</v>
      </c>
      <c r="W88" s="5">
        <v>6.8489999999999995E-2</v>
      </c>
      <c r="X88" s="5">
        <v>7.2289999999999993E-2</v>
      </c>
      <c r="Y88" s="5">
        <v>7.2910000000000003E-2</v>
      </c>
      <c r="Z88" s="5">
        <v>7.3819999999999997E-2</v>
      </c>
      <c r="AA88" s="5">
        <v>7.374E-2</v>
      </c>
      <c r="AB88" s="5">
        <v>7.4889999999999998E-2</v>
      </c>
      <c r="AC88" s="5">
        <v>7.5569999999999998E-2</v>
      </c>
      <c r="AD88" s="5">
        <v>7.5259999999999994E-2</v>
      </c>
      <c r="AE88" s="5">
        <v>7.0629999999999998E-2</v>
      </c>
      <c r="AF88" s="5">
        <v>6.9360000000000005E-2</v>
      </c>
      <c r="AG88" s="5">
        <v>6.8919999999999995E-2</v>
      </c>
      <c r="AH88" s="5">
        <v>6.8010000000000001E-2</v>
      </c>
      <c r="AI88" s="5">
        <v>6.6549999999999998E-2</v>
      </c>
      <c r="AJ88" s="5">
        <v>6.6769999999999996E-2</v>
      </c>
      <c r="AK88" s="5">
        <v>6.1710000000000001E-2</v>
      </c>
      <c r="AM88" s="4" t="s">
        <v>103</v>
      </c>
      <c r="AN88" s="4" t="s">
        <v>104</v>
      </c>
      <c r="AO88" s="5">
        <f t="shared" si="51"/>
        <v>4.321083333333333E-2</v>
      </c>
      <c r="AP88" s="5">
        <f t="shared" si="52"/>
        <v>6.0354999999999992E-2</v>
      </c>
      <c r="AQ88" s="5">
        <f t="shared" si="53"/>
        <v>7.0128181818181812E-2</v>
      </c>
      <c r="AR88" s="6">
        <f>(AO88-AVERAGE(AO59:AO104))/_xlfn.STDEV.P(AO59:AO104)</f>
        <v>-1.8560381635406322</v>
      </c>
      <c r="AS88" s="6">
        <f t="shared" ref="AS88" si="110">(AP88-AVERAGE(AP59:AP104))/_xlfn.STDEV.P(AP59:AP104)</f>
        <v>-1.7075269314628618</v>
      </c>
      <c r="AT88" s="6">
        <f t="shared" ref="AT88" si="111">(AQ88-AVERAGE(AQ59:AQ104))/_xlfn.STDEV.P(AQ59:AQ104)</f>
        <v>-1.8315386129028486</v>
      </c>
    </row>
    <row r="89" spans="1:46" ht="13.5" thickBot="1">
      <c r="A89" s="4" t="s">
        <v>105</v>
      </c>
      <c r="B89" s="4" t="s">
        <v>106</v>
      </c>
      <c r="C89" s="5">
        <v>4.0460000000000003E-2</v>
      </c>
      <c r="D89" s="5">
        <v>4.1020000000000001E-2</v>
      </c>
      <c r="E89" s="5">
        <v>4.19E-2</v>
      </c>
      <c r="F89" s="5">
        <v>3.9570000000000001E-2</v>
      </c>
      <c r="G89" s="5">
        <v>4.0189999999999997E-2</v>
      </c>
      <c r="H89" s="5">
        <v>4.1689999999999998E-2</v>
      </c>
      <c r="I89" s="5">
        <v>4.0809999999999999E-2</v>
      </c>
      <c r="J89" s="5">
        <v>4.1889999999999997E-2</v>
      </c>
      <c r="K89" s="5">
        <v>4.206E-2</v>
      </c>
      <c r="L89" s="5">
        <v>4.1480000000000003E-2</v>
      </c>
      <c r="M89" s="5">
        <v>4.0370000000000003E-2</v>
      </c>
      <c r="N89" s="5">
        <v>3.9539999999999999E-2</v>
      </c>
      <c r="O89" s="5">
        <v>3.9280000000000002E-2</v>
      </c>
      <c r="P89" s="5">
        <v>4.0939999999999997E-2</v>
      </c>
      <c r="Q89" s="5">
        <v>4.1450000000000001E-2</v>
      </c>
      <c r="R89" s="5">
        <v>4.1919999999999999E-2</v>
      </c>
      <c r="S89" s="5">
        <v>4.4179999999999997E-2</v>
      </c>
      <c r="T89" s="5">
        <v>5.0310000000000001E-2</v>
      </c>
      <c r="U89" s="5">
        <v>5.364E-2</v>
      </c>
      <c r="V89" s="5">
        <v>5.4690000000000003E-2</v>
      </c>
      <c r="W89" s="5">
        <v>5.688E-2</v>
      </c>
      <c r="X89" s="5">
        <v>5.9650000000000002E-2</v>
      </c>
      <c r="Y89" s="5">
        <v>6.089E-2</v>
      </c>
      <c r="Z89" s="5">
        <v>6.3310000000000005E-2</v>
      </c>
      <c r="AA89" s="5">
        <v>6.5559999999999993E-2</v>
      </c>
      <c r="AB89" s="5">
        <v>6.5989999999999993E-2</v>
      </c>
      <c r="AC89" s="5">
        <v>6.6780000000000006E-2</v>
      </c>
      <c r="AD89" s="5">
        <v>6.8790000000000004E-2</v>
      </c>
      <c r="AE89" s="5">
        <v>6.8190000000000001E-2</v>
      </c>
      <c r="AF89" s="5">
        <v>6.3780000000000003E-2</v>
      </c>
      <c r="AG89" s="5">
        <v>6.3229999999999995E-2</v>
      </c>
      <c r="AH89" s="5">
        <v>6.232E-2</v>
      </c>
      <c r="AI89" s="5">
        <v>6.1330000000000003E-2</v>
      </c>
      <c r="AJ89" s="5">
        <v>6.1769999999999999E-2</v>
      </c>
      <c r="AK89" s="5">
        <v>5.6439999999999997E-2</v>
      </c>
      <c r="AM89" s="4" t="s">
        <v>105</v>
      </c>
      <c r="AN89" s="4" t="s">
        <v>106</v>
      </c>
      <c r="AO89" s="5">
        <f t="shared" si="51"/>
        <v>4.0915E-2</v>
      </c>
      <c r="AP89" s="5">
        <f t="shared" si="52"/>
        <v>5.0595000000000001E-2</v>
      </c>
      <c r="AQ89" s="5">
        <f t="shared" si="53"/>
        <v>6.4016363636363635E-2</v>
      </c>
      <c r="AR89" s="6">
        <f>(AO89-AVERAGE(AO59:AO104))/_xlfn.STDEV.P(AO59:AO104)</f>
        <v>-1.9241692957555845</v>
      </c>
      <c r="AS89" s="6">
        <f t="shared" ref="AS89" si="112">(AP89-AVERAGE(AP59:AP104))/_xlfn.STDEV.P(AP59:AP104)</f>
        <v>-1.940252288969879</v>
      </c>
      <c r="AT89" s="6">
        <f t="shared" ref="AT89" si="113">(AQ89-AVERAGE(AQ59:AQ104))/_xlfn.STDEV.P(AQ59:AQ104)</f>
        <v>-1.9621558748075423</v>
      </c>
    </row>
    <row r="90" spans="1:46" ht="13.5" thickBot="1">
      <c r="A90" s="4" t="s">
        <v>107</v>
      </c>
      <c r="B90" s="4" t="s">
        <v>108</v>
      </c>
      <c r="C90" s="5">
        <v>8.2540000000000002E-2</v>
      </c>
      <c r="D90" s="5">
        <v>8.4760000000000002E-2</v>
      </c>
      <c r="E90" s="5">
        <v>8.4909999999999999E-2</v>
      </c>
      <c r="F90" s="5">
        <v>8.5389999999999994E-2</v>
      </c>
      <c r="G90" s="5">
        <v>8.6190000000000003E-2</v>
      </c>
      <c r="H90" s="5">
        <v>8.7470000000000006E-2</v>
      </c>
      <c r="I90" s="5">
        <v>8.9679999999999996E-2</v>
      </c>
      <c r="J90" s="5">
        <v>8.9630000000000001E-2</v>
      </c>
      <c r="K90" s="5">
        <v>9.1139999999999999E-2</v>
      </c>
      <c r="L90" s="5">
        <v>9.0459999999999999E-2</v>
      </c>
      <c r="M90" s="5">
        <v>9.1840000000000005E-2</v>
      </c>
      <c r="N90" s="5">
        <v>9.1859999999999997E-2</v>
      </c>
      <c r="O90" s="5">
        <v>9.1600000000000001E-2</v>
      </c>
      <c r="P90" s="5">
        <v>9.0810000000000002E-2</v>
      </c>
      <c r="Q90" s="5">
        <v>9.3520000000000006E-2</v>
      </c>
      <c r="R90" s="5">
        <v>9.3820000000000001E-2</v>
      </c>
      <c r="S90" s="5">
        <v>9.7059999999999994E-2</v>
      </c>
      <c r="T90" s="5">
        <v>0.10364</v>
      </c>
      <c r="U90" s="5">
        <v>0.10717</v>
      </c>
      <c r="V90" s="5">
        <v>0.11512</v>
      </c>
      <c r="W90" s="5">
        <v>0.11624</v>
      </c>
      <c r="X90" s="5">
        <v>0.12187000000000001</v>
      </c>
      <c r="Y90" s="5">
        <v>0.12338</v>
      </c>
      <c r="Z90" s="5">
        <v>0.12745000000000001</v>
      </c>
      <c r="AA90" s="5">
        <v>0.13156999999999999</v>
      </c>
      <c r="AB90" s="5">
        <v>0.13858000000000001</v>
      </c>
      <c r="AC90" s="5">
        <v>0.13705000000000001</v>
      </c>
      <c r="AD90" s="5">
        <v>0.14166999999999999</v>
      </c>
      <c r="AE90" s="5">
        <v>0.14080999999999999</v>
      </c>
      <c r="AF90" s="5">
        <v>0.14022000000000001</v>
      </c>
      <c r="AG90" s="5">
        <v>0.13686999999999999</v>
      </c>
      <c r="AH90" s="5">
        <v>0.13503000000000001</v>
      </c>
      <c r="AI90" s="5">
        <v>0.13954</v>
      </c>
      <c r="AJ90" s="5">
        <v>0.13313</v>
      </c>
      <c r="AK90" s="5">
        <v>0.12198000000000001</v>
      </c>
      <c r="AM90" s="4" t="s">
        <v>107</v>
      </c>
      <c r="AN90" s="4" t="s">
        <v>108</v>
      </c>
      <c r="AO90" s="5">
        <f t="shared" si="51"/>
        <v>8.7989166666666674E-2</v>
      </c>
      <c r="AP90" s="5">
        <f t="shared" si="52"/>
        <v>0.10680666666666667</v>
      </c>
      <c r="AQ90" s="5">
        <f t="shared" si="53"/>
        <v>0.13604090909090907</v>
      </c>
      <c r="AR90" s="6">
        <f>(AO90-AVERAGE(AO59:AO104))/_xlfn.STDEV.P(AO59:AO104)</f>
        <v>-0.52719669042330231</v>
      </c>
      <c r="AS90" s="6">
        <f t="shared" ref="AS90" si="114">(AP90-AVERAGE(AP59:AP104))/_xlfn.STDEV.P(AP59:AP104)</f>
        <v>-0.59989570894269717</v>
      </c>
      <c r="AT90" s="6">
        <f t="shared" ref="AT90" si="115">(AQ90-AVERAGE(AQ59:AQ104))/_xlfn.STDEV.P(AQ59:AQ104)</f>
        <v>-0.42290051129078371</v>
      </c>
    </row>
    <row r="91" spans="1:46" ht="13.5" thickBot="1">
      <c r="A91" s="4" t="s">
        <v>109</v>
      </c>
      <c r="B91" s="4" t="s">
        <v>110</v>
      </c>
      <c r="C91" s="5">
        <v>8.8650000000000007E-2</v>
      </c>
      <c r="D91" s="5">
        <v>9.1189999999999993E-2</v>
      </c>
      <c r="E91" s="5">
        <v>9.1910000000000006E-2</v>
      </c>
      <c r="F91" s="5">
        <v>9.3640000000000001E-2</v>
      </c>
      <c r="G91" s="5">
        <v>9.6290000000000001E-2</v>
      </c>
      <c r="H91" s="5">
        <v>9.9110000000000004E-2</v>
      </c>
      <c r="I91" s="5">
        <v>9.9680000000000005E-2</v>
      </c>
      <c r="J91" s="5">
        <v>0.10052999999999999</v>
      </c>
      <c r="K91" s="5">
        <v>0.10205</v>
      </c>
      <c r="L91" s="5">
        <v>0.10378999999999999</v>
      </c>
      <c r="M91" s="5">
        <v>0.10596999999999999</v>
      </c>
      <c r="N91" s="5">
        <v>0.10575</v>
      </c>
      <c r="O91" s="5">
        <v>0.10952000000000001</v>
      </c>
      <c r="P91" s="5">
        <v>0.11054</v>
      </c>
      <c r="Q91" s="5">
        <v>0.11199000000000001</v>
      </c>
      <c r="R91" s="5">
        <v>0.11267000000000001</v>
      </c>
      <c r="S91" s="5">
        <v>0.11341</v>
      </c>
      <c r="T91" s="5">
        <v>0.11777</v>
      </c>
      <c r="U91" s="5">
        <v>0.12066</v>
      </c>
      <c r="V91" s="5">
        <v>0.12209</v>
      </c>
      <c r="W91" s="5">
        <v>0.12454</v>
      </c>
      <c r="X91" s="5">
        <v>0.13027</v>
      </c>
      <c r="Y91" s="5">
        <v>0.13267000000000001</v>
      </c>
      <c r="Z91" s="5">
        <v>0.13466</v>
      </c>
      <c r="AA91" s="5">
        <v>0.13885</v>
      </c>
      <c r="AB91" s="5">
        <v>0.14025000000000001</v>
      </c>
      <c r="AC91" s="5">
        <v>0.14333000000000001</v>
      </c>
      <c r="AD91" s="5">
        <v>0.14787</v>
      </c>
      <c r="AE91" s="5">
        <v>0.14940999999999999</v>
      </c>
      <c r="AF91" s="5">
        <v>0.14604</v>
      </c>
      <c r="AG91" s="5">
        <v>0.14679</v>
      </c>
      <c r="AH91" s="5">
        <v>0.14945</v>
      </c>
      <c r="AI91" s="5">
        <v>0.15226999999999999</v>
      </c>
      <c r="AJ91" s="5">
        <v>0.15057000000000001</v>
      </c>
      <c r="AK91" s="5">
        <v>0.13747000000000001</v>
      </c>
      <c r="AM91" s="4" t="s">
        <v>109</v>
      </c>
      <c r="AN91" s="4" t="s">
        <v>110</v>
      </c>
      <c r="AO91" s="5">
        <f t="shared" si="51"/>
        <v>9.8213333333333319E-2</v>
      </c>
      <c r="AP91" s="5">
        <f t="shared" si="52"/>
        <v>0.12006583333333333</v>
      </c>
      <c r="AQ91" s="5">
        <f t="shared" si="53"/>
        <v>0.14566363636363636</v>
      </c>
      <c r="AR91" s="6">
        <f>(AO91-AVERAGE(AO59:AO104))/_xlfn.STDEV.P(AO59:AO104)</f>
        <v>-0.2237843996264795</v>
      </c>
      <c r="AS91" s="6">
        <f t="shared" ref="AS91" si="116">(AP91-AVERAGE(AP59:AP104))/_xlfn.STDEV.P(AP59:AP104)</f>
        <v>-0.28373338284176208</v>
      </c>
      <c r="AT91" s="6">
        <f t="shared" ref="AT91" si="117">(AQ91-AVERAGE(AQ59:AQ104))/_xlfn.STDEV.P(AQ59:AQ104)</f>
        <v>-0.21725069465220206</v>
      </c>
    </row>
    <row r="92" spans="1:46" ht="13.5" thickBot="1">
      <c r="A92" s="4" t="s">
        <v>111</v>
      </c>
      <c r="B92" s="4" t="s">
        <v>112</v>
      </c>
      <c r="C92" s="5">
        <v>7.8210000000000002E-2</v>
      </c>
      <c r="D92" s="5">
        <v>8.0060000000000006E-2</v>
      </c>
      <c r="E92" s="5">
        <v>7.9009999999999997E-2</v>
      </c>
      <c r="F92" s="5">
        <v>7.9009999999999997E-2</v>
      </c>
      <c r="G92" s="5">
        <v>8.0110000000000001E-2</v>
      </c>
      <c r="H92" s="5">
        <v>8.029E-2</v>
      </c>
      <c r="I92" s="5">
        <v>7.936E-2</v>
      </c>
      <c r="J92" s="5">
        <v>7.9269999999999993E-2</v>
      </c>
      <c r="K92" s="5">
        <v>8.1640000000000004E-2</v>
      </c>
      <c r="L92" s="5">
        <v>8.133E-2</v>
      </c>
      <c r="M92" s="5">
        <v>8.2040000000000002E-2</v>
      </c>
      <c r="N92" s="5">
        <v>8.1780000000000005E-2</v>
      </c>
      <c r="O92" s="5">
        <v>8.2909999999999998E-2</v>
      </c>
      <c r="P92" s="5">
        <v>8.2979999999999998E-2</v>
      </c>
      <c r="Q92" s="5">
        <v>8.3940000000000001E-2</v>
      </c>
      <c r="R92" s="5">
        <v>8.2369999999999999E-2</v>
      </c>
      <c r="S92" s="5">
        <v>8.3960000000000007E-2</v>
      </c>
      <c r="T92" s="5">
        <v>9.4619999999999996E-2</v>
      </c>
      <c r="U92" s="5">
        <v>0.10117</v>
      </c>
      <c r="V92" s="5">
        <v>0.10184</v>
      </c>
      <c r="W92" s="5">
        <v>0.10521</v>
      </c>
      <c r="X92" s="5">
        <v>0.10936999999999999</v>
      </c>
      <c r="Y92" s="5">
        <v>0.11158</v>
      </c>
      <c r="Z92" s="5">
        <v>0.11373999999999999</v>
      </c>
      <c r="AA92" s="5">
        <v>0.11505</v>
      </c>
      <c r="AB92" s="5">
        <v>0.11692</v>
      </c>
      <c r="AC92" s="5">
        <v>0.11847000000000001</v>
      </c>
      <c r="AD92" s="5">
        <v>0.12127</v>
      </c>
      <c r="AE92" s="5">
        <v>0.12206</v>
      </c>
      <c r="AF92" s="5">
        <v>0.11755</v>
      </c>
      <c r="AG92" s="5">
        <v>0.11428000000000001</v>
      </c>
      <c r="AH92" s="5">
        <v>0.11566</v>
      </c>
      <c r="AI92" s="5">
        <v>0.11276</v>
      </c>
      <c r="AJ92" s="5">
        <v>0.11126</v>
      </c>
      <c r="AK92" s="5">
        <v>0.10290000000000001</v>
      </c>
      <c r="AM92" s="4" t="s">
        <v>111</v>
      </c>
      <c r="AN92" s="4" t="s">
        <v>112</v>
      </c>
      <c r="AO92" s="5">
        <f t="shared" si="51"/>
        <v>8.0175833333333335E-2</v>
      </c>
      <c r="AP92" s="5">
        <f t="shared" si="52"/>
        <v>9.6140833333333328E-2</v>
      </c>
      <c r="AQ92" s="5">
        <f t="shared" si="53"/>
        <v>0.11528909090909091</v>
      </c>
      <c r="AR92" s="6">
        <f>(AO92-AVERAGE(AO59:AO104))/_xlfn.STDEV.P(AO59:AO104)</f>
        <v>-0.75906510989604004</v>
      </c>
      <c r="AS92" s="6">
        <f t="shared" ref="AS92" si="118">(AP92-AVERAGE(AP59:AP104))/_xlfn.STDEV.P(AP59:AP104)</f>
        <v>-0.85422049127981459</v>
      </c>
      <c r="AT92" s="6">
        <f t="shared" ref="AT92" si="119">(AQ92-AVERAGE(AQ59:AQ104))/_xlfn.STDEV.P(AQ59:AQ104)</f>
        <v>-0.86639303508945109</v>
      </c>
    </row>
    <row r="93" spans="1:46" ht="13.5" thickBot="1">
      <c r="A93" s="4" t="s">
        <v>113</v>
      </c>
      <c r="B93" s="4" t="s">
        <v>114</v>
      </c>
      <c r="C93" s="5">
        <v>8.3430000000000004E-2</v>
      </c>
      <c r="D93" s="5">
        <v>8.3580000000000002E-2</v>
      </c>
      <c r="E93" s="5">
        <v>8.3720000000000003E-2</v>
      </c>
      <c r="F93" s="5">
        <v>8.3690000000000001E-2</v>
      </c>
      <c r="G93" s="5">
        <v>8.3739999999999995E-2</v>
      </c>
      <c r="H93" s="5">
        <v>8.4440000000000001E-2</v>
      </c>
      <c r="I93" s="5">
        <v>8.5169999999999996E-2</v>
      </c>
      <c r="J93" s="5">
        <v>8.5360000000000005E-2</v>
      </c>
      <c r="K93" s="5">
        <v>8.7410000000000002E-2</v>
      </c>
      <c r="L93" s="5">
        <v>8.8289999999999993E-2</v>
      </c>
      <c r="M93" s="5">
        <v>8.8469999999999993E-2</v>
      </c>
      <c r="N93" s="5">
        <v>8.8039999999999993E-2</v>
      </c>
      <c r="O93" s="5">
        <v>8.9459999999999998E-2</v>
      </c>
      <c r="P93" s="5">
        <v>9.0999999999999998E-2</v>
      </c>
      <c r="Q93" s="5">
        <v>9.3219999999999997E-2</v>
      </c>
      <c r="R93" s="5">
        <v>9.4909999999999994E-2</v>
      </c>
      <c r="S93" s="5">
        <v>9.7720000000000001E-2</v>
      </c>
      <c r="T93" s="5">
        <v>0.11058999999999999</v>
      </c>
      <c r="U93" s="5">
        <v>0.11495</v>
      </c>
      <c r="V93" s="5">
        <v>0.11928999999999999</v>
      </c>
      <c r="W93" s="5">
        <v>0.12648000000000001</v>
      </c>
      <c r="X93" s="5">
        <v>0.13178000000000001</v>
      </c>
      <c r="Y93" s="5">
        <v>0.13467999999999999</v>
      </c>
      <c r="Z93" s="5">
        <v>0.13902</v>
      </c>
      <c r="AA93" s="5">
        <v>0.14446000000000001</v>
      </c>
      <c r="AB93" s="5">
        <v>0.14685000000000001</v>
      </c>
      <c r="AC93" s="5">
        <v>0.14710999999999999</v>
      </c>
      <c r="AD93" s="5">
        <v>0.15084</v>
      </c>
      <c r="AE93" s="5">
        <v>0.15121999999999999</v>
      </c>
      <c r="AF93" s="5">
        <v>0.14276</v>
      </c>
      <c r="AG93" s="5">
        <v>0.14318</v>
      </c>
      <c r="AH93" s="5">
        <v>0.14573</v>
      </c>
      <c r="AI93" s="5">
        <v>0.14232</v>
      </c>
      <c r="AJ93" s="5">
        <v>0.1409</v>
      </c>
      <c r="AK93" s="5">
        <v>0.12934000000000001</v>
      </c>
      <c r="AM93" s="4" t="s">
        <v>113</v>
      </c>
      <c r="AN93" s="4" t="s">
        <v>114</v>
      </c>
      <c r="AO93" s="5">
        <f t="shared" si="51"/>
        <v>8.5444999999999979E-2</v>
      </c>
      <c r="AP93" s="5">
        <f t="shared" si="52"/>
        <v>0.11192499999999998</v>
      </c>
      <c r="AQ93" s="5">
        <f t="shared" si="53"/>
        <v>0.14406454545454547</v>
      </c>
      <c r="AR93" s="6">
        <f>(AO93-AVERAGE(AO59:AO104))/_xlfn.STDEV.P(AO59:AO104)</f>
        <v>-0.60269736071450064</v>
      </c>
      <c r="AS93" s="6">
        <f t="shared" ref="AS93" si="120">(AP93-AVERAGE(AP59:AP104))/_xlfn.STDEV.P(AP59:AP104)</f>
        <v>-0.47785001684842682</v>
      </c>
      <c r="AT93" s="6">
        <f t="shared" ref="AT93" si="121">(AQ93-AVERAGE(AQ59:AQ104))/_xlfn.STDEV.P(AQ59:AQ104)</f>
        <v>-0.25142528392638808</v>
      </c>
    </row>
    <row r="94" spans="1:46" ht="13.5" thickBot="1">
      <c r="A94" s="4" t="s">
        <v>115</v>
      </c>
      <c r="B94" s="4" t="s">
        <v>116</v>
      </c>
      <c r="C94" s="5">
        <v>7.8770000000000007E-2</v>
      </c>
      <c r="D94" s="5">
        <v>8.1290000000000001E-2</v>
      </c>
      <c r="E94" s="5">
        <v>8.1780000000000005E-2</v>
      </c>
      <c r="F94" s="5">
        <v>8.0670000000000006E-2</v>
      </c>
      <c r="G94" s="5">
        <v>8.2269999999999996E-2</v>
      </c>
      <c r="H94" s="5">
        <v>8.3150000000000002E-2</v>
      </c>
      <c r="I94" s="5">
        <v>8.4339999999999998E-2</v>
      </c>
      <c r="J94" s="5">
        <v>8.5800000000000001E-2</v>
      </c>
      <c r="K94" s="5">
        <v>8.5849999999999996E-2</v>
      </c>
      <c r="L94" s="5">
        <v>8.2549999999999998E-2</v>
      </c>
      <c r="M94" s="5">
        <v>8.4320000000000006E-2</v>
      </c>
      <c r="N94" s="5">
        <v>8.4690000000000001E-2</v>
      </c>
      <c r="O94" s="5">
        <v>8.4650000000000003E-2</v>
      </c>
      <c r="P94" s="5">
        <v>8.677E-2</v>
      </c>
      <c r="Q94" s="5">
        <v>8.8800000000000004E-2</v>
      </c>
      <c r="R94" s="5">
        <v>9.0219999999999995E-2</v>
      </c>
      <c r="S94" s="5">
        <v>9.5369999999999996E-2</v>
      </c>
      <c r="T94" s="5">
        <v>0.10208</v>
      </c>
      <c r="U94" s="5">
        <v>0.10346</v>
      </c>
      <c r="V94" s="5">
        <v>0.10761</v>
      </c>
      <c r="W94" s="5">
        <v>0.11053</v>
      </c>
      <c r="X94" s="5">
        <v>0.11700000000000001</v>
      </c>
      <c r="Y94" s="5">
        <v>0.1171</v>
      </c>
      <c r="Z94" s="5">
        <v>0.11890000000000001</v>
      </c>
      <c r="AA94" s="5">
        <v>0.12168</v>
      </c>
      <c r="AB94" s="5">
        <v>0.12055</v>
      </c>
      <c r="AC94" s="5">
        <v>0.12018</v>
      </c>
      <c r="AD94" s="5">
        <v>0.11975</v>
      </c>
      <c r="AE94" s="5">
        <v>0.1171</v>
      </c>
      <c r="AF94" s="5">
        <v>0.11217000000000001</v>
      </c>
      <c r="AG94" s="5">
        <v>0.11237</v>
      </c>
      <c r="AH94" s="5">
        <v>0.11036</v>
      </c>
      <c r="AI94" s="5">
        <v>0.11047</v>
      </c>
      <c r="AJ94" s="5">
        <v>0.10839</v>
      </c>
      <c r="AK94" s="5">
        <v>0.10128</v>
      </c>
      <c r="AM94" s="4" t="s">
        <v>115</v>
      </c>
      <c r="AN94" s="4" t="s">
        <v>116</v>
      </c>
      <c r="AO94" s="5">
        <f t="shared" si="51"/>
        <v>8.2956666666666665E-2</v>
      </c>
      <c r="AP94" s="5">
        <f t="shared" si="52"/>
        <v>0.10187416666666667</v>
      </c>
      <c r="AQ94" s="5">
        <f t="shared" si="53"/>
        <v>0.11402727272727273</v>
      </c>
      <c r="AR94" s="6">
        <f>(AO94-AVERAGE(AO59:AO104))/_xlfn.STDEV.P(AO59:AO104)</f>
        <v>-0.67654112143821965</v>
      </c>
      <c r="AS94" s="6">
        <f t="shared" ref="AS94" si="122">(AP94-AVERAGE(AP59:AP104))/_xlfn.STDEV.P(AP59:AP104)</f>
        <v>-0.71751024028525501</v>
      </c>
      <c r="AT94" s="6">
        <f t="shared" ref="AT94" si="123">(AQ94-AVERAGE(AQ59:AQ104))/_xlfn.STDEV.P(AQ59:AQ104)</f>
        <v>-0.89335968086123685</v>
      </c>
    </row>
    <row r="95" spans="1:46" ht="13.5" thickBot="1">
      <c r="A95" s="4" t="s">
        <v>117</v>
      </c>
      <c r="B95" s="4" t="s">
        <v>118</v>
      </c>
      <c r="C95" s="5">
        <v>7.1029999999999996E-2</v>
      </c>
      <c r="D95" s="5">
        <v>7.2179999999999994E-2</v>
      </c>
      <c r="E95" s="5">
        <v>7.3969999999999994E-2</v>
      </c>
      <c r="F95" s="5">
        <v>7.3550000000000004E-2</v>
      </c>
      <c r="G95" s="5">
        <v>7.4200000000000002E-2</v>
      </c>
      <c r="H95" s="5">
        <v>7.4410000000000004E-2</v>
      </c>
      <c r="I95" s="5">
        <v>7.5380000000000003E-2</v>
      </c>
      <c r="J95" s="5">
        <v>7.578E-2</v>
      </c>
      <c r="K95" s="5">
        <v>7.6969999999999997E-2</v>
      </c>
      <c r="L95" s="5">
        <v>7.7280000000000001E-2</v>
      </c>
      <c r="M95" s="5">
        <v>7.8289999999999998E-2</v>
      </c>
      <c r="N95" s="5">
        <v>7.8210000000000002E-2</v>
      </c>
      <c r="O95" s="5">
        <v>7.9159999999999994E-2</v>
      </c>
      <c r="P95" s="5">
        <v>7.9920000000000005E-2</v>
      </c>
      <c r="Q95" s="5">
        <v>8.1129999999999994E-2</v>
      </c>
      <c r="R95" s="5">
        <v>8.0149999999999999E-2</v>
      </c>
      <c r="S95" s="5">
        <v>8.0149999999999999E-2</v>
      </c>
      <c r="T95" s="5">
        <v>8.5809999999999997E-2</v>
      </c>
      <c r="U95" s="5">
        <v>8.7919999999999998E-2</v>
      </c>
      <c r="V95" s="5">
        <v>9.0840000000000004E-2</v>
      </c>
      <c r="W95" s="5">
        <v>9.3890000000000001E-2</v>
      </c>
      <c r="X95" s="5">
        <v>9.7619999999999998E-2</v>
      </c>
      <c r="Y95" s="5">
        <v>0.10022</v>
      </c>
      <c r="Z95" s="5">
        <v>0.10152</v>
      </c>
      <c r="AA95" s="5">
        <v>0.10408000000000001</v>
      </c>
      <c r="AB95" s="5">
        <v>0.10534</v>
      </c>
      <c r="AC95" s="5">
        <v>0.10707999999999999</v>
      </c>
      <c r="AD95" s="5">
        <v>0.10918</v>
      </c>
      <c r="AE95" s="5">
        <v>0.10974</v>
      </c>
      <c r="AF95" s="5">
        <v>0.10632</v>
      </c>
      <c r="AG95" s="5">
        <v>0.10646</v>
      </c>
      <c r="AH95" s="5">
        <v>0.10673000000000001</v>
      </c>
      <c r="AI95" s="5">
        <v>0.10759000000000001</v>
      </c>
      <c r="AJ95" s="5">
        <v>0.10619000000000001</v>
      </c>
      <c r="AK95" s="5">
        <v>9.579E-2</v>
      </c>
      <c r="AM95" s="4" t="s">
        <v>117</v>
      </c>
      <c r="AN95" s="4" t="s">
        <v>118</v>
      </c>
      <c r="AO95" s="5">
        <f t="shared" si="51"/>
        <v>7.5104166666666652E-2</v>
      </c>
      <c r="AP95" s="5">
        <f t="shared" si="52"/>
        <v>8.8194166666666671E-2</v>
      </c>
      <c r="AQ95" s="5">
        <f t="shared" si="53"/>
        <v>0.10586363636363635</v>
      </c>
      <c r="AR95" s="6">
        <f>(AO95-AVERAGE(AO59:AO104))/_xlfn.STDEV.P(AO59:AO104)</f>
        <v>-0.90957185060754664</v>
      </c>
      <c r="AS95" s="6">
        <f t="shared" ref="AS95" si="124">(AP95-AVERAGE(AP59:AP104))/_xlfn.STDEV.P(AP59:AP104)</f>
        <v>-1.0437072577745989</v>
      </c>
      <c r="AT95" s="6">
        <f t="shared" ref="AT95" si="125">(AQ95-AVERAGE(AQ59:AQ104))/_xlfn.STDEV.P(AQ59:AQ104)</f>
        <v>-1.0678268847737984</v>
      </c>
    </row>
    <row r="96" spans="1:46" ht="13.5" thickBot="1">
      <c r="A96" s="4" t="s">
        <v>119</v>
      </c>
      <c r="B96" s="4" t="s">
        <v>120</v>
      </c>
      <c r="C96" s="5">
        <v>9.9750000000000005E-2</v>
      </c>
      <c r="D96" s="5">
        <v>0.10262</v>
      </c>
      <c r="E96" s="5">
        <v>0.10511</v>
      </c>
      <c r="F96" s="5">
        <v>0.10596</v>
      </c>
      <c r="G96" s="5">
        <v>0.10975</v>
      </c>
      <c r="H96" s="5">
        <v>0.11203</v>
      </c>
      <c r="I96" s="5">
        <v>0.11096</v>
      </c>
      <c r="J96" s="5">
        <v>0.10985</v>
      </c>
      <c r="K96" s="5">
        <v>0.10915</v>
      </c>
      <c r="L96" s="5">
        <v>0.10702</v>
      </c>
      <c r="M96" s="5">
        <v>0.10412</v>
      </c>
      <c r="N96" s="5">
        <v>0.10281</v>
      </c>
      <c r="O96" s="5">
        <v>0.10371</v>
      </c>
      <c r="P96" s="5">
        <v>0.10388</v>
      </c>
      <c r="Q96" s="5">
        <v>0.10632</v>
      </c>
      <c r="R96" s="5">
        <v>0.1124</v>
      </c>
      <c r="S96" s="5">
        <v>0.11272</v>
      </c>
      <c r="T96" s="5">
        <v>0.11995</v>
      </c>
      <c r="U96" s="5">
        <v>0.12805</v>
      </c>
      <c r="V96" s="5">
        <v>0.13039000000000001</v>
      </c>
      <c r="W96" s="5">
        <v>0.13725000000000001</v>
      </c>
      <c r="X96" s="5">
        <v>0.14104</v>
      </c>
      <c r="Y96" s="5">
        <v>0.14421</v>
      </c>
      <c r="Z96" s="5">
        <v>0.15082999999999999</v>
      </c>
      <c r="AA96" s="5">
        <v>0.15007000000000001</v>
      </c>
      <c r="AB96" s="5">
        <v>0.15226000000000001</v>
      </c>
      <c r="AC96" s="5">
        <v>0.14917</v>
      </c>
      <c r="AD96" s="5">
        <v>0.14407</v>
      </c>
      <c r="AE96" s="5">
        <v>0.14294000000000001</v>
      </c>
      <c r="AF96" s="5">
        <v>0.14187</v>
      </c>
      <c r="AG96" s="5">
        <v>0.13879</v>
      </c>
      <c r="AH96" s="5">
        <v>0.14169999999999999</v>
      </c>
      <c r="AI96" s="5">
        <v>0.1414</v>
      </c>
      <c r="AJ96" s="5">
        <v>0.14366000000000001</v>
      </c>
      <c r="AK96" s="5">
        <v>0.12939000000000001</v>
      </c>
      <c r="AM96" s="4" t="s">
        <v>119</v>
      </c>
      <c r="AN96" s="4" t="s">
        <v>120</v>
      </c>
      <c r="AO96" s="5">
        <f t="shared" si="51"/>
        <v>0.10659416666666666</v>
      </c>
      <c r="AP96" s="5">
        <f t="shared" si="52"/>
        <v>0.12422916666666667</v>
      </c>
      <c r="AQ96" s="5">
        <f t="shared" si="53"/>
        <v>0.14321090909090906</v>
      </c>
      <c r="AR96" s="6">
        <f>(AO96-AVERAGE(AO59:AO104))/_xlfn.STDEV.P(AO59:AO104)</f>
        <v>2.4925145450026779E-2</v>
      </c>
      <c r="AS96" s="6">
        <f t="shared" ref="AS96" si="126">(AP96-AVERAGE(AP59:AP104))/_xlfn.STDEV.P(AP59:AP104)</f>
        <v>-0.18445948546257321</v>
      </c>
      <c r="AT96" s="6">
        <f t="shared" ref="AT96" si="127">(AQ96-AVERAGE(AQ59:AQ104))/_xlfn.STDEV.P(AQ59:AQ104)</f>
        <v>-0.26966856950254681</v>
      </c>
    </row>
    <row r="97" spans="1:46" ht="13.5" thickBot="1">
      <c r="A97" s="4" t="s">
        <v>121</v>
      </c>
      <c r="B97" s="4" t="s">
        <v>122</v>
      </c>
      <c r="C97" s="5">
        <v>7.4090000000000003E-2</v>
      </c>
      <c r="D97" s="5">
        <v>7.4789999999999995E-2</v>
      </c>
      <c r="E97" s="5">
        <v>7.2969999999999993E-2</v>
      </c>
      <c r="F97" s="5">
        <v>7.0830000000000004E-2</v>
      </c>
      <c r="G97" s="5">
        <v>6.905E-2</v>
      </c>
      <c r="H97" s="5">
        <v>6.8879999999999997E-2</v>
      </c>
      <c r="I97" s="5">
        <v>6.9809999999999997E-2</v>
      </c>
      <c r="J97" s="5">
        <v>7.1199999999999999E-2</v>
      </c>
      <c r="K97" s="5">
        <v>7.4759999999999993E-2</v>
      </c>
      <c r="L97" s="5">
        <v>7.6160000000000005E-2</v>
      </c>
      <c r="M97" s="5">
        <v>7.3179999999999995E-2</v>
      </c>
      <c r="N97" s="5">
        <v>7.2020000000000001E-2</v>
      </c>
      <c r="O97" s="5">
        <v>7.3800000000000004E-2</v>
      </c>
      <c r="P97" s="5">
        <v>7.4469999999999995E-2</v>
      </c>
      <c r="Q97" s="5">
        <v>7.9500000000000001E-2</v>
      </c>
      <c r="R97" s="5">
        <v>8.1970000000000001E-2</v>
      </c>
      <c r="S97" s="5">
        <v>8.7160000000000001E-2</v>
      </c>
      <c r="T97" s="5">
        <v>9.4439999999999996E-2</v>
      </c>
      <c r="U97" s="5">
        <v>9.9860000000000004E-2</v>
      </c>
      <c r="V97" s="5">
        <v>0.10439</v>
      </c>
      <c r="W97" s="5">
        <v>0.10888</v>
      </c>
      <c r="X97" s="5">
        <v>0.11376</v>
      </c>
      <c r="Y97" s="5">
        <v>0.11576</v>
      </c>
      <c r="Z97" s="5">
        <v>0.11484</v>
      </c>
      <c r="AA97" s="5">
        <v>0.11623</v>
      </c>
      <c r="AB97" s="5">
        <v>0.11594</v>
      </c>
      <c r="AC97" s="5">
        <v>0.1153</v>
      </c>
      <c r="AD97" s="5">
        <v>0.11638</v>
      </c>
      <c r="AE97" s="5">
        <v>0.11387</v>
      </c>
      <c r="AF97" s="5">
        <v>0.10977000000000001</v>
      </c>
      <c r="AG97" s="5">
        <v>0.10875</v>
      </c>
      <c r="AH97" s="5">
        <v>0.10342999999999999</v>
      </c>
      <c r="AI97" s="5">
        <v>0.10292999999999999</v>
      </c>
      <c r="AJ97" s="5">
        <v>0.10022</v>
      </c>
      <c r="AK97" s="5">
        <v>9.3090000000000006E-2</v>
      </c>
      <c r="AM97" s="4" t="s">
        <v>121</v>
      </c>
      <c r="AN97" s="4" t="s">
        <v>122</v>
      </c>
      <c r="AO97" s="5">
        <f t="shared" si="51"/>
        <v>7.2311666666666663E-2</v>
      </c>
      <c r="AP97" s="5">
        <f t="shared" si="52"/>
        <v>9.5735833333333339E-2</v>
      </c>
      <c r="AQ97" s="5">
        <f t="shared" si="53"/>
        <v>0.10871909090909092</v>
      </c>
      <c r="AR97" s="6">
        <f>(AO97-AVERAGE(AO59:AO104))/_xlfn.STDEV.P(AO59:AO104)</f>
        <v>-0.99244205897498905</v>
      </c>
      <c r="AS97" s="6">
        <f t="shared" ref="AS97" si="128">(AP97-AVERAGE(AP59:AP104))/_xlfn.STDEV.P(AP59:AP104)</f>
        <v>-0.86387763982390675</v>
      </c>
      <c r="AT97" s="6">
        <f t="shared" ref="AT97" si="129">(AQ97-AVERAGE(AQ59:AQ104))/_xlfn.STDEV.P(AQ59:AQ104)</f>
        <v>-1.0068022202426894</v>
      </c>
    </row>
    <row r="98" spans="1:46" ht="13.5" thickBot="1">
      <c r="A98" s="4" t="s">
        <v>123</v>
      </c>
      <c r="B98" s="4" t="s">
        <v>124</v>
      </c>
      <c r="C98" s="5">
        <v>6.5439999999999998E-2</v>
      </c>
      <c r="D98" s="5">
        <v>6.6479999999999997E-2</v>
      </c>
      <c r="E98" s="5">
        <v>6.6379999999999995E-2</v>
      </c>
      <c r="F98" s="5">
        <v>6.3420000000000004E-2</v>
      </c>
      <c r="G98" s="5">
        <v>6.3619999999999996E-2</v>
      </c>
      <c r="H98" s="5">
        <v>6.3259999999999997E-2</v>
      </c>
      <c r="I98" s="5">
        <v>6.3460000000000003E-2</v>
      </c>
      <c r="J98" s="5">
        <v>6.3339999999999994E-2</v>
      </c>
      <c r="K98" s="5">
        <v>6.3420000000000004E-2</v>
      </c>
      <c r="L98" s="5">
        <v>6.3450000000000006E-2</v>
      </c>
      <c r="M98" s="5">
        <v>6.4199999999999993E-2</v>
      </c>
      <c r="N98" s="5">
        <v>6.3030000000000003E-2</v>
      </c>
      <c r="O98" s="5">
        <v>6.404E-2</v>
      </c>
      <c r="P98" s="5">
        <v>6.3719999999999999E-2</v>
      </c>
      <c r="Q98" s="5">
        <v>6.4729999999999996E-2</v>
      </c>
      <c r="R98" s="5">
        <v>6.5670000000000006E-2</v>
      </c>
      <c r="S98" s="5">
        <v>7.0199999999999999E-2</v>
      </c>
      <c r="T98" s="5">
        <v>7.9560000000000006E-2</v>
      </c>
      <c r="U98" s="5">
        <v>8.3339999999999997E-2</v>
      </c>
      <c r="V98" s="5">
        <v>8.4669999999999995E-2</v>
      </c>
      <c r="W98" s="5">
        <v>8.8099999999999998E-2</v>
      </c>
      <c r="X98" s="5">
        <v>9.2299999999999993E-2</v>
      </c>
      <c r="Y98" s="5">
        <v>9.4039999999999999E-2</v>
      </c>
      <c r="Z98" s="5">
        <v>9.672E-2</v>
      </c>
      <c r="AA98" s="5">
        <v>0.10086000000000001</v>
      </c>
      <c r="AB98" s="5">
        <v>0.10213</v>
      </c>
      <c r="AC98" s="5">
        <v>0.10352</v>
      </c>
      <c r="AD98" s="5">
        <v>0.10544000000000001</v>
      </c>
      <c r="AE98" s="5">
        <v>0.10531</v>
      </c>
      <c r="AF98" s="5">
        <v>0.10059</v>
      </c>
      <c r="AG98" s="5">
        <v>0.10125000000000001</v>
      </c>
      <c r="AH98" s="5">
        <v>0.10199999999999999</v>
      </c>
      <c r="AI98" s="5">
        <v>0.10095</v>
      </c>
      <c r="AJ98" s="5">
        <v>9.9559999999999996E-2</v>
      </c>
      <c r="AK98" s="5">
        <v>9.0329999999999994E-2</v>
      </c>
      <c r="AM98" s="4" t="s">
        <v>123</v>
      </c>
      <c r="AN98" s="4" t="s">
        <v>124</v>
      </c>
      <c r="AO98" s="5">
        <f t="shared" si="51"/>
        <v>6.4125000000000001E-2</v>
      </c>
      <c r="AP98" s="5">
        <f t="shared" si="52"/>
        <v>7.892416666666667E-2</v>
      </c>
      <c r="AQ98" s="5">
        <f t="shared" si="53"/>
        <v>0.10108545454545456</v>
      </c>
      <c r="AR98" s="6">
        <f>(AO98-AVERAGE(AO59:AO104))/_xlfn.STDEV.P(AO59:AO104)</f>
        <v>-1.2353895155556389</v>
      </c>
      <c r="AS98" s="6">
        <f t="shared" ref="AS98" si="130">(AP98-AVERAGE(AP59:AP104))/_xlfn.STDEV.P(AP59:AP104)</f>
        <v>-1.2647486577838256</v>
      </c>
      <c r="AT98" s="6">
        <f t="shared" ref="AT98" si="131">(AQ98-AVERAGE(AQ59:AQ104))/_xlfn.STDEV.P(AQ59:AQ104)</f>
        <v>-1.1699426557943347</v>
      </c>
    </row>
    <row r="99" spans="1:46" ht="13.5" thickBot="1">
      <c r="A99" s="4" t="s">
        <v>125</v>
      </c>
      <c r="B99" s="4" t="s">
        <v>126</v>
      </c>
      <c r="C99" s="5">
        <v>7.1220000000000006E-2</v>
      </c>
      <c r="D99" s="5">
        <v>7.2289999999999993E-2</v>
      </c>
      <c r="E99" s="5">
        <v>7.2410000000000002E-2</v>
      </c>
      <c r="F99" s="5">
        <v>7.3480000000000004E-2</v>
      </c>
      <c r="G99" s="5">
        <v>7.485E-2</v>
      </c>
      <c r="H99" s="5">
        <v>7.5289999999999996E-2</v>
      </c>
      <c r="I99" s="5">
        <v>7.6009999999999994E-2</v>
      </c>
      <c r="J99" s="5">
        <v>7.6819999999999999E-2</v>
      </c>
      <c r="K99" s="5">
        <v>7.8130000000000005E-2</v>
      </c>
      <c r="L99" s="5">
        <v>7.8570000000000001E-2</v>
      </c>
      <c r="M99" s="5">
        <v>7.9549999999999996E-2</v>
      </c>
      <c r="N99" s="5">
        <v>7.9579999999999998E-2</v>
      </c>
      <c r="O99" s="5">
        <v>7.8750000000000001E-2</v>
      </c>
      <c r="P99" s="5">
        <v>7.9000000000000001E-2</v>
      </c>
      <c r="Q99" s="5">
        <v>8.2000000000000003E-2</v>
      </c>
      <c r="R99" s="5">
        <v>8.269E-2</v>
      </c>
      <c r="S99" s="5">
        <v>8.4760000000000002E-2</v>
      </c>
      <c r="T99" s="5">
        <v>8.9539999999999995E-2</v>
      </c>
      <c r="U99" s="5">
        <v>9.1929999999999998E-2</v>
      </c>
      <c r="V99" s="5">
        <v>9.3689999999999996E-2</v>
      </c>
      <c r="W99" s="5">
        <v>9.5329999999999998E-2</v>
      </c>
      <c r="X99" s="5">
        <v>9.8699999999999996E-2</v>
      </c>
      <c r="Y99" s="5">
        <v>0.10041</v>
      </c>
      <c r="Z99" s="5">
        <v>0.10321</v>
      </c>
      <c r="AA99" s="5">
        <v>0.10568</v>
      </c>
      <c r="AB99" s="5">
        <v>0.10811999999999999</v>
      </c>
      <c r="AC99" s="5">
        <v>0.10901</v>
      </c>
      <c r="AD99" s="5">
        <v>0.11036</v>
      </c>
      <c r="AE99" s="5">
        <v>0.10886999999999999</v>
      </c>
      <c r="AF99" s="5">
        <v>0.10745</v>
      </c>
      <c r="AG99" s="5">
        <v>0.10859000000000001</v>
      </c>
      <c r="AH99" s="5">
        <v>0.10995000000000001</v>
      </c>
      <c r="AI99" s="5">
        <v>0.11172</v>
      </c>
      <c r="AJ99" s="5">
        <v>0.11105</v>
      </c>
      <c r="AK99" s="5">
        <v>0.10001</v>
      </c>
      <c r="AM99" s="4" t="s">
        <v>125</v>
      </c>
      <c r="AN99" s="4" t="s">
        <v>126</v>
      </c>
      <c r="AO99" s="5">
        <f t="shared" si="51"/>
        <v>7.5683333333333339E-2</v>
      </c>
      <c r="AP99" s="5">
        <f t="shared" si="52"/>
        <v>9.0000833333333349E-2</v>
      </c>
      <c r="AQ99" s="5">
        <f t="shared" si="53"/>
        <v>0.10825545454545454</v>
      </c>
      <c r="AR99" s="6">
        <f>(AO99-AVERAGE(AO59:AO104))/_xlfn.STDEV.P(AO59:AO104)</f>
        <v>-0.89238450509415523</v>
      </c>
      <c r="AS99" s="6">
        <f t="shared" ref="AS99" si="132">(AP99-AVERAGE(AP59:AP104))/_xlfn.STDEV.P(AP59:AP104)</f>
        <v>-1.0006276321704992</v>
      </c>
      <c r="AT99" s="6">
        <f t="shared" ref="AT99" si="133">(AQ99-AVERAGE(AQ59:AQ104))/_xlfn.STDEV.P(AQ59:AQ104)</f>
        <v>-1.0167107140060978</v>
      </c>
    </row>
    <row r="100" spans="1:46" ht="13.5" thickBot="1">
      <c r="A100" s="4" t="s">
        <v>127</v>
      </c>
      <c r="B100" s="4" t="s">
        <v>128</v>
      </c>
      <c r="C100" s="5">
        <v>5.9249999999999997E-2</v>
      </c>
      <c r="D100" s="5">
        <v>5.9209999999999999E-2</v>
      </c>
      <c r="E100" s="5">
        <v>5.9520000000000003E-2</v>
      </c>
      <c r="F100" s="5">
        <v>5.9769999999999997E-2</v>
      </c>
      <c r="G100" s="5">
        <v>6.0060000000000002E-2</v>
      </c>
      <c r="H100" s="5">
        <v>5.9560000000000002E-2</v>
      </c>
      <c r="I100" s="5">
        <v>6.0350000000000001E-2</v>
      </c>
      <c r="J100" s="5">
        <v>6.0679999999999998E-2</v>
      </c>
      <c r="K100" s="5">
        <v>6.2590000000000007E-2</v>
      </c>
      <c r="L100" s="5">
        <v>5.9889999999999999E-2</v>
      </c>
      <c r="M100" s="5">
        <v>6.0850000000000001E-2</v>
      </c>
      <c r="N100" s="5">
        <v>6.1740000000000003E-2</v>
      </c>
      <c r="O100" s="5">
        <v>6.2979999999999994E-2</v>
      </c>
      <c r="P100" s="5">
        <v>6.3350000000000004E-2</v>
      </c>
      <c r="Q100" s="5">
        <v>6.472E-2</v>
      </c>
      <c r="R100" s="5">
        <v>6.3979999999999995E-2</v>
      </c>
      <c r="S100" s="5">
        <v>6.5790000000000001E-2</v>
      </c>
      <c r="T100" s="5">
        <v>7.1620000000000003E-2</v>
      </c>
      <c r="U100" s="5">
        <v>7.3389999999999997E-2</v>
      </c>
      <c r="V100" s="5">
        <v>7.6829999999999996E-2</v>
      </c>
      <c r="W100" s="5">
        <v>7.9009999999999997E-2</v>
      </c>
      <c r="X100" s="5">
        <v>8.2809999999999995E-2</v>
      </c>
      <c r="Y100" s="5">
        <v>8.3750000000000005E-2</v>
      </c>
      <c r="Z100" s="5">
        <v>8.5629999999999998E-2</v>
      </c>
      <c r="AA100" s="5">
        <v>8.7690000000000004E-2</v>
      </c>
      <c r="AB100" s="5">
        <v>8.9910000000000004E-2</v>
      </c>
      <c r="AC100" s="5">
        <v>9.1179999999999997E-2</v>
      </c>
      <c r="AD100" s="5">
        <v>9.1859999999999997E-2</v>
      </c>
      <c r="AE100" s="5">
        <v>9.2109999999999997E-2</v>
      </c>
      <c r="AF100" s="5">
        <v>8.9099999999999999E-2</v>
      </c>
      <c r="AG100" s="5">
        <v>9.0310000000000001E-2</v>
      </c>
      <c r="AH100" s="5">
        <v>8.8880000000000001E-2</v>
      </c>
      <c r="AI100" s="5">
        <v>8.8090000000000002E-2</v>
      </c>
      <c r="AJ100" s="5">
        <v>8.8059999999999999E-2</v>
      </c>
      <c r="AK100" s="5">
        <v>7.9850000000000004E-2</v>
      </c>
      <c r="AM100" s="4" t="s">
        <v>127</v>
      </c>
      <c r="AN100" s="4" t="s">
        <v>128</v>
      </c>
      <c r="AO100" s="5">
        <f t="shared" si="51"/>
        <v>6.0289166666666671E-2</v>
      </c>
      <c r="AP100" s="5">
        <f t="shared" si="52"/>
        <v>7.282166666666666E-2</v>
      </c>
      <c r="AQ100" s="5">
        <f t="shared" si="53"/>
        <v>8.8821818181818168E-2</v>
      </c>
      <c r="AR100" s="6">
        <f>(AO100-AVERAGE(AO59:AO104))/_xlfn.STDEV.P(AO59:AO104)</f>
        <v>-1.3492216758407296</v>
      </c>
      <c r="AS100" s="6">
        <f t="shared" ref="AS100" si="134">(AP100-AVERAGE(AP59:AP104))/_xlfn.STDEV.P(AP59:AP104)</f>
        <v>-1.4102616182537617</v>
      </c>
      <c r="AT100" s="6">
        <f t="shared" ref="AT100" si="135">(AQ100-AVERAGE(AQ59:AQ104))/_xlfn.STDEV.P(AQ59:AQ104)</f>
        <v>-1.4320320300460561</v>
      </c>
    </row>
    <row r="101" spans="1:46" ht="13.5" thickBot="1">
      <c r="A101" s="4" t="s">
        <v>129</v>
      </c>
      <c r="B101" s="4" t="s">
        <v>130</v>
      </c>
      <c r="C101" s="5">
        <v>4.8809999999999999E-2</v>
      </c>
      <c r="D101" s="5">
        <v>4.9770000000000002E-2</v>
      </c>
      <c r="E101" s="5">
        <v>5.1619999999999999E-2</v>
      </c>
      <c r="F101" s="5">
        <v>5.008E-2</v>
      </c>
      <c r="G101" s="5">
        <v>5.006E-2</v>
      </c>
      <c r="H101" s="5">
        <v>5.0959999999999998E-2</v>
      </c>
      <c r="I101" s="5">
        <v>5.2449999999999997E-2</v>
      </c>
      <c r="J101" s="5">
        <v>5.3519999999999998E-2</v>
      </c>
      <c r="K101" s="5">
        <v>5.3769999999999998E-2</v>
      </c>
      <c r="L101" s="5">
        <v>5.3800000000000001E-2</v>
      </c>
      <c r="M101" s="5">
        <v>5.4489999999999997E-2</v>
      </c>
      <c r="N101" s="5">
        <v>5.5469999999999998E-2</v>
      </c>
      <c r="O101" s="5">
        <v>5.5449999999999999E-2</v>
      </c>
      <c r="P101" s="5">
        <v>5.4629999999999998E-2</v>
      </c>
      <c r="Q101" s="5">
        <v>5.5719999999999999E-2</v>
      </c>
      <c r="R101" s="5">
        <v>5.7919999999999999E-2</v>
      </c>
      <c r="S101" s="5">
        <v>6.3009999999999997E-2</v>
      </c>
      <c r="T101" s="5">
        <v>6.8339999999999998E-2</v>
      </c>
      <c r="U101" s="5">
        <v>7.0319999999999994E-2</v>
      </c>
      <c r="V101" s="5">
        <v>7.3789999999999994E-2</v>
      </c>
      <c r="W101" s="5">
        <v>7.6149999999999995E-2</v>
      </c>
      <c r="X101" s="5">
        <v>7.893E-2</v>
      </c>
      <c r="Y101" s="5">
        <v>7.8750000000000001E-2</v>
      </c>
      <c r="Z101" s="5">
        <v>7.9829999999999998E-2</v>
      </c>
      <c r="AA101" s="5">
        <v>8.054E-2</v>
      </c>
      <c r="AB101" s="5">
        <v>8.2040000000000002E-2</v>
      </c>
      <c r="AC101" s="5">
        <v>8.1350000000000006E-2</v>
      </c>
      <c r="AD101" s="5">
        <v>8.3019999999999997E-2</v>
      </c>
      <c r="AE101" s="5">
        <v>8.0479999999999996E-2</v>
      </c>
      <c r="AF101" s="5">
        <v>7.8420000000000004E-2</v>
      </c>
      <c r="AG101" s="5">
        <v>8.0930000000000002E-2</v>
      </c>
      <c r="AH101" s="5">
        <v>7.8979999999999995E-2</v>
      </c>
      <c r="AI101" s="5">
        <v>7.9509999999999997E-2</v>
      </c>
      <c r="AJ101" s="5">
        <v>8.2390000000000005E-2</v>
      </c>
      <c r="AK101" s="5">
        <v>7.7240000000000003E-2</v>
      </c>
      <c r="AM101" s="4" t="s">
        <v>129</v>
      </c>
      <c r="AN101" s="4" t="s">
        <v>130</v>
      </c>
      <c r="AO101" s="5">
        <f t="shared" si="51"/>
        <v>5.2066666666666671E-2</v>
      </c>
      <c r="AP101" s="5">
        <f t="shared" si="52"/>
        <v>6.7736666666666653E-2</v>
      </c>
      <c r="AQ101" s="5">
        <f t="shared" si="53"/>
        <v>8.0445454545454542E-2</v>
      </c>
      <c r="AR101" s="6">
        <f>(AO101-AVERAGE(AO59:AO104))/_xlfn.STDEV.P(AO59:AO104)</f>
        <v>-1.5932325221437906</v>
      </c>
      <c r="AS101" s="6">
        <f t="shared" ref="AS101" si="136">(AP101-AVERAGE(AP59:AP104))/_xlfn.STDEV.P(AP59:AP104)</f>
        <v>-1.5315124833073668</v>
      </c>
      <c r="AT101" s="6">
        <f t="shared" ref="AT101" si="137">(AQ101-AVERAGE(AQ59:AQ104))/_xlfn.STDEV.P(AQ59:AQ104)</f>
        <v>-1.6110454840382986</v>
      </c>
    </row>
    <row r="102" spans="1:46" ht="13.5" thickBot="1">
      <c r="A102" s="4" t="s">
        <v>131</v>
      </c>
      <c r="B102" s="4" t="s">
        <v>132</v>
      </c>
      <c r="C102" s="5">
        <v>6.7309999999999995E-2</v>
      </c>
      <c r="D102" s="5">
        <v>6.8260000000000001E-2</v>
      </c>
      <c r="E102" s="5">
        <v>6.9139999999999993E-2</v>
      </c>
      <c r="F102" s="5">
        <v>6.812E-2</v>
      </c>
      <c r="G102" s="5">
        <v>6.9089999999999999E-2</v>
      </c>
      <c r="H102" s="5">
        <v>6.9940000000000002E-2</v>
      </c>
      <c r="I102" s="5">
        <v>7.0540000000000005E-2</v>
      </c>
      <c r="J102" s="5">
        <v>6.9430000000000006E-2</v>
      </c>
      <c r="K102" s="5">
        <v>7.0349999999999996E-2</v>
      </c>
      <c r="L102" s="5">
        <v>7.152E-2</v>
      </c>
      <c r="M102" s="5">
        <v>7.0849999999999996E-2</v>
      </c>
      <c r="N102" s="5">
        <v>7.0370000000000002E-2</v>
      </c>
      <c r="O102" s="5">
        <v>7.0319999999999994E-2</v>
      </c>
      <c r="P102" s="5">
        <v>7.1120000000000003E-2</v>
      </c>
      <c r="Q102" s="5">
        <v>7.2900000000000006E-2</v>
      </c>
      <c r="R102" s="5">
        <v>7.331E-2</v>
      </c>
      <c r="S102" s="5">
        <v>7.4899999999999994E-2</v>
      </c>
      <c r="T102" s="5">
        <v>8.3879999999999996E-2</v>
      </c>
      <c r="U102" s="5">
        <v>8.6190000000000003E-2</v>
      </c>
      <c r="V102" s="5">
        <v>8.8300000000000003E-2</v>
      </c>
      <c r="W102" s="5">
        <v>9.2789999999999997E-2</v>
      </c>
      <c r="X102" s="5">
        <v>9.5409999999999995E-2</v>
      </c>
      <c r="Y102" s="5">
        <v>9.7650000000000001E-2</v>
      </c>
      <c r="Z102" s="5">
        <v>0.10009</v>
      </c>
      <c r="AA102" s="5">
        <v>0.10367999999999999</v>
      </c>
      <c r="AB102" s="5">
        <v>0.10384</v>
      </c>
      <c r="AC102" s="5">
        <v>0.10366</v>
      </c>
      <c r="AD102" s="5">
        <v>0.10487</v>
      </c>
      <c r="AE102" s="5">
        <v>0.10593</v>
      </c>
      <c r="AF102" s="5">
        <v>0.10124</v>
      </c>
      <c r="AG102" s="5">
        <v>0.10088999999999999</v>
      </c>
      <c r="AH102" s="5">
        <v>0.10093000000000001</v>
      </c>
      <c r="AI102" s="5">
        <v>0.1007</v>
      </c>
      <c r="AJ102" s="5">
        <v>0.1007</v>
      </c>
      <c r="AK102" s="5">
        <v>9.1609999999999997E-2</v>
      </c>
      <c r="AM102" s="4" t="s">
        <v>131</v>
      </c>
      <c r="AN102" s="4" t="s">
        <v>132</v>
      </c>
      <c r="AO102" s="5">
        <f t="shared" si="51"/>
        <v>6.9576666666666676E-2</v>
      </c>
      <c r="AP102" s="5">
        <f t="shared" si="52"/>
        <v>8.3905000000000007E-2</v>
      </c>
      <c r="AQ102" s="5">
        <f t="shared" si="53"/>
        <v>0.10164090909090909</v>
      </c>
      <c r="AR102" s="6">
        <f>(AO102-AVERAGE(AO59:AO104))/_xlfn.STDEV.P(AO59:AO104)</f>
        <v>-1.0736058977878646</v>
      </c>
      <c r="AS102" s="6">
        <f t="shared" ref="AS102" si="138">(AP102-AVERAGE(AP59:AP104))/_xlfn.STDEV.P(AP59:AP104)</f>
        <v>-1.145981627232302</v>
      </c>
      <c r="AT102" s="6">
        <f t="shared" ref="AT102" si="139">(AQ102-AVERAGE(AQ59:AQ104))/_xlfn.STDEV.P(AQ59:AQ104)</f>
        <v>-1.1580718916973891</v>
      </c>
    </row>
    <row r="103" spans="1:46" ht="13.5" thickBot="1">
      <c r="A103" s="4" t="s">
        <v>133</v>
      </c>
      <c r="B103" s="4" t="s">
        <v>134</v>
      </c>
      <c r="C103" s="5">
        <v>5.5530000000000003E-2</v>
      </c>
      <c r="D103" s="5">
        <v>5.6730000000000003E-2</v>
      </c>
      <c r="E103" s="5">
        <v>5.8250000000000003E-2</v>
      </c>
      <c r="F103" s="5">
        <v>5.8689999999999999E-2</v>
      </c>
      <c r="G103" s="5">
        <v>5.9720000000000002E-2</v>
      </c>
      <c r="H103" s="5">
        <v>6.0080000000000001E-2</v>
      </c>
      <c r="I103" s="5">
        <v>6.0789999999999997E-2</v>
      </c>
      <c r="J103" s="5">
        <v>6.0749999999999998E-2</v>
      </c>
      <c r="K103" s="5">
        <v>6.0299999999999999E-2</v>
      </c>
      <c r="L103" s="5">
        <v>5.9700000000000003E-2</v>
      </c>
      <c r="M103" s="5">
        <v>5.944E-2</v>
      </c>
      <c r="N103" s="5">
        <v>5.9549999999999999E-2</v>
      </c>
      <c r="O103" s="5">
        <v>6.0659999999999999E-2</v>
      </c>
      <c r="P103" s="5">
        <v>6.0319999999999999E-2</v>
      </c>
      <c r="Q103" s="5">
        <v>6.0659999999999999E-2</v>
      </c>
      <c r="R103" s="5">
        <v>6.0920000000000002E-2</v>
      </c>
      <c r="S103" s="5">
        <v>6.1839999999999999E-2</v>
      </c>
      <c r="T103" s="5">
        <v>6.6610000000000003E-2</v>
      </c>
      <c r="U103" s="5">
        <v>6.9900000000000004E-2</v>
      </c>
      <c r="V103" s="5">
        <v>7.2040000000000007E-2</v>
      </c>
      <c r="W103" s="5">
        <v>7.4310000000000001E-2</v>
      </c>
      <c r="X103" s="5">
        <v>7.7119999999999994E-2</v>
      </c>
      <c r="Y103" s="5">
        <v>7.8280000000000002E-2</v>
      </c>
      <c r="Z103" s="5">
        <v>7.9659999999999995E-2</v>
      </c>
      <c r="AA103" s="5">
        <v>8.0430000000000001E-2</v>
      </c>
      <c r="AB103" s="5">
        <v>8.2970000000000002E-2</v>
      </c>
      <c r="AC103" s="5">
        <v>8.3460000000000006E-2</v>
      </c>
      <c r="AD103" s="5">
        <v>8.4309999999999996E-2</v>
      </c>
      <c r="AE103" s="5">
        <v>8.4000000000000005E-2</v>
      </c>
      <c r="AF103" s="5">
        <v>8.1699999999999995E-2</v>
      </c>
      <c r="AG103" s="5">
        <v>8.2229999999999998E-2</v>
      </c>
      <c r="AH103" s="5">
        <v>8.201E-2</v>
      </c>
      <c r="AI103" s="5">
        <v>8.1629999999999994E-2</v>
      </c>
      <c r="AJ103" s="5">
        <v>8.0750000000000002E-2</v>
      </c>
      <c r="AK103" s="5">
        <v>7.3590000000000003E-2</v>
      </c>
      <c r="AM103" s="4" t="s">
        <v>133</v>
      </c>
      <c r="AN103" s="4" t="s">
        <v>134</v>
      </c>
      <c r="AO103" s="5">
        <f t="shared" si="51"/>
        <v>5.9127500000000006E-2</v>
      </c>
      <c r="AP103" s="5">
        <f t="shared" si="52"/>
        <v>6.8526666666666666E-2</v>
      </c>
      <c r="AQ103" s="5">
        <f t="shared" si="53"/>
        <v>8.1552727272727277E-2</v>
      </c>
      <c r="AR103" s="6">
        <f>(AO103-AVERAGE(AO59:AO104))/_xlfn.STDEV.P(AO59:AO104)</f>
        <v>-1.383695286841689</v>
      </c>
      <c r="AS103" s="6">
        <f t="shared" ref="AS103" si="140">(AP103-AVERAGE(AP59:AP104))/_xlfn.STDEV.P(AP59:AP104)</f>
        <v>-1.5126750824435813</v>
      </c>
      <c r="AT103" s="6">
        <f t="shared" ref="AT103" si="141">(AQ103-AVERAGE(AQ59:AQ104))/_xlfn.STDEV.P(AQ59:AQ104)</f>
        <v>-1.5873816695209821</v>
      </c>
    </row>
    <row r="104" spans="1:46" ht="13.5" thickBot="1">
      <c r="A104" s="4" t="s">
        <v>135</v>
      </c>
      <c r="B104" s="4" t="s">
        <v>136</v>
      </c>
      <c r="C104" s="5">
        <v>5.8049999999999997E-2</v>
      </c>
      <c r="D104" s="5">
        <v>6.089E-2</v>
      </c>
      <c r="E104" s="5">
        <v>6.1469999999999997E-2</v>
      </c>
      <c r="F104" s="5">
        <v>6.0789999999999997E-2</v>
      </c>
      <c r="G104" s="5">
        <v>6.3189999999999996E-2</v>
      </c>
      <c r="H104" s="5">
        <v>6.4210000000000003E-2</v>
      </c>
      <c r="I104" s="5">
        <v>6.5320000000000003E-2</v>
      </c>
      <c r="J104" s="5">
        <v>6.7530000000000007E-2</v>
      </c>
      <c r="K104" s="5">
        <v>6.8919999999999995E-2</v>
      </c>
      <c r="L104" s="5">
        <v>6.9589999999999999E-2</v>
      </c>
      <c r="M104" s="5">
        <v>6.966E-2</v>
      </c>
      <c r="N104" s="5">
        <v>7.0440000000000003E-2</v>
      </c>
      <c r="O104" s="5">
        <v>6.9959999999999994E-2</v>
      </c>
      <c r="P104" s="5">
        <v>6.9680000000000006E-2</v>
      </c>
      <c r="Q104" s="5">
        <v>7.1249999999999994E-2</v>
      </c>
      <c r="R104" s="5">
        <v>7.2050000000000003E-2</v>
      </c>
      <c r="S104" s="5">
        <v>7.4429999999999996E-2</v>
      </c>
      <c r="T104" s="5">
        <v>8.0600000000000005E-2</v>
      </c>
      <c r="U104" s="5">
        <v>8.2339999999999997E-2</v>
      </c>
      <c r="V104" s="5">
        <v>8.2830000000000001E-2</v>
      </c>
      <c r="W104" s="5">
        <v>8.5070000000000007E-2</v>
      </c>
      <c r="X104" s="5">
        <v>8.7940000000000004E-2</v>
      </c>
      <c r="Y104" s="5">
        <v>8.8919999999999999E-2</v>
      </c>
      <c r="Z104" s="5">
        <v>9.1810000000000003E-2</v>
      </c>
      <c r="AA104" s="5">
        <v>9.5420000000000005E-2</v>
      </c>
      <c r="AB104" s="5">
        <v>9.8140000000000005E-2</v>
      </c>
      <c r="AC104" s="5">
        <v>9.9529999999999993E-2</v>
      </c>
      <c r="AD104" s="5">
        <v>0.1012</v>
      </c>
      <c r="AE104" s="5">
        <v>0.10152</v>
      </c>
      <c r="AF104" s="5">
        <v>9.8610000000000003E-2</v>
      </c>
      <c r="AG104" s="5">
        <v>9.9489999999999995E-2</v>
      </c>
      <c r="AH104" s="5">
        <v>0.10136000000000001</v>
      </c>
      <c r="AI104" s="5">
        <v>0.10002</v>
      </c>
      <c r="AJ104" s="5">
        <v>9.9930000000000005E-2</v>
      </c>
      <c r="AK104" s="5">
        <v>9.2240000000000003E-2</v>
      </c>
      <c r="AM104" s="4" t="s">
        <v>135</v>
      </c>
      <c r="AN104" s="4" t="s">
        <v>136</v>
      </c>
      <c r="AO104" s="5">
        <f t="shared" si="51"/>
        <v>6.5004999999999993E-2</v>
      </c>
      <c r="AP104" s="5">
        <f t="shared" si="52"/>
        <v>7.9739999999999991E-2</v>
      </c>
      <c r="AQ104" s="5">
        <f t="shared" si="53"/>
        <v>9.8860000000000003E-2</v>
      </c>
      <c r="AR104" s="6">
        <f>(AO104-AVERAGE(AO59:AO104))/_xlfn.STDEV.P(AO59:AO104)</f>
        <v>-1.2092746423727028</v>
      </c>
      <c r="AS104" s="6">
        <f t="shared" ref="AS104" si="142">(AP104-AVERAGE(AP59:AP104))/_xlfn.STDEV.P(AP59:AP104)</f>
        <v>-1.2452952659635246</v>
      </c>
      <c r="AT104" s="6">
        <f t="shared" ref="AT104" si="143">(AQ104-AVERAGE(AQ59:AQ104))/_xlfn.STDEV.P(AQ59:AQ104)</f>
        <v>-1.2175034258586948</v>
      </c>
    </row>
    <row r="105" spans="1:46" ht="13.5" thickBot="1">
      <c r="A105" s="268" t="s">
        <v>138</v>
      </c>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M105" s="268" t="s">
        <v>138</v>
      </c>
      <c r="AN105" s="269"/>
      <c r="AO105" s="269"/>
      <c r="AP105" s="269"/>
      <c r="AQ105" s="269"/>
    </row>
    <row r="106" spans="1:46" ht="13.5" thickBot="1">
      <c r="A106" s="267"/>
      <c r="B106" s="267"/>
      <c r="C106" s="4" t="s">
        <v>10</v>
      </c>
      <c r="D106" s="4" t="s">
        <v>11</v>
      </c>
      <c r="E106" s="4" t="s">
        <v>12</v>
      </c>
      <c r="F106" s="4" t="s">
        <v>13</v>
      </c>
      <c r="G106" s="4" t="s">
        <v>14</v>
      </c>
      <c r="H106" s="4" t="s">
        <v>15</v>
      </c>
      <c r="I106" s="4" t="s">
        <v>16</v>
      </c>
      <c r="J106" s="4" t="s">
        <v>17</v>
      </c>
      <c r="K106" s="4" t="s">
        <v>18</v>
      </c>
      <c r="L106" s="4" t="s">
        <v>19</v>
      </c>
      <c r="M106" s="4" t="s">
        <v>20</v>
      </c>
      <c r="N106" s="4" t="s">
        <v>21</v>
      </c>
      <c r="O106" s="4" t="s">
        <v>22</v>
      </c>
      <c r="P106" s="4" t="s">
        <v>23</v>
      </c>
      <c r="Q106" s="4" t="s">
        <v>24</v>
      </c>
      <c r="R106" s="4" t="s">
        <v>25</v>
      </c>
      <c r="S106" s="4" t="s">
        <v>26</v>
      </c>
      <c r="T106" s="4" t="s">
        <v>27</v>
      </c>
      <c r="U106" s="4" t="s">
        <v>28</v>
      </c>
      <c r="V106" s="4" t="s">
        <v>29</v>
      </c>
      <c r="W106" s="4" t="s">
        <v>30</v>
      </c>
      <c r="X106" s="4" t="s">
        <v>31</v>
      </c>
      <c r="Y106" s="4" t="s">
        <v>32</v>
      </c>
      <c r="Z106" s="4" t="s">
        <v>33</v>
      </c>
      <c r="AA106" s="4" t="s">
        <v>34</v>
      </c>
      <c r="AB106" s="4" t="s">
        <v>35</v>
      </c>
      <c r="AC106" s="4" t="s">
        <v>36</v>
      </c>
      <c r="AD106" s="4" t="s">
        <v>37</v>
      </c>
      <c r="AE106" s="4" t="s">
        <v>38</v>
      </c>
      <c r="AF106" s="4" t="s">
        <v>39</v>
      </c>
      <c r="AG106" s="4" t="s">
        <v>40</v>
      </c>
      <c r="AH106" s="4" t="s">
        <v>41</v>
      </c>
      <c r="AI106" s="4" t="s">
        <v>42</v>
      </c>
      <c r="AJ106" s="4" t="s">
        <v>43</v>
      </c>
      <c r="AK106" s="4" t="s">
        <v>44</v>
      </c>
      <c r="AM106" s="267"/>
      <c r="AN106" s="267"/>
      <c r="AO106" s="4">
        <v>2016</v>
      </c>
      <c r="AP106" s="4">
        <v>2017</v>
      </c>
      <c r="AQ106" s="4">
        <v>2018</v>
      </c>
      <c r="AR106" s="4">
        <v>2016</v>
      </c>
      <c r="AS106" s="4">
        <v>2017</v>
      </c>
      <c r="AT106" s="4">
        <v>2018</v>
      </c>
    </row>
    <row r="107" spans="1:46" ht="13.5" thickBot="1">
      <c r="A107" s="4" t="s">
        <v>45</v>
      </c>
      <c r="B107" s="4" t="s">
        <v>46</v>
      </c>
      <c r="C107" s="5">
        <v>8.7720000000000006E-2</v>
      </c>
      <c r="D107" s="5">
        <v>8.8739999999999999E-2</v>
      </c>
      <c r="E107" s="5">
        <v>8.9810000000000001E-2</v>
      </c>
      <c r="F107" s="5">
        <v>9.0829999999999994E-2</v>
      </c>
      <c r="G107" s="5">
        <v>9.1770000000000004E-2</v>
      </c>
      <c r="H107" s="5">
        <v>9.2859999999999998E-2</v>
      </c>
      <c r="I107" s="5">
        <v>9.3560000000000004E-2</v>
      </c>
      <c r="J107" s="5">
        <v>9.4310000000000005E-2</v>
      </c>
      <c r="K107" s="5">
        <v>9.5699999999999993E-2</v>
      </c>
      <c r="L107" s="5">
        <v>9.7540000000000002E-2</v>
      </c>
      <c r="M107" s="5">
        <v>9.8339999999999997E-2</v>
      </c>
      <c r="N107" s="5">
        <v>9.9169999999999994E-2</v>
      </c>
      <c r="O107" s="5">
        <v>0.10228</v>
      </c>
      <c r="P107" s="5">
        <v>0.10428</v>
      </c>
      <c r="Q107" s="5">
        <v>0.10722</v>
      </c>
      <c r="R107" s="5">
        <v>0.10835</v>
      </c>
      <c r="S107" s="5">
        <v>0.11056000000000001</v>
      </c>
      <c r="T107" s="5">
        <v>0.11268</v>
      </c>
      <c r="U107" s="5">
        <v>0.11419</v>
      </c>
      <c r="V107" s="5">
        <v>0.11602999999999999</v>
      </c>
      <c r="W107" s="5">
        <v>0.1191</v>
      </c>
      <c r="X107" s="5">
        <v>0.12184</v>
      </c>
      <c r="Y107" s="5">
        <v>0.1245</v>
      </c>
      <c r="Z107" s="5">
        <v>0.12540000000000001</v>
      </c>
      <c r="AA107" s="5">
        <v>0.12773999999999999</v>
      </c>
      <c r="AB107" s="5">
        <v>0.12931000000000001</v>
      </c>
      <c r="AC107" s="5">
        <v>0.12920000000000001</v>
      </c>
      <c r="AD107" s="5">
        <v>0.13053000000000001</v>
      </c>
      <c r="AE107" s="5">
        <v>0.13084999999999999</v>
      </c>
      <c r="AF107" s="5">
        <v>0.12992999999999999</v>
      </c>
      <c r="AG107" s="5">
        <v>0.12983</v>
      </c>
      <c r="AH107" s="5">
        <v>0.12914</v>
      </c>
      <c r="AI107" s="5">
        <v>0.12956000000000001</v>
      </c>
      <c r="AJ107" s="5">
        <v>0.12805</v>
      </c>
      <c r="AK107" s="5">
        <v>0.11741</v>
      </c>
      <c r="AM107" s="4" t="s">
        <v>45</v>
      </c>
      <c r="AN107" s="4" t="s">
        <v>46</v>
      </c>
      <c r="AO107" s="5">
        <f>AVERAGE(C107:N107)</f>
        <v>9.3362500000000001E-2</v>
      </c>
      <c r="AP107" s="5">
        <f>AVERAGE(O107:Z107)</f>
        <v>0.11386916666666667</v>
      </c>
      <c r="AQ107" s="5">
        <f>AVERAGE(AA107:AK107)</f>
        <v>0.12832272727272728</v>
      </c>
      <c r="AR107" s="6">
        <f>(AO107-AVERAGE(AO107:AO152))/_xlfn.STDEV.P(AO107:AO152)</f>
        <v>1.1590127963648658</v>
      </c>
      <c r="AS107" s="6">
        <f t="shared" ref="AS107" si="144">(AP107-AVERAGE(AP107:AP152))/_xlfn.STDEV.P(AP107:AP152)</f>
        <v>1.0168383926661397</v>
      </c>
      <c r="AT107" s="6">
        <f t="shared" ref="AT107" si="145">(AQ107-AVERAGE(AQ107:AQ152))/_xlfn.STDEV.P(AQ107:AQ152)</f>
        <v>0.92280107863195637</v>
      </c>
    </row>
    <row r="108" spans="1:46" ht="13.5" thickBot="1">
      <c r="A108" s="4" t="s">
        <v>47</v>
      </c>
      <c r="B108" s="4" t="s">
        <v>48</v>
      </c>
      <c r="C108" s="5">
        <v>8.8440000000000005E-2</v>
      </c>
      <c r="D108" s="5">
        <v>9.2590000000000006E-2</v>
      </c>
      <c r="E108" s="5">
        <v>9.4210000000000002E-2</v>
      </c>
      <c r="F108" s="5">
        <v>9.3710000000000002E-2</v>
      </c>
      <c r="G108" s="5">
        <v>9.6930000000000002E-2</v>
      </c>
      <c r="H108" s="5">
        <v>9.8780000000000007E-2</v>
      </c>
      <c r="I108" s="5">
        <v>9.8710000000000006E-2</v>
      </c>
      <c r="J108" s="5">
        <v>0.10174999999999999</v>
      </c>
      <c r="K108" s="5">
        <v>0.10402</v>
      </c>
      <c r="L108" s="5">
        <v>0.10621</v>
      </c>
      <c r="M108" s="5">
        <v>0.10947999999999999</v>
      </c>
      <c r="N108" s="5">
        <v>0.1103</v>
      </c>
      <c r="O108" s="5">
        <v>0.11223</v>
      </c>
      <c r="P108" s="5">
        <v>0.11271</v>
      </c>
      <c r="Q108" s="5">
        <v>0.11801</v>
      </c>
      <c r="R108" s="5">
        <v>0.12221</v>
      </c>
      <c r="S108" s="5">
        <v>0.12468</v>
      </c>
      <c r="T108" s="5">
        <v>0.12726999999999999</v>
      </c>
      <c r="U108" s="5">
        <v>0.12770999999999999</v>
      </c>
      <c r="V108" s="5">
        <v>0.12792000000000001</v>
      </c>
      <c r="W108" s="5">
        <v>0.13077</v>
      </c>
      <c r="X108" s="5">
        <v>0.1333</v>
      </c>
      <c r="Y108" s="5">
        <v>0.13469999999999999</v>
      </c>
      <c r="Z108" s="5">
        <v>0.13608000000000001</v>
      </c>
      <c r="AA108" s="5">
        <v>0.13672999999999999</v>
      </c>
      <c r="AB108" s="5">
        <v>0.13865</v>
      </c>
      <c r="AC108" s="5">
        <v>0.14054</v>
      </c>
      <c r="AD108" s="5">
        <v>0.14066999999999999</v>
      </c>
      <c r="AE108" s="5">
        <v>0.13994000000000001</v>
      </c>
      <c r="AF108" s="5">
        <v>0.13952999999999999</v>
      </c>
      <c r="AG108" s="5">
        <v>0.14205000000000001</v>
      </c>
      <c r="AH108" s="5">
        <v>0.14280000000000001</v>
      </c>
      <c r="AI108" s="5">
        <v>0.14260999999999999</v>
      </c>
      <c r="AJ108" s="5">
        <v>0.14099</v>
      </c>
      <c r="AK108" s="5">
        <v>0.12963</v>
      </c>
      <c r="AM108" s="4" t="s">
        <v>47</v>
      </c>
      <c r="AN108" s="4" t="s">
        <v>48</v>
      </c>
      <c r="AO108" s="5">
        <f t="shared" ref="AO108:AO152" si="146">AVERAGE(C108:N108)</f>
        <v>9.9594166666666664E-2</v>
      </c>
      <c r="AP108" s="5">
        <f t="shared" ref="AP108:AP152" si="147">AVERAGE(O108:Z108)</f>
        <v>0.12563250000000001</v>
      </c>
      <c r="AQ108" s="5">
        <f t="shared" ref="AQ108:AQ152" si="148">AVERAGE(AA108:AK108)</f>
        <v>0.13946727272727269</v>
      </c>
      <c r="AR108" s="6">
        <f>(AO108-AVERAGE(AO107:AO152))/_xlfn.STDEV.P(AO107:AO152)</f>
        <v>1.4172669043416428</v>
      </c>
      <c r="AS108" s="6">
        <f t="shared" ref="AS108" si="149">(AP108-AVERAGE(AP107:AP152))/_xlfn.STDEV.P(AP107:AP152)</f>
        <v>1.4012554699613571</v>
      </c>
      <c r="AT108" s="6">
        <f t="shared" ref="AT108" si="150">(AQ108-AVERAGE(AQ107:AQ152))/_xlfn.STDEV.P(AQ107:AQ152)</f>
        <v>1.2415692588442224</v>
      </c>
    </row>
    <row r="109" spans="1:46" ht="13.5" thickBot="1">
      <c r="A109" s="4" t="s">
        <v>49</v>
      </c>
      <c r="B109" s="4" t="s">
        <v>50</v>
      </c>
      <c r="C109" s="5">
        <v>9.7650000000000001E-2</v>
      </c>
      <c r="D109" s="5">
        <v>9.9339999999999998E-2</v>
      </c>
      <c r="E109" s="5">
        <v>0.10123</v>
      </c>
      <c r="F109" s="5">
        <v>0.10344</v>
      </c>
      <c r="G109" s="5">
        <v>0.10623</v>
      </c>
      <c r="H109" s="5">
        <v>0.10666</v>
      </c>
      <c r="I109" s="5">
        <v>0.10675999999999999</v>
      </c>
      <c r="J109" s="5">
        <v>0.10835</v>
      </c>
      <c r="K109" s="5">
        <v>0.10997</v>
      </c>
      <c r="L109" s="5">
        <v>0.11101</v>
      </c>
      <c r="M109" s="5">
        <v>0.1115</v>
      </c>
      <c r="N109" s="5">
        <v>0.11293</v>
      </c>
      <c r="O109" s="5">
        <v>0.11429</v>
      </c>
      <c r="P109" s="5">
        <v>0.11501</v>
      </c>
      <c r="Q109" s="5">
        <v>0.11728</v>
      </c>
      <c r="R109" s="5">
        <v>0.11935999999999999</v>
      </c>
      <c r="S109" s="5">
        <v>0.11919</v>
      </c>
      <c r="T109" s="5">
        <v>0.12268</v>
      </c>
      <c r="U109" s="5">
        <v>0.1239</v>
      </c>
      <c r="V109" s="5">
        <v>0.12470000000000001</v>
      </c>
      <c r="W109" s="5">
        <v>0.12528</v>
      </c>
      <c r="X109" s="5">
        <v>0.12711</v>
      </c>
      <c r="Y109" s="5">
        <v>0.12973999999999999</v>
      </c>
      <c r="Z109" s="5">
        <v>0.13081999999999999</v>
      </c>
      <c r="AA109" s="5">
        <v>0.13475999999999999</v>
      </c>
      <c r="AB109" s="5">
        <v>0.13888</v>
      </c>
      <c r="AC109" s="5">
        <v>0.13963</v>
      </c>
      <c r="AD109" s="5">
        <v>0.1404</v>
      </c>
      <c r="AE109" s="5">
        <v>0.14029</v>
      </c>
      <c r="AF109" s="5">
        <v>0.13882</v>
      </c>
      <c r="AG109" s="5">
        <v>0.13919999999999999</v>
      </c>
      <c r="AH109" s="5">
        <v>0.14016999999999999</v>
      </c>
      <c r="AI109" s="5">
        <v>0.14385999999999999</v>
      </c>
      <c r="AJ109" s="5">
        <v>0.14499000000000001</v>
      </c>
      <c r="AK109" s="5">
        <v>0.13317000000000001</v>
      </c>
      <c r="AM109" s="4" t="s">
        <v>49</v>
      </c>
      <c r="AN109" s="4" t="s">
        <v>50</v>
      </c>
      <c r="AO109" s="5">
        <f t="shared" si="146"/>
        <v>0.10625583333333333</v>
      </c>
      <c r="AP109" s="5">
        <f t="shared" si="147"/>
        <v>0.12244666666666666</v>
      </c>
      <c r="AQ109" s="5">
        <f t="shared" si="148"/>
        <v>0.13946999999999998</v>
      </c>
      <c r="AR109" s="6">
        <f>(AO109-AVERAGE(AO107:AO152))/_xlfn.STDEV.P(AO107:AO152)</f>
        <v>1.6933411674021344</v>
      </c>
      <c r="AS109" s="6">
        <f t="shared" ref="AS109" si="151">(AP109-AVERAGE(AP107:AP152))/_xlfn.STDEV.P(AP107:AP152)</f>
        <v>1.2971447809205792</v>
      </c>
      <c r="AT109" s="6">
        <f t="shared" ref="AT109" si="152">(AQ109-AVERAGE(AQ107:AQ152))/_xlfn.STDEV.P(AQ107:AQ152)</f>
        <v>1.241647267208742</v>
      </c>
    </row>
    <row r="110" spans="1:46" ht="13.5" thickBot="1">
      <c r="A110" s="4" t="s">
        <v>51</v>
      </c>
      <c r="B110" s="4" t="s">
        <v>52</v>
      </c>
      <c r="C110" s="5">
        <v>6.3140000000000002E-2</v>
      </c>
      <c r="D110" s="5">
        <v>6.4210000000000003E-2</v>
      </c>
      <c r="E110" s="5">
        <v>6.5519999999999995E-2</v>
      </c>
      <c r="F110" s="5">
        <v>6.5159999999999996E-2</v>
      </c>
      <c r="G110" s="5">
        <v>6.6110000000000002E-2</v>
      </c>
      <c r="H110" s="5">
        <v>6.7970000000000003E-2</v>
      </c>
      <c r="I110" s="5">
        <v>6.9339999999999999E-2</v>
      </c>
      <c r="J110" s="5">
        <v>7.1209999999999996E-2</v>
      </c>
      <c r="K110" s="5">
        <v>7.2309999999999999E-2</v>
      </c>
      <c r="L110" s="5">
        <v>7.3010000000000005E-2</v>
      </c>
      <c r="M110" s="5">
        <v>7.4999999999999997E-2</v>
      </c>
      <c r="N110" s="5">
        <v>7.6480000000000006E-2</v>
      </c>
      <c r="O110" s="5">
        <v>7.9030000000000003E-2</v>
      </c>
      <c r="P110" s="5">
        <v>8.301E-2</v>
      </c>
      <c r="Q110" s="5">
        <v>8.6840000000000001E-2</v>
      </c>
      <c r="R110" s="5">
        <v>9.0200000000000002E-2</v>
      </c>
      <c r="S110" s="5">
        <v>9.3410000000000007E-2</v>
      </c>
      <c r="T110" s="5">
        <v>9.7119999999999998E-2</v>
      </c>
      <c r="U110" s="5">
        <v>0.10104</v>
      </c>
      <c r="V110" s="5">
        <v>0.10236000000000001</v>
      </c>
      <c r="W110" s="5">
        <v>0.10576000000000001</v>
      </c>
      <c r="X110" s="5">
        <v>0.10977000000000001</v>
      </c>
      <c r="Y110" s="5">
        <v>0.11185</v>
      </c>
      <c r="Z110" s="5">
        <v>0.11243</v>
      </c>
      <c r="AA110" s="5">
        <v>0.11584999999999999</v>
      </c>
      <c r="AB110" s="5">
        <v>0.115</v>
      </c>
      <c r="AC110" s="5">
        <v>0.11523</v>
      </c>
      <c r="AD110" s="5">
        <v>0.11686000000000001</v>
      </c>
      <c r="AE110" s="5">
        <v>0.11876</v>
      </c>
      <c r="AF110" s="5">
        <v>0.11756</v>
      </c>
      <c r="AG110" s="5">
        <v>0.11476</v>
      </c>
      <c r="AH110" s="5">
        <v>0.11609999999999999</v>
      </c>
      <c r="AI110" s="5">
        <v>0.11454</v>
      </c>
      <c r="AJ110" s="5">
        <v>0.11459999999999999</v>
      </c>
      <c r="AK110" s="5">
        <v>0.10573</v>
      </c>
      <c r="AM110" s="4" t="s">
        <v>51</v>
      </c>
      <c r="AN110" s="4" t="s">
        <v>52</v>
      </c>
      <c r="AO110" s="5">
        <f t="shared" si="146"/>
        <v>6.9121666666666651E-2</v>
      </c>
      <c r="AP110" s="5">
        <f t="shared" si="147"/>
        <v>9.7735000000000002E-2</v>
      </c>
      <c r="AQ110" s="5">
        <f t="shared" si="148"/>
        <v>0.11499909090909091</v>
      </c>
      <c r="AR110" s="6">
        <f>(AO110-AVERAGE(AO107:AO152))/_xlfn.STDEV.P(AO107:AO152)</f>
        <v>0.15441882111259567</v>
      </c>
      <c r="AS110" s="6">
        <f t="shared" ref="AS110" si="153">(AP110-AVERAGE(AP107:AP152))/_xlfn.STDEV.P(AP107:AP152)</f>
        <v>0.48958569831131504</v>
      </c>
      <c r="AT110" s="6">
        <f t="shared" ref="AT110" si="154">(AQ110-AVERAGE(AQ107:AQ152))/_xlfn.STDEV.P(AQ107:AQ152)</f>
        <v>0.54170421516911305</v>
      </c>
    </row>
    <row r="111" spans="1:46" ht="13.5" thickBot="1">
      <c r="A111" s="4" t="s">
        <v>53</v>
      </c>
      <c r="B111" s="4" t="s">
        <v>54</v>
      </c>
      <c r="C111" s="5">
        <v>9.2619999999999994E-2</v>
      </c>
      <c r="D111" s="5">
        <v>9.5350000000000004E-2</v>
      </c>
      <c r="E111" s="5">
        <v>9.6449999999999994E-2</v>
      </c>
      <c r="F111" s="5">
        <v>9.8409999999999997E-2</v>
      </c>
      <c r="G111" s="5">
        <v>0.10002</v>
      </c>
      <c r="H111" s="5">
        <v>0.10285</v>
      </c>
      <c r="I111" s="5">
        <v>0.10518</v>
      </c>
      <c r="J111" s="5">
        <v>0.10725</v>
      </c>
      <c r="K111" s="5">
        <v>0.10879999999999999</v>
      </c>
      <c r="L111" s="5">
        <v>0.11114</v>
      </c>
      <c r="M111" s="5">
        <v>0.11201</v>
      </c>
      <c r="N111" s="5">
        <v>0.11219999999999999</v>
      </c>
      <c r="O111" s="5">
        <v>0.11341</v>
      </c>
      <c r="P111" s="5">
        <v>0.11333</v>
      </c>
      <c r="Q111" s="5">
        <v>0.11601</v>
      </c>
      <c r="R111" s="5">
        <v>0.11761000000000001</v>
      </c>
      <c r="S111" s="5">
        <v>0.12225</v>
      </c>
      <c r="T111" s="5">
        <v>0.12456</v>
      </c>
      <c r="U111" s="5">
        <v>0.12379999999999999</v>
      </c>
      <c r="V111" s="5">
        <v>0.12878000000000001</v>
      </c>
      <c r="W111" s="5">
        <v>0.13259000000000001</v>
      </c>
      <c r="X111" s="5">
        <v>0.13749</v>
      </c>
      <c r="Y111" s="5">
        <v>0.14172000000000001</v>
      </c>
      <c r="Z111" s="5">
        <v>0.14168</v>
      </c>
      <c r="AA111" s="5">
        <v>0.14421999999999999</v>
      </c>
      <c r="AB111" s="5">
        <v>0.1474</v>
      </c>
      <c r="AC111" s="5">
        <v>0.14893000000000001</v>
      </c>
      <c r="AD111" s="5">
        <v>0.14954000000000001</v>
      </c>
      <c r="AE111" s="5">
        <v>0.14954999999999999</v>
      </c>
      <c r="AF111" s="5">
        <v>0.15065000000000001</v>
      </c>
      <c r="AG111" s="5">
        <v>0.15015999999999999</v>
      </c>
      <c r="AH111" s="5">
        <v>0.14652999999999999</v>
      </c>
      <c r="AI111" s="5">
        <v>0.14765</v>
      </c>
      <c r="AJ111" s="5">
        <v>0.15193999999999999</v>
      </c>
      <c r="AK111" s="5">
        <v>0.13811999999999999</v>
      </c>
      <c r="AM111" s="4" t="s">
        <v>53</v>
      </c>
      <c r="AN111" s="4" t="s">
        <v>54</v>
      </c>
      <c r="AO111" s="5">
        <f t="shared" si="146"/>
        <v>0.10352333333333331</v>
      </c>
      <c r="AP111" s="5">
        <f t="shared" si="147"/>
        <v>0.12610250000000003</v>
      </c>
      <c r="AQ111" s="5">
        <f t="shared" si="148"/>
        <v>0.14769909090909092</v>
      </c>
      <c r="AR111" s="6">
        <f>(AO111-AVERAGE(AO107:AO152))/_xlfn.STDEV.P(AO107:AO152)</f>
        <v>1.580100298178297</v>
      </c>
      <c r="AS111" s="6">
        <f t="shared" ref="AS111" si="155">(AP111-AVERAGE(AP107:AP152))/_xlfn.STDEV.P(AP107:AP152)</f>
        <v>1.4166147241122862</v>
      </c>
      <c r="AT111" s="6">
        <f t="shared" ref="AT111" si="156">(AQ111-AVERAGE(AQ107:AQ152))/_xlfn.STDEV.P(AQ107:AQ152)</f>
        <v>1.4770245057503404</v>
      </c>
    </row>
    <row r="112" spans="1:46" ht="13.5" thickBot="1">
      <c r="A112" s="4" t="s">
        <v>55</v>
      </c>
      <c r="B112" s="4" t="s">
        <v>56</v>
      </c>
      <c r="C112" s="5">
        <v>8.9219999999999994E-2</v>
      </c>
      <c r="D112" s="5">
        <v>9.2689999999999995E-2</v>
      </c>
      <c r="E112" s="5">
        <v>9.4469999999999998E-2</v>
      </c>
      <c r="F112" s="5">
        <v>9.6369999999999997E-2</v>
      </c>
      <c r="G112" s="5">
        <v>9.8530000000000006E-2</v>
      </c>
      <c r="H112" s="5">
        <v>0.10062</v>
      </c>
      <c r="I112" s="5">
        <v>0.10292999999999999</v>
      </c>
      <c r="J112" s="5">
        <v>0.10591</v>
      </c>
      <c r="K112" s="5">
        <v>0.10911999999999999</v>
      </c>
      <c r="L112" s="5">
        <v>0.11310000000000001</v>
      </c>
      <c r="M112" s="5">
        <v>0.11659</v>
      </c>
      <c r="N112" s="5">
        <v>0.12062</v>
      </c>
      <c r="O112" s="5">
        <v>0.12478</v>
      </c>
      <c r="P112" s="5">
        <v>0.12870000000000001</v>
      </c>
      <c r="Q112" s="5">
        <v>0.13244</v>
      </c>
      <c r="R112" s="5">
        <v>0.13535</v>
      </c>
      <c r="S112" s="5">
        <v>0.13852999999999999</v>
      </c>
      <c r="T112" s="5">
        <v>0.13965</v>
      </c>
      <c r="U112" s="5">
        <v>0.13958000000000001</v>
      </c>
      <c r="V112" s="5">
        <v>0.14341999999999999</v>
      </c>
      <c r="W112" s="5">
        <v>0.14496999999999999</v>
      </c>
      <c r="X112" s="5">
        <v>0.14677999999999999</v>
      </c>
      <c r="Y112" s="5">
        <v>0.1469</v>
      </c>
      <c r="Z112" s="5">
        <v>0.14868000000000001</v>
      </c>
      <c r="AA112" s="5">
        <v>0.14995</v>
      </c>
      <c r="AB112" s="5">
        <v>0.15140000000000001</v>
      </c>
      <c r="AC112" s="5">
        <v>0.15278</v>
      </c>
      <c r="AD112" s="5">
        <v>0.15201000000000001</v>
      </c>
      <c r="AE112" s="5">
        <v>0.15087999999999999</v>
      </c>
      <c r="AF112" s="5">
        <v>0.15203</v>
      </c>
      <c r="AG112" s="5">
        <v>0.15310000000000001</v>
      </c>
      <c r="AH112" s="5">
        <v>0.15508</v>
      </c>
      <c r="AI112" s="5">
        <v>0.16177</v>
      </c>
      <c r="AJ112" s="5">
        <v>0.16092000000000001</v>
      </c>
      <c r="AK112" s="5">
        <v>0.14748</v>
      </c>
      <c r="AM112" s="4" t="s">
        <v>55</v>
      </c>
      <c r="AN112" s="4" t="s">
        <v>56</v>
      </c>
      <c r="AO112" s="5">
        <f t="shared" si="146"/>
        <v>0.10334749999999999</v>
      </c>
      <c r="AP112" s="5">
        <f t="shared" si="147"/>
        <v>0.13914833333333335</v>
      </c>
      <c r="AQ112" s="5">
        <f t="shared" si="148"/>
        <v>0.15339999999999998</v>
      </c>
      <c r="AR112" s="6">
        <f>(AO112-AVERAGE(AO107:AO152))/_xlfn.STDEV.P(AO107:AO152)</f>
        <v>1.5728133742971662</v>
      </c>
      <c r="AS112" s="6">
        <f t="shared" ref="AS112" si="157">(AP112-AVERAGE(AP107:AP152))/_xlfn.STDEV.P(AP107:AP152)</f>
        <v>1.8429429576810463</v>
      </c>
      <c r="AT112" s="6">
        <f t="shared" ref="AT112" si="158">(AQ112-AVERAGE(AQ107:AQ152))/_xlfn.STDEV.P(AQ107:AQ152)</f>
        <v>1.6400879903829466</v>
      </c>
    </row>
    <row r="113" spans="1:46" ht="13.5" thickBot="1">
      <c r="A113" s="4" t="s">
        <v>57</v>
      </c>
      <c r="B113" s="4" t="s">
        <v>58</v>
      </c>
      <c r="C113" s="5">
        <v>8.3510000000000001E-2</v>
      </c>
      <c r="D113" s="5">
        <v>8.5300000000000001E-2</v>
      </c>
      <c r="E113" s="5">
        <v>8.5000000000000006E-2</v>
      </c>
      <c r="F113" s="5">
        <v>8.4620000000000001E-2</v>
      </c>
      <c r="G113" s="5">
        <v>8.4949999999999998E-2</v>
      </c>
      <c r="H113" s="5">
        <v>8.5309999999999997E-2</v>
      </c>
      <c r="I113" s="5">
        <v>8.5150000000000003E-2</v>
      </c>
      <c r="J113" s="5">
        <v>8.5900000000000004E-2</v>
      </c>
      <c r="K113" s="5">
        <v>8.8730000000000003E-2</v>
      </c>
      <c r="L113" s="5">
        <v>9.0020000000000003E-2</v>
      </c>
      <c r="M113" s="5">
        <v>8.974E-2</v>
      </c>
      <c r="N113" s="5">
        <v>9.1009999999999994E-2</v>
      </c>
      <c r="O113" s="5">
        <v>9.4329999999999997E-2</v>
      </c>
      <c r="P113" s="5">
        <v>9.6259999999999998E-2</v>
      </c>
      <c r="Q113" s="5">
        <v>9.9690000000000001E-2</v>
      </c>
      <c r="R113" s="5">
        <v>0.10238</v>
      </c>
      <c r="S113" s="5">
        <v>0.10553</v>
      </c>
      <c r="T113" s="5">
        <v>0.10940999999999999</v>
      </c>
      <c r="U113" s="5">
        <v>0.11089</v>
      </c>
      <c r="V113" s="5">
        <v>0.11618000000000001</v>
      </c>
      <c r="W113" s="5">
        <v>0.11916</v>
      </c>
      <c r="X113" s="5">
        <v>0.12304</v>
      </c>
      <c r="Y113" s="5">
        <v>0.12449</v>
      </c>
      <c r="Z113" s="5">
        <v>0.12683</v>
      </c>
      <c r="AA113" s="5">
        <v>0.12887999999999999</v>
      </c>
      <c r="AB113" s="5">
        <v>0.13059999999999999</v>
      </c>
      <c r="AC113" s="5">
        <v>0.13064000000000001</v>
      </c>
      <c r="AD113" s="5">
        <v>0.13205</v>
      </c>
      <c r="AE113" s="5">
        <v>0.13247999999999999</v>
      </c>
      <c r="AF113" s="5">
        <v>0.13156000000000001</v>
      </c>
      <c r="AG113" s="5">
        <v>0.13228999999999999</v>
      </c>
      <c r="AH113" s="5">
        <v>0.12961</v>
      </c>
      <c r="AI113" s="5">
        <v>0.12831999999999999</v>
      </c>
      <c r="AJ113" s="5">
        <v>0.12762999999999999</v>
      </c>
      <c r="AK113" s="5">
        <v>0.1163</v>
      </c>
      <c r="AM113" s="4" t="s">
        <v>57</v>
      </c>
      <c r="AN113" s="4" t="s">
        <v>58</v>
      </c>
      <c r="AO113" s="5">
        <f t="shared" si="146"/>
        <v>8.6603333333333324E-2</v>
      </c>
      <c r="AP113" s="5">
        <f t="shared" si="147"/>
        <v>0.1106825</v>
      </c>
      <c r="AQ113" s="5">
        <f t="shared" si="148"/>
        <v>0.12912363636363636</v>
      </c>
      <c r="AR113" s="6">
        <f>(AO113-AVERAGE(AO107:AO152))/_xlfn.STDEV.P(AO107:AO152)</f>
        <v>0.87889791674469431</v>
      </c>
      <c r="AS113" s="6">
        <f t="shared" ref="AS113" si="159">(AP113-AVERAGE(AP107:AP152))/_xlfn.STDEV.P(AP107:AP152)</f>
        <v>0.91270047090523632</v>
      </c>
      <c r="AT113" s="6">
        <f t="shared" ref="AT113" si="160">(AQ113-AVERAGE(AQ107:AQ152))/_xlfn.STDEV.P(AQ107:AQ152)</f>
        <v>0.94570953501233013</v>
      </c>
    </row>
    <row r="114" spans="1:46" ht="13.5" thickBot="1">
      <c r="A114" s="4" t="s">
        <v>59</v>
      </c>
      <c r="B114" s="4" t="s">
        <v>60</v>
      </c>
      <c r="C114" s="5">
        <v>0.1013</v>
      </c>
      <c r="D114" s="5">
        <v>0.10453</v>
      </c>
      <c r="E114" s="5">
        <v>0.10724</v>
      </c>
      <c r="F114" s="5">
        <v>0.10983</v>
      </c>
      <c r="G114" s="5">
        <v>0.11122</v>
      </c>
      <c r="H114" s="5">
        <v>0.11212999999999999</v>
      </c>
      <c r="I114" s="5">
        <v>0.11379</v>
      </c>
      <c r="J114" s="5">
        <v>0.11501</v>
      </c>
      <c r="K114" s="5">
        <v>0.1153</v>
      </c>
      <c r="L114" s="5">
        <v>0.11866</v>
      </c>
      <c r="M114" s="5">
        <v>0.12232999999999999</v>
      </c>
      <c r="N114" s="5">
        <v>0.12339</v>
      </c>
      <c r="O114" s="5">
        <v>0.12845999999999999</v>
      </c>
      <c r="P114" s="5">
        <v>0.13236000000000001</v>
      </c>
      <c r="Q114" s="5">
        <v>0.13796</v>
      </c>
      <c r="R114" s="5">
        <v>0.13946</v>
      </c>
      <c r="S114" s="5">
        <v>0.14452000000000001</v>
      </c>
      <c r="T114" s="5">
        <v>0.14843999999999999</v>
      </c>
      <c r="U114" s="5">
        <v>0.15134</v>
      </c>
      <c r="V114" s="5">
        <v>0.15281</v>
      </c>
      <c r="W114" s="5">
        <v>0.16152</v>
      </c>
      <c r="X114" s="5">
        <v>0.16083</v>
      </c>
      <c r="Y114" s="5">
        <v>0.15948000000000001</v>
      </c>
      <c r="Z114" s="5">
        <v>0.16314999999999999</v>
      </c>
      <c r="AA114" s="5">
        <v>0.16475000000000001</v>
      </c>
      <c r="AB114" s="5">
        <v>0.16533</v>
      </c>
      <c r="AC114" s="5">
        <v>0.16227</v>
      </c>
      <c r="AD114" s="5">
        <v>0.16388</v>
      </c>
      <c r="AE114" s="5">
        <v>0.15995999999999999</v>
      </c>
      <c r="AF114" s="5">
        <v>0.15841</v>
      </c>
      <c r="AG114" s="5">
        <v>0.15681</v>
      </c>
      <c r="AH114" s="5">
        <v>0.15731999999999999</v>
      </c>
      <c r="AI114" s="5">
        <v>0.15135000000000001</v>
      </c>
      <c r="AJ114" s="5">
        <v>0.15384</v>
      </c>
      <c r="AK114" s="5">
        <v>0.14132</v>
      </c>
      <c r="AM114" s="4" t="s">
        <v>59</v>
      </c>
      <c r="AN114" s="4" t="s">
        <v>60</v>
      </c>
      <c r="AO114" s="5">
        <f t="shared" si="146"/>
        <v>0.11289416666666667</v>
      </c>
      <c r="AP114" s="5">
        <f t="shared" si="147"/>
        <v>0.14836083333333336</v>
      </c>
      <c r="AQ114" s="5">
        <f t="shared" si="148"/>
        <v>0.15774909090909092</v>
      </c>
      <c r="AR114" s="6">
        <f>(AO114-AVERAGE(AO107:AO152))/_xlfn.STDEV.P(AO107:AO152)</f>
        <v>1.9684484453030451</v>
      </c>
      <c r="AS114" s="6">
        <f t="shared" ref="AS114" si="161">(AP114-AVERAGE(AP107:AP152))/_xlfn.STDEV.P(AP107:AP152)</f>
        <v>2.1440006786713153</v>
      </c>
      <c r="AT114" s="6">
        <f t="shared" ref="AT114" si="162">(AQ114-AVERAGE(AQ107:AQ152))/_xlfn.STDEV.P(AQ107:AQ152)</f>
        <v>1.764485329002369</v>
      </c>
    </row>
    <row r="115" spans="1:46" ht="13.5" thickBot="1">
      <c r="A115" s="4" t="s">
        <v>61</v>
      </c>
      <c r="B115" s="4" t="s">
        <v>62</v>
      </c>
      <c r="C115" s="5">
        <v>7.7109999999999998E-2</v>
      </c>
      <c r="D115" s="5">
        <v>7.9119999999999996E-2</v>
      </c>
      <c r="E115" s="5">
        <v>7.9450000000000007E-2</v>
      </c>
      <c r="F115" s="5">
        <v>7.9939999999999997E-2</v>
      </c>
      <c r="G115" s="5">
        <v>8.2839999999999997E-2</v>
      </c>
      <c r="H115" s="5">
        <v>8.4330000000000002E-2</v>
      </c>
      <c r="I115" s="5">
        <v>8.5019999999999998E-2</v>
      </c>
      <c r="J115" s="5">
        <v>8.5580000000000003E-2</v>
      </c>
      <c r="K115" s="5">
        <v>8.5900000000000004E-2</v>
      </c>
      <c r="L115" s="5">
        <v>8.5080000000000003E-2</v>
      </c>
      <c r="M115" s="5">
        <v>8.6080000000000004E-2</v>
      </c>
      <c r="N115" s="5">
        <v>8.7620000000000003E-2</v>
      </c>
      <c r="O115" s="5">
        <v>8.8569999999999996E-2</v>
      </c>
      <c r="P115" s="5">
        <v>8.8840000000000002E-2</v>
      </c>
      <c r="Q115" s="5">
        <v>9.0950000000000003E-2</v>
      </c>
      <c r="R115" s="5">
        <v>9.3630000000000005E-2</v>
      </c>
      <c r="S115" s="5">
        <v>9.7210000000000005E-2</v>
      </c>
      <c r="T115" s="5">
        <v>0.10095999999999999</v>
      </c>
      <c r="U115" s="5">
        <v>0.10082000000000001</v>
      </c>
      <c r="V115" s="5">
        <v>0.10218000000000001</v>
      </c>
      <c r="W115" s="5">
        <v>0.10483000000000001</v>
      </c>
      <c r="X115" s="5">
        <v>0.10745</v>
      </c>
      <c r="Y115" s="5">
        <v>0.1096</v>
      </c>
      <c r="Z115" s="5">
        <v>0.11044</v>
      </c>
      <c r="AA115" s="5">
        <v>0.11362</v>
      </c>
      <c r="AB115" s="5">
        <v>0.11543</v>
      </c>
      <c r="AC115" s="5">
        <v>0.1215</v>
      </c>
      <c r="AD115" s="5">
        <v>0.12207</v>
      </c>
      <c r="AE115" s="5">
        <v>0.12063</v>
      </c>
      <c r="AF115" s="5">
        <v>0.12109</v>
      </c>
      <c r="AG115" s="5">
        <v>0.12271</v>
      </c>
      <c r="AH115" s="5">
        <v>0.12386</v>
      </c>
      <c r="AI115" s="5">
        <v>0.12429999999999999</v>
      </c>
      <c r="AJ115" s="5">
        <v>0.12512999999999999</v>
      </c>
      <c r="AK115" s="5">
        <v>0.11661000000000001</v>
      </c>
      <c r="AM115" s="4" t="s">
        <v>61</v>
      </c>
      <c r="AN115" s="4" t="s">
        <v>62</v>
      </c>
      <c r="AO115" s="5">
        <f t="shared" si="146"/>
        <v>8.317250000000001E-2</v>
      </c>
      <c r="AP115" s="5">
        <f t="shared" si="147"/>
        <v>9.9623333333333342E-2</v>
      </c>
      <c r="AQ115" s="5">
        <f t="shared" si="148"/>
        <v>0.12063181818181819</v>
      </c>
      <c r="AR115" s="6">
        <f>(AO115-AVERAGE(AO107:AO152))/_xlfn.STDEV.P(AO107:AO152)</f>
        <v>0.73671656310195754</v>
      </c>
      <c r="AS115" s="6">
        <f t="shared" ref="AS115" si="163">(AP115-AVERAGE(AP107:AP152))/_xlfn.STDEV.P(AP107:AP152)</f>
        <v>0.55129504211628566</v>
      </c>
      <c r="AT115" s="6">
        <f t="shared" ref="AT115" si="164">(AQ115-AVERAGE(AQ107:AQ152))/_xlfn.STDEV.P(AQ107:AQ152)</f>
        <v>0.70281749068874844</v>
      </c>
    </row>
    <row r="116" spans="1:46" ht="13.5" thickBot="1">
      <c r="A116" s="4" t="s">
        <v>63</v>
      </c>
      <c r="B116" s="4" t="s">
        <v>64</v>
      </c>
      <c r="C116" s="5">
        <v>8.7809999999999999E-2</v>
      </c>
      <c r="D116" s="5">
        <v>8.9020000000000002E-2</v>
      </c>
      <c r="E116" s="5">
        <v>9.0520000000000003E-2</v>
      </c>
      <c r="F116" s="5">
        <v>9.1149999999999995E-2</v>
      </c>
      <c r="G116" s="5">
        <v>9.1109999999999997E-2</v>
      </c>
      <c r="H116" s="5">
        <v>9.1420000000000001E-2</v>
      </c>
      <c r="I116" s="5">
        <v>9.2429999999999998E-2</v>
      </c>
      <c r="J116" s="5">
        <v>9.357E-2</v>
      </c>
      <c r="K116" s="5">
        <v>9.4560000000000005E-2</v>
      </c>
      <c r="L116" s="5">
        <v>9.6430000000000002E-2</v>
      </c>
      <c r="M116" s="5">
        <v>9.8720000000000002E-2</v>
      </c>
      <c r="N116" s="5">
        <v>9.955E-2</v>
      </c>
      <c r="O116" s="5">
        <v>0.10357</v>
      </c>
      <c r="P116" s="5">
        <v>0.10557999999999999</v>
      </c>
      <c r="Q116" s="5">
        <v>0.10883</v>
      </c>
      <c r="R116" s="5">
        <v>0.11125</v>
      </c>
      <c r="S116" s="5">
        <v>0.11428000000000001</v>
      </c>
      <c r="T116" s="5">
        <v>0.1217</v>
      </c>
      <c r="U116" s="5">
        <v>0.12146999999999999</v>
      </c>
      <c r="V116" s="5">
        <v>0.12232999999999999</v>
      </c>
      <c r="W116" s="5">
        <v>0.12742999999999999</v>
      </c>
      <c r="X116" s="5">
        <v>0.13275999999999999</v>
      </c>
      <c r="Y116" s="5">
        <v>0.13500000000000001</v>
      </c>
      <c r="Z116" s="5">
        <v>0.13567000000000001</v>
      </c>
      <c r="AA116" s="5">
        <v>0.13744000000000001</v>
      </c>
      <c r="AB116" s="5">
        <v>0.13725000000000001</v>
      </c>
      <c r="AC116" s="5">
        <v>0.13911000000000001</v>
      </c>
      <c r="AD116" s="5">
        <v>0.14149</v>
      </c>
      <c r="AE116" s="5">
        <v>0.14080000000000001</v>
      </c>
      <c r="AF116" s="5">
        <v>0.13753000000000001</v>
      </c>
      <c r="AG116" s="5">
        <v>0.13733999999999999</v>
      </c>
      <c r="AH116" s="5">
        <v>0.14047999999999999</v>
      </c>
      <c r="AI116" s="5">
        <v>0.14102000000000001</v>
      </c>
      <c r="AJ116" s="5">
        <v>0.14033000000000001</v>
      </c>
      <c r="AK116" s="5">
        <v>0.12961</v>
      </c>
      <c r="AM116" s="4" t="s">
        <v>63</v>
      </c>
      <c r="AN116" s="4" t="s">
        <v>64</v>
      </c>
      <c r="AO116" s="5">
        <f t="shared" si="146"/>
        <v>9.3024166666666672E-2</v>
      </c>
      <c r="AP116" s="5">
        <f t="shared" si="147"/>
        <v>0.11998916666666666</v>
      </c>
      <c r="AQ116" s="5">
        <f t="shared" si="148"/>
        <v>0.13840000000000002</v>
      </c>
      <c r="AR116" s="6">
        <f>(AO116-AVERAGE(AO107:AO152))/_xlfn.STDEV.P(AO107:AO152)</f>
        <v>1.1449915115509355</v>
      </c>
      <c r="AS116" s="6">
        <f t="shared" ref="AS116" si="165">(AP116-AVERAGE(AP107:AP152))/_xlfn.STDEV.P(AP107:AP152)</f>
        <v>1.2168354892697151</v>
      </c>
      <c r="AT116" s="6">
        <f t="shared" ref="AT116" si="166">(AQ116-AVERAGE(AQ107:AQ152))/_xlfn.STDEV.P(AQ107:AQ152)</f>
        <v>1.2110419855291739</v>
      </c>
    </row>
    <row r="117" spans="1:46" ht="13.5" thickBot="1">
      <c r="A117" s="4" t="s">
        <v>65</v>
      </c>
      <c r="B117" s="4" t="s">
        <v>66</v>
      </c>
      <c r="C117" s="5">
        <v>7.8579999999999997E-2</v>
      </c>
      <c r="D117" s="5">
        <v>7.9020000000000007E-2</v>
      </c>
      <c r="E117" s="5">
        <v>7.9630000000000006E-2</v>
      </c>
      <c r="F117" s="5">
        <v>8.0909999999999996E-2</v>
      </c>
      <c r="G117" s="5">
        <v>8.1360000000000002E-2</v>
      </c>
      <c r="H117" s="5">
        <v>8.2519999999999996E-2</v>
      </c>
      <c r="I117" s="5">
        <v>8.2949999999999996E-2</v>
      </c>
      <c r="J117" s="5">
        <v>8.4909999999999999E-2</v>
      </c>
      <c r="K117" s="5">
        <v>8.863E-2</v>
      </c>
      <c r="L117" s="5">
        <v>8.8660000000000003E-2</v>
      </c>
      <c r="M117" s="5">
        <v>9.1329999999999995E-2</v>
      </c>
      <c r="N117" s="5">
        <v>9.1670000000000001E-2</v>
      </c>
      <c r="O117" s="5">
        <v>9.3689999999999996E-2</v>
      </c>
      <c r="P117" s="5">
        <v>9.6360000000000001E-2</v>
      </c>
      <c r="Q117" s="5">
        <v>9.9010000000000001E-2</v>
      </c>
      <c r="R117" s="5">
        <v>0.10045</v>
      </c>
      <c r="S117" s="5">
        <v>0.10408000000000001</v>
      </c>
      <c r="T117" s="5">
        <v>0.1101</v>
      </c>
      <c r="U117" s="5">
        <v>0.11277</v>
      </c>
      <c r="V117" s="5">
        <v>0.11386</v>
      </c>
      <c r="W117" s="5">
        <v>0.11541</v>
      </c>
      <c r="X117" s="5">
        <v>0.12009</v>
      </c>
      <c r="Y117" s="5">
        <v>0.12073</v>
      </c>
      <c r="Z117" s="5">
        <v>0.12192</v>
      </c>
      <c r="AA117" s="5">
        <v>0.12409000000000001</v>
      </c>
      <c r="AB117" s="5">
        <v>0.12531999999999999</v>
      </c>
      <c r="AC117" s="5">
        <v>0.12894</v>
      </c>
      <c r="AD117" s="5">
        <v>0.12841</v>
      </c>
      <c r="AE117" s="5">
        <v>0.12719</v>
      </c>
      <c r="AF117" s="5">
        <v>0.12494</v>
      </c>
      <c r="AG117" s="5">
        <v>0.12228</v>
      </c>
      <c r="AH117" s="5">
        <v>0.12139</v>
      </c>
      <c r="AI117" s="5">
        <v>0.12063</v>
      </c>
      <c r="AJ117" s="5">
        <v>0.12246</v>
      </c>
      <c r="AK117" s="5">
        <v>0.11376</v>
      </c>
      <c r="AM117" s="4" t="s">
        <v>65</v>
      </c>
      <c r="AN117" s="4" t="s">
        <v>66</v>
      </c>
      <c r="AO117" s="5">
        <f t="shared" si="146"/>
        <v>8.418083333333333E-2</v>
      </c>
      <c r="AP117" s="5">
        <f t="shared" si="147"/>
        <v>0.10903916666666667</v>
      </c>
      <c r="AQ117" s="5">
        <f t="shared" si="148"/>
        <v>0.12358272727272727</v>
      </c>
      <c r="AR117" s="6">
        <f>(AO117-AVERAGE(AO107:AO152))/_xlfn.STDEV.P(AO107:AO152)</f>
        <v>0.77850413606958202</v>
      </c>
      <c r="AS117" s="6">
        <f t="shared" ref="AS117" si="167">(AP117-AVERAGE(AP107:AP152))/_xlfn.STDEV.P(AP107:AP152)</f>
        <v>0.85899754681723917</v>
      </c>
      <c r="AT117" s="6">
        <f t="shared" ref="AT117" si="168">(AQ117-AVERAGE(AQ107:AQ152))/_xlfn.STDEV.P(AQ107:AQ152)</f>
        <v>0.78722254109816359</v>
      </c>
    </row>
    <row r="118" spans="1:46" ht="13.5" thickBot="1">
      <c r="A118" s="4" t="s">
        <v>67</v>
      </c>
      <c r="B118" s="4" t="s">
        <v>68</v>
      </c>
      <c r="C118" s="5">
        <v>6.6949999999999996E-2</v>
      </c>
      <c r="D118" s="5">
        <v>6.7949999999999997E-2</v>
      </c>
      <c r="E118" s="5">
        <v>6.7970000000000003E-2</v>
      </c>
      <c r="F118" s="5">
        <v>6.7739999999999995E-2</v>
      </c>
      <c r="G118" s="5">
        <v>6.8540000000000004E-2</v>
      </c>
      <c r="H118" s="5">
        <v>6.9589999999999999E-2</v>
      </c>
      <c r="I118" s="5">
        <v>7.0440000000000003E-2</v>
      </c>
      <c r="J118" s="5">
        <v>7.1419999999999997E-2</v>
      </c>
      <c r="K118" s="5">
        <v>7.2090000000000001E-2</v>
      </c>
      <c r="L118" s="5">
        <v>7.374E-2</v>
      </c>
      <c r="M118" s="5">
        <v>7.6569999999999999E-2</v>
      </c>
      <c r="N118" s="5">
        <v>7.7119999999999994E-2</v>
      </c>
      <c r="O118" s="5">
        <v>8.0049999999999996E-2</v>
      </c>
      <c r="P118" s="5">
        <v>8.1729999999999997E-2</v>
      </c>
      <c r="Q118" s="5">
        <v>8.5599999999999996E-2</v>
      </c>
      <c r="R118" s="5">
        <v>8.8980000000000004E-2</v>
      </c>
      <c r="S118" s="5">
        <v>9.2859999999999998E-2</v>
      </c>
      <c r="T118" s="5">
        <v>0.10058</v>
      </c>
      <c r="U118" s="5">
        <v>0.10235</v>
      </c>
      <c r="V118" s="5">
        <v>0.10326</v>
      </c>
      <c r="W118" s="5">
        <v>0.106</v>
      </c>
      <c r="X118" s="5">
        <v>0.10793999999999999</v>
      </c>
      <c r="Y118" s="5">
        <v>0.10717</v>
      </c>
      <c r="Z118" s="5">
        <v>0.10824</v>
      </c>
      <c r="AA118" s="5">
        <v>0.10885</v>
      </c>
      <c r="AB118" s="5">
        <v>0.10927000000000001</v>
      </c>
      <c r="AC118" s="5">
        <v>0.10871</v>
      </c>
      <c r="AD118" s="5">
        <v>0.11006000000000001</v>
      </c>
      <c r="AE118" s="5">
        <v>0.10986</v>
      </c>
      <c r="AF118" s="5">
        <v>0.10462</v>
      </c>
      <c r="AG118" s="5">
        <v>0.10399</v>
      </c>
      <c r="AH118" s="5">
        <v>0.10580000000000001</v>
      </c>
      <c r="AI118" s="5">
        <v>0.10700999999999999</v>
      </c>
      <c r="AJ118" s="5">
        <v>0.10731</v>
      </c>
      <c r="AK118" s="5">
        <v>0.1002</v>
      </c>
      <c r="AM118" s="4" t="s">
        <v>67</v>
      </c>
      <c r="AN118" s="4" t="s">
        <v>68</v>
      </c>
      <c r="AO118" s="5">
        <f t="shared" si="146"/>
        <v>7.0843333333333328E-2</v>
      </c>
      <c r="AP118" s="5">
        <f t="shared" si="147"/>
        <v>9.7063333333333349E-2</v>
      </c>
      <c r="AQ118" s="5">
        <f t="shared" si="148"/>
        <v>0.10688</v>
      </c>
      <c r="AR118" s="6">
        <f>(AO118-AVERAGE(AO107:AO152))/_xlfn.STDEV.P(AO107:AO152)</f>
        <v>0.22576851181599561</v>
      </c>
      <c r="AS118" s="6">
        <f t="shared" ref="AS118" si="169">(AP118-AVERAGE(AP107:AP152))/_xlfn.STDEV.P(AP107:AP152)</f>
        <v>0.46763612588995351</v>
      </c>
      <c r="AT118" s="6">
        <f t="shared" ref="AT118" si="170">(AQ118-AVERAGE(AQ107:AQ152))/_xlfn.STDEV.P(AQ107:AQ152)</f>
        <v>0.30947331399644312</v>
      </c>
    </row>
    <row r="119" spans="1:46" ht="13.5" thickBot="1">
      <c r="A119" s="4" t="s">
        <v>69</v>
      </c>
      <c r="B119" s="4" t="s">
        <v>70</v>
      </c>
      <c r="C119" s="5">
        <v>9.4829999999999998E-2</v>
      </c>
      <c r="D119" s="5">
        <v>9.5880000000000007E-2</v>
      </c>
      <c r="E119" s="5">
        <v>9.8220000000000002E-2</v>
      </c>
      <c r="F119" s="5">
        <v>9.7360000000000002E-2</v>
      </c>
      <c r="G119" s="5">
        <v>9.7180000000000002E-2</v>
      </c>
      <c r="H119" s="5">
        <v>9.6869999999999998E-2</v>
      </c>
      <c r="I119" s="5">
        <v>9.69E-2</v>
      </c>
      <c r="J119" s="5">
        <v>9.7680000000000003E-2</v>
      </c>
      <c r="K119" s="5">
        <v>9.8949999999999996E-2</v>
      </c>
      <c r="L119" s="5">
        <v>0.10093000000000001</v>
      </c>
      <c r="M119" s="5">
        <v>0.1036</v>
      </c>
      <c r="N119" s="5">
        <v>0.10491</v>
      </c>
      <c r="O119" s="5">
        <v>0.10891000000000001</v>
      </c>
      <c r="P119" s="5">
        <v>0.1119</v>
      </c>
      <c r="Q119" s="5">
        <v>0.11626</v>
      </c>
      <c r="R119" s="5">
        <v>0.12081</v>
      </c>
      <c r="S119" s="5">
        <v>0.12583</v>
      </c>
      <c r="T119" s="5">
        <v>0.13166</v>
      </c>
      <c r="U119" s="5">
        <v>0.13371</v>
      </c>
      <c r="V119" s="5">
        <v>0.13655999999999999</v>
      </c>
      <c r="W119" s="5">
        <v>0.14083999999999999</v>
      </c>
      <c r="X119" s="5">
        <v>0.14396</v>
      </c>
      <c r="Y119" s="5">
        <v>0.14963000000000001</v>
      </c>
      <c r="Z119" s="5">
        <v>0.15243999999999999</v>
      </c>
      <c r="AA119" s="5">
        <v>0.15598000000000001</v>
      </c>
      <c r="AB119" s="5">
        <v>0.15905</v>
      </c>
      <c r="AC119" s="5">
        <v>0.16167000000000001</v>
      </c>
      <c r="AD119" s="5">
        <v>0.16438</v>
      </c>
      <c r="AE119" s="5">
        <v>0.16541</v>
      </c>
      <c r="AF119" s="5">
        <v>0.16372</v>
      </c>
      <c r="AG119" s="5">
        <v>0.16405</v>
      </c>
      <c r="AH119" s="5">
        <v>0.16339000000000001</v>
      </c>
      <c r="AI119" s="5">
        <v>0.16607</v>
      </c>
      <c r="AJ119" s="5">
        <v>0.16600999999999999</v>
      </c>
      <c r="AK119" s="5">
        <v>0.14929000000000001</v>
      </c>
      <c r="AM119" s="4" t="s">
        <v>69</v>
      </c>
      <c r="AN119" s="4" t="s">
        <v>70</v>
      </c>
      <c r="AO119" s="5">
        <f t="shared" si="146"/>
        <v>9.8609166666666651E-2</v>
      </c>
      <c r="AP119" s="5">
        <f t="shared" si="147"/>
        <v>0.13104249999999998</v>
      </c>
      <c r="AQ119" s="5">
        <f t="shared" si="148"/>
        <v>0.16172909090909088</v>
      </c>
      <c r="AR119" s="6">
        <f>(AO119-AVERAGE(AO107:AO152))/_xlfn.STDEV.P(AO107:AO152)</f>
        <v>1.3764463165335985</v>
      </c>
      <c r="AS119" s="6">
        <f t="shared" ref="AS119" si="171">(AP119-AVERAGE(AP107:AP152))/_xlfn.STDEV.P(AP107:AP152)</f>
        <v>1.5780502890177852</v>
      </c>
      <c r="AT119" s="6">
        <f t="shared" ref="AT119" si="172">(AQ119-AVERAGE(AQ107:AQ152))/_xlfn.STDEV.P(AQ107:AQ152)</f>
        <v>1.8783255356235691</v>
      </c>
    </row>
    <row r="120" spans="1:46" ht="13.5" thickBot="1">
      <c r="A120" s="4" t="s">
        <v>71</v>
      </c>
      <c r="B120" s="4" t="s">
        <v>72</v>
      </c>
      <c r="C120" s="5">
        <v>5.2589999999999998E-2</v>
      </c>
      <c r="D120" s="5">
        <v>5.5259999999999997E-2</v>
      </c>
      <c r="E120" s="5">
        <v>5.4550000000000001E-2</v>
      </c>
      <c r="F120" s="5">
        <v>5.6399999999999999E-2</v>
      </c>
      <c r="G120" s="5">
        <v>5.7930000000000002E-2</v>
      </c>
      <c r="H120" s="5">
        <v>5.8659999999999997E-2</v>
      </c>
      <c r="I120" s="5">
        <v>5.8360000000000002E-2</v>
      </c>
      <c r="J120" s="5">
        <v>5.8450000000000002E-2</v>
      </c>
      <c r="K120" s="5">
        <v>6.0080000000000001E-2</v>
      </c>
      <c r="L120" s="5">
        <v>6.2489999999999997E-2</v>
      </c>
      <c r="M120" s="5">
        <v>6.3960000000000003E-2</v>
      </c>
      <c r="N120" s="5">
        <v>6.4579999999999999E-2</v>
      </c>
      <c r="O120" s="5">
        <v>6.6309999999999994E-2</v>
      </c>
      <c r="P120" s="5">
        <v>6.6400000000000001E-2</v>
      </c>
      <c r="Q120" s="5">
        <v>6.8629999999999997E-2</v>
      </c>
      <c r="R120" s="5">
        <v>6.9580000000000003E-2</v>
      </c>
      <c r="S120" s="5">
        <v>7.2220000000000006E-2</v>
      </c>
      <c r="T120" s="5">
        <v>7.6759999999999995E-2</v>
      </c>
      <c r="U120" s="5">
        <v>7.9589999999999994E-2</v>
      </c>
      <c r="V120" s="5">
        <v>8.2619999999999999E-2</v>
      </c>
      <c r="W120" s="5">
        <v>8.4540000000000004E-2</v>
      </c>
      <c r="X120" s="5">
        <v>8.5400000000000004E-2</v>
      </c>
      <c r="Y120" s="5">
        <v>8.6019999999999999E-2</v>
      </c>
      <c r="Z120" s="5">
        <v>8.6860000000000007E-2</v>
      </c>
      <c r="AA120" s="5">
        <v>8.6929999999999993E-2</v>
      </c>
      <c r="AB120" s="5">
        <v>8.8730000000000003E-2</v>
      </c>
      <c r="AC120" s="5">
        <v>8.9950000000000002E-2</v>
      </c>
      <c r="AD120" s="5">
        <v>9.0990000000000001E-2</v>
      </c>
      <c r="AE120" s="5">
        <v>8.9749999999999996E-2</v>
      </c>
      <c r="AF120" s="5">
        <v>8.7790000000000007E-2</v>
      </c>
      <c r="AG120" s="5">
        <v>8.7620000000000003E-2</v>
      </c>
      <c r="AH120" s="5">
        <v>8.7940000000000004E-2</v>
      </c>
      <c r="AI120" s="5">
        <v>8.8889999999999997E-2</v>
      </c>
      <c r="AJ120" s="5">
        <v>8.8349999999999998E-2</v>
      </c>
      <c r="AK120" s="5">
        <v>8.2650000000000001E-2</v>
      </c>
      <c r="AM120" s="4" t="s">
        <v>71</v>
      </c>
      <c r="AN120" s="4" t="s">
        <v>72</v>
      </c>
      <c r="AO120" s="5">
        <f t="shared" si="146"/>
        <v>5.8609166666666664E-2</v>
      </c>
      <c r="AP120" s="5">
        <f t="shared" si="147"/>
        <v>7.7077500000000007E-2</v>
      </c>
      <c r="AQ120" s="5">
        <f t="shared" si="148"/>
        <v>8.8144545454545475E-2</v>
      </c>
      <c r="AR120" s="6">
        <f>(AO120-AVERAGE(AO107:AO152))/_xlfn.STDEV.P(AO107:AO152)</f>
        <v>-0.28124252846309833</v>
      </c>
      <c r="AS120" s="6">
        <f t="shared" ref="AS120" si="173">(AP120-AVERAGE(AP107:AP152))/_xlfn.STDEV.P(AP107:AP152)</f>
        <v>-0.18548620088613049</v>
      </c>
      <c r="AT120" s="6">
        <f t="shared" ref="AT120" si="174">(AQ120-AVERAGE(AQ107:AQ152))/_xlfn.STDEV.P(AQ107:AQ152)</f>
        <v>-0.22641814746000644</v>
      </c>
    </row>
    <row r="121" spans="1:46" ht="13.5" thickBot="1">
      <c r="A121" s="4" t="s">
        <v>73</v>
      </c>
      <c r="B121" s="4" t="s">
        <v>74</v>
      </c>
      <c r="C121" s="5">
        <v>4.6469999999999997E-2</v>
      </c>
      <c r="D121" s="5">
        <v>4.7190000000000003E-2</v>
      </c>
      <c r="E121" s="5">
        <v>4.8919999999999998E-2</v>
      </c>
      <c r="F121" s="5">
        <v>4.8500000000000001E-2</v>
      </c>
      <c r="G121" s="5">
        <v>4.9020000000000001E-2</v>
      </c>
      <c r="H121" s="5">
        <v>4.9579999999999999E-2</v>
      </c>
      <c r="I121" s="5">
        <v>5.0360000000000002E-2</v>
      </c>
      <c r="J121" s="5">
        <v>5.1740000000000001E-2</v>
      </c>
      <c r="K121" s="5">
        <v>5.1459999999999999E-2</v>
      </c>
      <c r="L121" s="5">
        <v>5.2760000000000001E-2</v>
      </c>
      <c r="M121" s="5">
        <v>5.2409999999999998E-2</v>
      </c>
      <c r="N121" s="5">
        <v>5.2769999999999997E-2</v>
      </c>
      <c r="O121" s="5">
        <v>5.5190000000000003E-2</v>
      </c>
      <c r="P121" s="5">
        <v>5.7619999999999998E-2</v>
      </c>
      <c r="Q121" s="5">
        <v>5.9720000000000002E-2</v>
      </c>
      <c r="R121" s="5">
        <v>6.1800000000000001E-2</v>
      </c>
      <c r="S121" s="5">
        <v>6.5930000000000002E-2</v>
      </c>
      <c r="T121" s="5">
        <v>7.0499999999999993E-2</v>
      </c>
      <c r="U121" s="5">
        <v>7.1580000000000005E-2</v>
      </c>
      <c r="V121" s="5">
        <v>7.2419999999999998E-2</v>
      </c>
      <c r="W121" s="5">
        <v>7.7829999999999996E-2</v>
      </c>
      <c r="X121" s="5">
        <v>8.004E-2</v>
      </c>
      <c r="Y121" s="5">
        <v>8.4190000000000001E-2</v>
      </c>
      <c r="Z121" s="5">
        <v>8.5360000000000005E-2</v>
      </c>
      <c r="AA121" s="5">
        <v>8.7069999999999995E-2</v>
      </c>
      <c r="AB121" s="5">
        <v>8.8260000000000005E-2</v>
      </c>
      <c r="AC121" s="5">
        <v>8.9829999999999993E-2</v>
      </c>
      <c r="AD121" s="5">
        <v>9.0859999999999996E-2</v>
      </c>
      <c r="AE121" s="5">
        <v>9.0579999999999994E-2</v>
      </c>
      <c r="AF121" s="5">
        <v>8.8359999999999994E-2</v>
      </c>
      <c r="AG121" s="5">
        <v>0.09</v>
      </c>
      <c r="AH121" s="5">
        <v>9.0679999999999997E-2</v>
      </c>
      <c r="AI121" s="5">
        <v>9.0690000000000007E-2</v>
      </c>
      <c r="AJ121" s="5">
        <v>9.1389999999999999E-2</v>
      </c>
      <c r="AK121" s="5">
        <v>8.4169999999999995E-2</v>
      </c>
      <c r="AM121" s="4" t="s">
        <v>73</v>
      </c>
      <c r="AN121" s="4" t="s">
        <v>74</v>
      </c>
      <c r="AO121" s="5">
        <f t="shared" si="146"/>
        <v>5.0098333333333328E-2</v>
      </c>
      <c r="AP121" s="5">
        <f t="shared" si="147"/>
        <v>7.0181666666666656E-2</v>
      </c>
      <c r="AQ121" s="5">
        <f t="shared" si="148"/>
        <v>8.9262727272727257E-2</v>
      </c>
      <c r="AR121" s="6">
        <f>(AO121-AVERAGE(AO107:AO152))/_xlfn.STDEV.P(AO107:AO152)</f>
        <v>-0.63395036542041661</v>
      </c>
      <c r="AS121" s="6">
        <f t="shared" ref="AS121" si="175">(AP121-AVERAGE(AP107:AP152))/_xlfn.STDEV.P(AP107:AP152)</f>
        <v>-0.41083695992678876</v>
      </c>
      <c r="AT121" s="6">
        <f t="shared" ref="AT121" si="176">(AQ121-AVERAGE(AQ107:AQ152))/_xlfn.STDEV.P(AQ107:AQ152)</f>
        <v>-0.19443471800727161</v>
      </c>
    </row>
    <row r="122" spans="1:46" ht="13.5" thickBot="1">
      <c r="A122" s="4" t="s">
        <v>75</v>
      </c>
      <c r="B122" s="4" t="s">
        <v>76</v>
      </c>
      <c r="C122" s="5">
        <v>7.349E-2</v>
      </c>
      <c r="D122" s="5">
        <v>7.5179999999999997E-2</v>
      </c>
      <c r="E122" s="5">
        <v>7.596E-2</v>
      </c>
      <c r="F122" s="5">
        <v>7.671E-2</v>
      </c>
      <c r="G122" s="5">
        <v>7.8439999999999996E-2</v>
      </c>
      <c r="H122" s="5">
        <v>7.9750000000000001E-2</v>
      </c>
      <c r="I122" s="5">
        <v>8.0269999999999994E-2</v>
      </c>
      <c r="J122" s="5">
        <v>8.2559999999999995E-2</v>
      </c>
      <c r="K122" s="5">
        <v>8.5589999999999999E-2</v>
      </c>
      <c r="L122" s="5">
        <v>8.7359999999999993E-2</v>
      </c>
      <c r="M122" s="5">
        <v>8.9330000000000007E-2</v>
      </c>
      <c r="N122" s="5">
        <v>9.0469999999999995E-2</v>
      </c>
      <c r="O122" s="5">
        <v>9.257E-2</v>
      </c>
      <c r="P122" s="5">
        <v>9.4719999999999999E-2</v>
      </c>
      <c r="Q122" s="5">
        <v>9.8299999999999998E-2</v>
      </c>
      <c r="R122" s="5">
        <v>0.10202</v>
      </c>
      <c r="S122" s="5">
        <v>0.10728</v>
      </c>
      <c r="T122" s="5">
        <v>0.11088000000000001</v>
      </c>
      <c r="U122" s="5">
        <v>0.11375</v>
      </c>
      <c r="V122" s="5">
        <v>0.11574</v>
      </c>
      <c r="W122" s="5">
        <v>0.11982</v>
      </c>
      <c r="X122" s="5">
        <v>0.12296</v>
      </c>
      <c r="Y122" s="5">
        <v>0.12653</v>
      </c>
      <c r="Z122" s="5">
        <v>0.12755</v>
      </c>
      <c r="AA122" s="5">
        <v>0.13136</v>
      </c>
      <c r="AB122" s="5">
        <v>0.1331</v>
      </c>
      <c r="AC122" s="5">
        <v>0.13431000000000001</v>
      </c>
      <c r="AD122" s="5">
        <v>0.13397999999999999</v>
      </c>
      <c r="AE122" s="5">
        <v>0.13247</v>
      </c>
      <c r="AF122" s="5">
        <v>0.13164000000000001</v>
      </c>
      <c r="AG122" s="5">
        <v>0.13134999999999999</v>
      </c>
      <c r="AH122" s="5">
        <v>0.13184999999999999</v>
      </c>
      <c r="AI122" s="5">
        <v>0.13374</v>
      </c>
      <c r="AJ122" s="5">
        <v>0.13422000000000001</v>
      </c>
      <c r="AK122" s="5">
        <v>0.12421</v>
      </c>
      <c r="AM122" s="4" t="s">
        <v>75</v>
      </c>
      <c r="AN122" s="4" t="s">
        <v>76</v>
      </c>
      <c r="AO122" s="5">
        <f t="shared" si="146"/>
        <v>8.125916666666666E-2</v>
      </c>
      <c r="AP122" s="5">
        <f t="shared" si="147"/>
        <v>0.11101000000000001</v>
      </c>
      <c r="AQ122" s="5">
        <f t="shared" si="148"/>
        <v>0.13202090909090908</v>
      </c>
      <c r="AR122" s="6">
        <f>(AO122-AVERAGE(AO107:AO152))/_xlfn.STDEV.P(AO107:AO152)</f>
        <v>0.65742378001628143</v>
      </c>
      <c r="AS122" s="6">
        <f t="shared" ref="AS122" si="177">(AP122-AVERAGE(AP107:AP152))/_xlfn.STDEV.P(AP107:AP152)</f>
        <v>0.92340292991465989</v>
      </c>
      <c r="AT122" s="6">
        <f t="shared" ref="AT122" si="178">(AQ122-AVERAGE(AQ107:AQ152))/_xlfn.STDEV.P(AQ107:AQ152)</f>
        <v>1.0285804209195406</v>
      </c>
    </row>
    <row r="123" spans="1:46" ht="13.5" thickBot="1">
      <c r="A123" s="4" t="s">
        <v>77</v>
      </c>
      <c r="B123" s="4" t="s">
        <v>78</v>
      </c>
      <c r="C123" s="5">
        <v>6.4930000000000002E-2</v>
      </c>
      <c r="D123" s="5">
        <v>6.7100000000000007E-2</v>
      </c>
      <c r="E123" s="5">
        <v>6.5030000000000004E-2</v>
      </c>
      <c r="F123" s="5">
        <v>6.658E-2</v>
      </c>
      <c r="G123" s="5">
        <v>6.8110000000000004E-2</v>
      </c>
      <c r="H123" s="5">
        <v>6.9150000000000003E-2</v>
      </c>
      <c r="I123" s="5">
        <v>6.8930000000000005E-2</v>
      </c>
      <c r="J123" s="5">
        <v>6.9879999999999998E-2</v>
      </c>
      <c r="K123" s="5">
        <v>7.1139999999999995E-2</v>
      </c>
      <c r="L123" s="5">
        <v>7.2260000000000005E-2</v>
      </c>
      <c r="M123" s="5">
        <v>7.4550000000000005E-2</v>
      </c>
      <c r="N123" s="5">
        <v>7.5719999999999996E-2</v>
      </c>
      <c r="O123" s="5">
        <v>7.7600000000000002E-2</v>
      </c>
      <c r="P123" s="5">
        <v>7.9229999999999995E-2</v>
      </c>
      <c r="Q123" s="5">
        <v>8.4269999999999998E-2</v>
      </c>
      <c r="R123" s="5">
        <v>8.6730000000000002E-2</v>
      </c>
      <c r="S123" s="5">
        <v>9.2189999999999994E-2</v>
      </c>
      <c r="T123" s="5">
        <v>9.7250000000000003E-2</v>
      </c>
      <c r="U123" s="5">
        <v>0.10043000000000001</v>
      </c>
      <c r="V123" s="5">
        <v>0.10353</v>
      </c>
      <c r="W123" s="5">
        <v>0.10791000000000001</v>
      </c>
      <c r="X123" s="5">
        <v>0.11209</v>
      </c>
      <c r="Y123" s="5">
        <v>0.11512</v>
      </c>
      <c r="Z123" s="5">
        <v>0.11688999999999999</v>
      </c>
      <c r="AA123" s="5">
        <v>0.12068</v>
      </c>
      <c r="AB123" s="5">
        <v>0.1244</v>
      </c>
      <c r="AC123" s="5">
        <v>0.12684000000000001</v>
      </c>
      <c r="AD123" s="5">
        <v>0.12859999999999999</v>
      </c>
      <c r="AE123" s="5">
        <v>0.12841</v>
      </c>
      <c r="AF123" s="5">
        <v>0.12789</v>
      </c>
      <c r="AG123" s="5">
        <v>0.12776999999999999</v>
      </c>
      <c r="AH123" s="5">
        <v>0.1275</v>
      </c>
      <c r="AI123" s="5">
        <v>0.12855</v>
      </c>
      <c r="AJ123" s="5">
        <v>0.1285</v>
      </c>
      <c r="AK123" s="5">
        <v>0.11853</v>
      </c>
      <c r="AM123" s="4" t="s">
        <v>77</v>
      </c>
      <c r="AN123" s="4" t="s">
        <v>78</v>
      </c>
      <c r="AO123" s="5">
        <f t="shared" si="146"/>
        <v>6.944833333333332E-2</v>
      </c>
      <c r="AP123" s="5">
        <f t="shared" si="147"/>
        <v>9.777000000000001E-2</v>
      </c>
      <c r="AQ123" s="5">
        <f t="shared" si="148"/>
        <v>0.12615181818181817</v>
      </c>
      <c r="AR123" s="6">
        <f>(AO123-AVERAGE(AO107:AO152))/_xlfn.STDEV.P(AO107:AO152)</f>
        <v>0.16795661334673548</v>
      </c>
      <c r="AS123" s="6">
        <f t="shared" ref="AS123" si="179">(AP123-AVERAGE(AP107:AP152))/_xlfn.STDEV.P(AP107:AP152)</f>
        <v>0.49072947255659716</v>
      </c>
      <c r="AT123" s="6">
        <f t="shared" ref="AT123" si="180">(AQ123-AVERAGE(AQ107:AQ152))/_xlfn.STDEV.P(AQ107:AQ152)</f>
        <v>0.86070642047493684</v>
      </c>
    </row>
    <row r="124" spans="1:46" ht="13.5" thickBot="1">
      <c r="A124" s="4" t="s">
        <v>79</v>
      </c>
      <c r="B124" s="4" t="s">
        <v>80</v>
      </c>
      <c r="C124" s="5">
        <v>6.8699999999999997E-2</v>
      </c>
      <c r="D124" s="5">
        <v>7.0959999999999995E-2</v>
      </c>
      <c r="E124" s="5">
        <v>7.2260000000000005E-2</v>
      </c>
      <c r="F124" s="5">
        <v>7.535E-2</v>
      </c>
      <c r="G124" s="5">
        <v>7.7560000000000004E-2</v>
      </c>
      <c r="H124" s="5">
        <v>7.8700000000000006E-2</v>
      </c>
      <c r="I124" s="5">
        <v>7.9049999999999995E-2</v>
      </c>
      <c r="J124" s="5">
        <v>7.8920000000000004E-2</v>
      </c>
      <c r="K124" s="5">
        <v>8.0009999999999998E-2</v>
      </c>
      <c r="L124" s="5">
        <v>8.0329999999999999E-2</v>
      </c>
      <c r="M124" s="5">
        <v>8.0670000000000006E-2</v>
      </c>
      <c r="N124" s="5">
        <v>8.1640000000000004E-2</v>
      </c>
      <c r="O124" s="5">
        <v>8.2500000000000004E-2</v>
      </c>
      <c r="P124" s="5">
        <v>8.3220000000000002E-2</v>
      </c>
      <c r="Q124" s="5">
        <v>8.5599999999999996E-2</v>
      </c>
      <c r="R124" s="5">
        <v>8.5879999999999998E-2</v>
      </c>
      <c r="S124" s="5">
        <v>8.931E-2</v>
      </c>
      <c r="T124" s="5">
        <v>9.5589999999999994E-2</v>
      </c>
      <c r="U124" s="5">
        <v>0.10056</v>
      </c>
      <c r="V124" s="5">
        <v>0.10319</v>
      </c>
      <c r="W124" s="5">
        <v>0.10589999999999999</v>
      </c>
      <c r="X124" s="5">
        <v>0.10970000000000001</v>
      </c>
      <c r="Y124" s="5">
        <v>0.11208</v>
      </c>
      <c r="Z124" s="5">
        <v>0.11369</v>
      </c>
      <c r="AA124" s="5">
        <v>0.11533</v>
      </c>
      <c r="AB124" s="5">
        <v>0.11856999999999999</v>
      </c>
      <c r="AC124" s="5">
        <v>0.12003999999999999</v>
      </c>
      <c r="AD124" s="5">
        <v>0.1196</v>
      </c>
      <c r="AE124" s="5">
        <v>0.11858</v>
      </c>
      <c r="AF124" s="5">
        <v>0.11519</v>
      </c>
      <c r="AG124" s="5">
        <v>0.11316</v>
      </c>
      <c r="AH124" s="5">
        <v>0.1133</v>
      </c>
      <c r="AI124" s="5">
        <v>0.11665</v>
      </c>
      <c r="AJ124" s="5">
        <v>0.11670999999999999</v>
      </c>
      <c r="AK124" s="5">
        <v>0.10843999999999999</v>
      </c>
      <c r="AM124" s="4" t="s">
        <v>79</v>
      </c>
      <c r="AN124" s="4" t="s">
        <v>80</v>
      </c>
      <c r="AO124" s="5">
        <f t="shared" si="146"/>
        <v>7.7012500000000012E-2</v>
      </c>
      <c r="AP124" s="5">
        <f t="shared" si="147"/>
        <v>9.7268333333333346E-2</v>
      </c>
      <c r="AQ124" s="5">
        <f t="shared" si="148"/>
        <v>0.1159609090909091</v>
      </c>
      <c r="AR124" s="6">
        <f>(AO124-AVERAGE(AO107:AO152))/_xlfn.STDEV.P(AO107:AO152)</f>
        <v>0.48143248097246616</v>
      </c>
      <c r="AS124" s="6">
        <f t="shared" ref="AS124" si="181">(AP124-AVERAGE(AP107:AP152))/_xlfn.STDEV.P(AP107:AP152)</f>
        <v>0.47433537504089018</v>
      </c>
      <c r="AT124" s="6">
        <f t="shared" ref="AT124" si="182">(AQ124-AVERAGE(AQ107:AQ152))/_xlfn.STDEV.P(AQ107:AQ152)</f>
        <v>0.5692151650561007</v>
      </c>
    </row>
    <row r="125" spans="1:46" ht="13.5" thickBot="1">
      <c r="A125" s="4" t="s">
        <v>81</v>
      </c>
      <c r="B125" s="4" t="s">
        <v>82</v>
      </c>
      <c r="C125" s="5">
        <v>6.139E-2</v>
      </c>
      <c r="D125" s="5">
        <v>6.3089999999999993E-2</v>
      </c>
      <c r="E125" s="5">
        <v>6.4199999999999993E-2</v>
      </c>
      <c r="F125" s="5">
        <v>6.4019999999999994E-2</v>
      </c>
      <c r="G125" s="5">
        <v>6.6900000000000001E-2</v>
      </c>
      <c r="H125" s="5">
        <v>7.0059999999999997E-2</v>
      </c>
      <c r="I125" s="5">
        <v>7.238E-2</v>
      </c>
      <c r="J125" s="5">
        <v>7.4090000000000003E-2</v>
      </c>
      <c r="K125" s="5">
        <v>7.5679999999999997E-2</v>
      </c>
      <c r="L125" s="5">
        <v>7.7249999999999999E-2</v>
      </c>
      <c r="M125" s="5">
        <v>7.714E-2</v>
      </c>
      <c r="N125" s="5">
        <v>7.8229999999999994E-2</v>
      </c>
      <c r="O125" s="5">
        <v>7.9420000000000004E-2</v>
      </c>
      <c r="P125" s="5">
        <v>8.0329999999999999E-2</v>
      </c>
      <c r="Q125" s="5">
        <v>8.2110000000000002E-2</v>
      </c>
      <c r="R125" s="5">
        <v>8.2610000000000003E-2</v>
      </c>
      <c r="S125" s="5">
        <v>8.5080000000000003E-2</v>
      </c>
      <c r="T125" s="5">
        <v>8.881E-2</v>
      </c>
      <c r="U125" s="5">
        <v>8.9469999999999994E-2</v>
      </c>
      <c r="V125" s="5">
        <v>9.1410000000000005E-2</v>
      </c>
      <c r="W125" s="5">
        <v>9.3880000000000005E-2</v>
      </c>
      <c r="X125" s="5">
        <v>9.5850000000000005E-2</v>
      </c>
      <c r="Y125" s="5">
        <v>9.8900000000000002E-2</v>
      </c>
      <c r="Z125" s="5">
        <v>9.8970000000000002E-2</v>
      </c>
      <c r="AA125" s="5">
        <v>9.9159999999999998E-2</v>
      </c>
      <c r="AB125" s="5">
        <v>9.9470000000000003E-2</v>
      </c>
      <c r="AC125" s="5">
        <v>9.9900000000000003E-2</v>
      </c>
      <c r="AD125" s="5">
        <v>0.10111000000000001</v>
      </c>
      <c r="AE125" s="5">
        <v>9.9970000000000003E-2</v>
      </c>
      <c r="AF125" s="5">
        <v>9.5930000000000001E-2</v>
      </c>
      <c r="AG125" s="5">
        <v>9.6729999999999997E-2</v>
      </c>
      <c r="AH125" s="5">
        <v>9.5670000000000005E-2</v>
      </c>
      <c r="AI125" s="5">
        <v>9.5549999999999996E-2</v>
      </c>
      <c r="AJ125" s="5">
        <v>9.4839999999999994E-2</v>
      </c>
      <c r="AK125" s="5">
        <v>8.7209999999999996E-2</v>
      </c>
      <c r="AM125" s="4" t="s">
        <v>81</v>
      </c>
      <c r="AN125" s="4" t="s">
        <v>82</v>
      </c>
      <c r="AO125" s="5">
        <f t="shared" si="146"/>
        <v>7.0369166666666663E-2</v>
      </c>
      <c r="AP125" s="5">
        <f t="shared" si="147"/>
        <v>8.8903333333333334E-2</v>
      </c>
      <c r="AQ125" s="5">
        <f t="shared" si="148"/>
        <v>9.6867272727272719E-2</v>
      </c>
      <c r="AR125" s="6">
        <f>(AO125-AVERAGE(AO107:AO152))/_xlfn.STDEV.P(AO107:AO152)</f>
        <v>0.2061179919659307</v>
      </c>
      <c r="AS125" s="6">
        <f t="shared" ref="AS125" si="183">(AP125-AVERAGE(AP107:AP152))/_xlfn.STDEV.P(AP107:AP152)</f>
        <v>0.20097333041851861</v>
      </c>
      <c r="AT125" s="6">
        <f t="shared" ref="AT125" si="184">(AQ125-AVERAGE(AQ107:AQ152))/_xlfn.STDEV.P(AQ107:AQ152)</f>
        <v>2.3078605059505472E-2</v>
      </c>
    </row>
    <row r="126" spans="1:46" ht="13.5" thickBot="1">
      <c r="A126" s="4" t="s">
        <v>83</v>
      </c>
      <c r="B126" s="4" t="s">
        <v>84</v>
      </c>
      <c r="C126" s="5">
        <v>7.6109999999999997E-2</v>
      </c>
      <c r="D126" s="5">
        <v>7.8700000000000006E-2</v>
      </c>
      <c r="E126" s="5">
        <v>7.8670000000000004E-2</v>
      </c>
      <c r="F126" s="5">
        <v>7.8149999999999997E-2</v>
      </c>
      <c r="G126" s="5">
        <v>8.0110000000000001E-2</v>
      </c>
      <c r="H126" s="5">
        <v>8.0740000000000006E-2</v>
      </c>
      <c r="I126" s="5">
        <v>8.1970000000000001E-2</v>
      </c>
      <c r="J126" s="5">
        <v>8.1970000000000001E-2</v>
      </c>
      <c r="K126" s="5">
        <v>7.9930000000000001E-2</v>
      </c>
      <c r="L126" s="5">
        <v>8.0629999999999993E-2</v>
      </c>
      <c r="M126" s="5">
        <v>8.3320000000000005E-2</v>
      </c>
      <c r="N126" s="5">
        <v>8.5080000000000003E-2</v>
      </c>
      <c r="O126" s="5">
        <v>8.7690000000000004E-2</v>
      </c>
      <c r="P126" s="5">
        <v>8.7620000000000003E-2</v>
      </c>
      <c r="Q126" s="5">
        <v>8.9599999999999999E-2</v>
      </c>
      <c r="R126" s="5">
        <v>9.171E-2</v>
      </c>
      <c r="S126" s="5">
        <v>9.3259999999999996E-2</v>
      </c>
      <c r="T126" s="5">
        <v>0.10294</v>
      </c>
      <c r="U126" s="5">
        <v>0.10434</v>
      </c>
      <c r="V126" s="5">
        <v>0.10657999999999999</v>
      </c>
      <c r="W126" s="5">
        <v>0.11099000000000001</v>
      </c>
      <c r="X126" s="5">
        <v>0.11427</v>
      </c>
      <c r="Y126" s="5">
        <v>0.11532000000000001</v>
      </c>
      <c r="Z126" s="5">
        <v>0.11576</v>
      </c>
      <c r="AA126" s="5">
        <v>0.11744</v>
      </c>
      <c r="AB126" s="5">
        <v>0.11758</v>
      </c>
      <c r="AC126" s="5">
        <v>0.12019000000000001</v>
      </c>
      <c r="AD126" s="5">
        <v>0.12042</v>
      </c>
      <c r="AE126" s="5">
        <v>0.12046</v>
      </c>
      <c r="AF126" s="5">
        <v>0.11371000000000001</v>
      </c>
      <c r="AG126" s="5">
        <v>0.11358</v>
      </c>
      <c r="AH126" s="5">
        <v>0.1118</v>
      </c>
      <c r="AI126" s="5">
        <v>0.11441</v>
      </c>
      <c r="AJ126" s="5">
        <v>0.11559</v>
      </c>
      <c r="AK126" s="5">
        <v>0.10487</v>
      </c>
      <c r="AM126" s="4" t="s">
        <v>83</v>
      </c>
      <c r="AN126" s="4" t="s">
        <v>84</v>
      </c>
      <c r="AO126" s="5">
        <f t="shared" si="146"/>
        <v>8.0448333333333344E-2</v>
      </c>
      <c r="AP126" s="5">
        <f t="shared" si="147"/>
        <v>0.10167333333333335</v>
      </c>
      <c r="AQ126" s="5">
        <f t="shared" si="148"/>
        <v>0.11545909090909091</v>
      </c>
      <c r="AR126" s="6">
        <f>(AO126-AVERAGE(AO107:AO152))/_xlfn.STDEV.P(AO107:AO152)</f>
        <v>0.6238210457208283</v>
      </c>
      <c r="AS126" s="6">
        <f t="shared" ref="AS126" si="185">(AP126-AVERAGE(AP107:AP152))/_xlfn.STDEV.P(AP107:AP152)</f>
        <v>0.6182875336256537</v>
      </c>
      <c r="AT126" s="6">
        <f t="shared" ref="AT126" si="186">(AQ126-AVERAGE(AQ107:AQ152))/_xlfn.STDEV.P(AQ107:AQ152)</f>
        <v>0.55486162598462885</v>
      </c>
    </row>
    <row r="127" spans="1:46" ht="13.5" thickBot="1">
      <c r="A127" s="4" t="s">
        <v>85</v>
      </c>
      <c r="B127" s="4" t="s">
        <v>86</v>
      </c>
      <c r="C127" s="5">
        <v>7.9159999999999994E-2</v>
      </c>
      <c r="D127" s="5">
        <v>8.2900000000000001E-2</v>
      </c>
      <c r="E127" s="5">
        <v>8.4809999999999997E-2</v>
      </c>
      <c r="F127" s="5">
        <v>8.6489999999999997E-2</v>
      </c>
      <c r="G127" s="5">
        <v>8.8109999999999994E-2</v>
      </c>
      <c r="H127" s="5">
        <v>8.7470000000000006E-2</v>
      </c>
      <c r="I127" s="5">
        <v>8.7040000000000006E-2</v>
      </c>
      <c r="J127" s="5">
        <v>8.8220000000000007E-2</v>
      </c>
      <c r="K127" s="5">
        <v>8.8910000000000003E-2</v>
      </c>
      <c r="L127" s="5">
        <v>8.8679999999999995E-2</v>
      </c>
      <c r="M127" s="5">
        <v>8.9649999999999994E-2</v>
      </c>
      <c r="N127" s="5">
        <v>9.0289999999999995E-2</v>
      </c>
      <c r="O127" s="5">
        <v>9.2689999999999995E-2</v>
      </c>
      <c r="P127" s="5">
        <v>9.1289999999999996E-2</v>
      </c>
      <c r="Q127" s="5">
        <v>9.3030000000000002E-2</v>
      </c>
      <c r="R127" s="5">
        <v>9.2730000000000007E-2</v>
      </c>
      <c r="S127" s="5">
        <v>9.5009999999999997E-2</v>
      </c>
      <c r="T127" s="5">
        <v>0.10176</v>
      </c>
      <c r="U127" s="5">
        <v>0.10206</v>
      </c>
      <c r="V127" s="5">
        <v>0.10186000000000001</v>
      </c>
      <c r="W127" s="5">
        <v>0.10316</v>
      </c>
      <c r="X127" s="5">
        <v>0.1041</v>
      </c>
      <c r="Y127" s="5">
        <v>0.10364</v>
      </c>
      <c r="Z127" s="5">
        <v>0.1038</v>
      </c>
      <c r="AA127" s="5">
        <v>0.10458000000000001</v>
      </c>
      <c r="AB127" s="5">
        <v>0.10687000000000001</v>
      </c>
      <c r="AC127" s="5">
        <v>0.10592</v>
      </c>
      <c r="AD127" s="5">
        <v>0.10854</v>
      </c>
      <c r="AE127" s="5">
        <v>0.10725</v>
      </c>
      <c r="AF127" s="5">
        <v>0.10267</v>
      </c>
      <c r="AG127" s="5">
        <v>0.10235</v>
      </c>
      <c r="AH127" s="5">
        <v>0.10165</v>
      </c>
      <c r="AI127" s="5">
        <v>0.10353</v>
      </c>
      <c r="AJ127" s="5">
        <v>0.10363</v>
      </c>
      <c r="AK127" s="5">
        <v>9.7720000000000001E-2</v>
      </c>
      <c r="AM127" s="4" t="s">
        <v>85</v>
      </c>
      <c r="AN127" s="4" t="s">
        <v>86</v>
      </c>
      <c r="AO127" s="5">
        <f t="shared" si="146"/>
        <v>8.6810833333333337E-2</v>
      </c>
      <c r="AP127" s="5">
        <f t="shared" si="147"/>
        <v>9.8760833333333339E-2</v>
      </c>
      <c r="AQ127" s="5">
        <f t="shared" si="148"/>
        <v>0.10406454545454547</v>
      </c>
      <c r="AR127" s="6">
        <f>(AO127-AVERAGE(AO107:AO152))/_xlfn.STDEV.P(AO107:AO152)</f>
        <v>0.8874971776281152</v>
      </c>
      <c r="AS127" s="6">
        <f t="shared" ref="AS127" si="187">(AP127-AVERAGE(AP107:AP152))/_xlfn.STDEV.P(AP107:AP152)</f>
        <v>0.52310917678612479</v>
      </c>
      <c r="AT127" s="6">
        <f t="shared" ref="AT127" si="188">(AQ127-AVERAGE(AQ107:AQ152))/_xlfn.STDEV.P(AQ107:AQ152)</f>
        <v>0.22894267902479862</v>
      </c>
    </row>
    <row r="128" spans="1:46" ht="13.5" thickBot="1">
      <c r="A128" s="4" t="s">
        <v>87</v>
      </c>
      <c r="B128" s="4" t="s">
        <v>88</v>
      </c>
      <c r="C128" s="5">
        <v>6.5909999999999996E-2</v>
      </c>
      <c r="D128" s="5">
        <v>6.8349999999999994E-2</v>
      </c>
      <c r="E128" s="5">
        <v>7.0000000000000007E-2</v>
      </c>
      <c r="F128" s="5">
        <v>6.9970000000000004E-2</v>
      </c>
      <c r="G128" s="5">
        <v>7.1849999999999997E-2</v>
      </c>
      <c r="H128" s="5">
        <v>7.2109999999999994E-2</v>
      </c>
      <c r="I128" s="5">
        <v>7.3469999999999994E-2</v>
      </c>
      <c r="J128" s="5">
        <v>7.4819999999999998E-2</v>
      </c>
      <c r="K128" s="5">
        <v>7.5359999999999996E-2</v>
      </c>
      <c r="L128" s="5">
        <v>7.3730000000000004E-2</v>
      </c>
      <c r="M128" s="5">
        <v>7.4469999999999995E-2</v>
      </c>
      <c r="N128" s="5">
        <v>7.442E-2</v>
      </c>
      <c r="O128" s="5">
        <v>7.3679999999999995E-2</v>
      </c>
      <c r="P128" s="5">
        <v>7.4039999999999995E-2</v>
      </c>
      <c r="Q128" s="5">
        <v>7.4069999999999997E-2</v>
      </c>
      <c r="R128" s="5">
        <v>7.4679999999999996E-2</v>
      </c>
      <c r="S128" s="5">
        <v>7.8520000000000006E-2</v>
      </c>
      <c r="T128" s="5">
        <v>8.4140000000000006E-2</v>
      </c>
      <c r="U128" s="5">
        <v>8.6360000000000006E-2</v>
      </c>
      <c r="V128" s="5">
        <v>8.8090000000000002E-2</v>
      </c>
      <c r="W128" s="5">
        <v>8.9270000000000002E-2</v>
      </c>
      <c r="X128" s="5">
        <v>9.1939999999999994E-2</v>
      </c>
      <c r="Y128" s="5">
        <v>9.5689999999999997E-2</v>
      </c>
      <c r="Z128" s="5">
        <v>9.6490000000000006E-2</v>
      </c>
      <c r="AA128" s="5">
        <v>9.9650000000000002E-2</v>
      </c>
      <c r="AB128" s="5">
        <v>0.10138999999999999</v>
      </c>
      <c r="AC128" s="5">
        <v>0.10145999999999999</v>
      </c>
      <c r="AD128" s="5">
        <v>0.10246</v>
      </c>
      <c r="AE128" s="5">
        <v>0.10100000000000001</v>
      </c>
      <c r="AF128" s="5">
        <v>9.8250000000000004E-2</v>
      </c>
      <c r="AG128" s="5">
        <v>9.597E-2</v>
      </c>
      <c r="AH128" s="5">
        <v>9.4460000000000002E-2</v>
      </c>
      <c r="AI128" s="5">
        <v>9.7979999999999998E-2</v>
      </c>
      <c r="AJ128" s="5">
        <v>9.8290000000000002E-2</v>
      </c>
      <c r="AK128" s="5">
        <v>9.2020000000000005E-2</v>
      </c>
      <c r="AM128" s="4" t="s">
        <v>87</v>
      </c>
      <c r="AN128" s="4" t="s">
        <v>88</v>
      </c>
      <c r="AO128" s="5">
        <f t="shared" si="146"/>
        <v>7.2038333333333329E-2</v>
      </c>
      <c r="AP128" s="5">
        <f t="shared" si="147"/>
        <v>8.3914166666666665E-2</v>
      </c>
      <c r="AQ128" s="5">
        <f t="shared" si="148"/>
        <v>9.844818181818181E-2</v>
      </c>
      <c r="AR128" s="6">
        <f>(AO128-AVERAGE(AO107:AO152))/_xlfn.STDEV.P(AO107:AO152)</f>
        <v>0.27529196606027201</v>
      </c>
      <c r="AS128" s="6">
        <f t="shared" ref="AS128" si="189">(AP128-AVERAGE(AP107:AP152))/_xlfn.STDEV.P(AP107:AP152)</f>
        <v>3.793103502559797E-2</v>
      </c>
      <c r="AT128" s="6">
        <f t="shared" ref="AT128" si="190">(AQ128-AVERAGE(AQ107:AQ152))/_xlfn.STDEV.P(AQ107:AQ152)</f>
        <v>6.8297453692275953E-2</v>
      </c>
    </row>
    <row r="129" spans="1:46" ht="13.5" thickBot="1">
      <c r="A129" s="4" t="s">
        <v>89</v>
      </c>
      <c r="B129" s="4" t="s">
        <v>90</v>
      </c>
      <c r="C129" s="5">
        <v>8.6650000000000005E-2</v>
      </c>
      <c r="D129" s="5">
        <v>8.9349999999999999E-2</v>
      </c>
      <c r="E129" s="5">
        <v>9.2850000000000002E-2</v>
      </c>
      <c r="F129" s="5">
        <v>9.2910000000000006E-2</v>
      </c>
      <c r="G129" s="5">
        <v>9.3210000000000001E-2</v>
      </c>
      <c r="H129" s="5">
        <v>9.4469999999999998E-2</v>
      </c>
      <c r="I129" s="5">
        <v>9.5589999999999994E-2</v>
      </c>
      <c r="J129" s="5">
        <v>9.6530000000000005E-2</v>
      </c>
      <c r="K129" s="5">
        <v>9.6519999999999995E-2</v>
      </c>
      <c r="L129" s="5">
        <v>9.7739999999999994E-2</v>
      </c>
      <c r="M129" s="5">
        <v>9.5119999999999996E-2</v>
      </c>
      <c r="N129" s="5">
        <v>9.4159999999999994E-2</v>
      </c>
      <c r="O129" s="5">
        <v>9.4899999999999998E-2</v>
      </c>
      <c r="P129" s="5">
        <v>9.5469999999999999E-2</v>
      </c>
      <c r="Q129" s="5">
        <v>9.8320000000000005E-2</v>
      </c>
      <c r="R129" s="5">
        <v>0.10181999999999999</v>
      </c>
      <c r="S129" s="5">
        <v>0.10536</v>
      </c>
      <c r="T129" s="5">
        <v>0.10931</v>
      </c>
      <c r="U129" s="5">
        <v>0.10934000000000001</v>
      </c>
      <c r="V129" s="5">
        <v>0.11156000000000001</v>
      </c>
      <c r="W129" s="5">
        <v>0.11371000000000001</v>
      </c>
      <c r="X129" s="5">
        <v>0.11655</v>
      </c>
      <c r="Y129" s="5">
        <v>0.12155000000000001</v>
      </c>
      <c r="Z129" s="5">
        <v>0.12493</v>
      </c>
      <c r="AA129" s="5">
        <v>0.1275</v>
      </c>
      <c r="AB129" s="5">
        <v>0.13036</v>
      </c>
      <c r="AC129" s="5">
        <v>0.13017999999999999</v>
      </c>
      <c r="AD129" s="5">
        <v>0.13042999999999999</v>
      </c>
      <c r="AE129" s="5">
        <v>0.13338</v>
      </c>
      <c r="AF129" s="5">
        <v>0.13142999999999999</v>
      </c>
      <c r="AG129" s="5">
        <v>0.13286000000000001</v>
      </c>
      <c r="AH129" s="5">
        <v>0.13261000000000001</v>
      </c>
      <c r="AI129" s="5">
        <v>0.13353999999999999</v>
      </c>
      <c r="AJ129" s="5">
        <v>0.13322999999999999</v>
      </c>
      <c r="AK129" s="5">
        <v>0.11903</v>
      </c>
      <c r="AM129" s="4" t="s">
        <v>89</v>
      </c>
      <c r="AN129" s="4" t="s">
        <v>90</v>
      </c>
      <c r="AO129" s="5">
        <f t="shared" si="146"/>
        <v>9.3758333333333332E-2</v>
      </c>
      <c r="AP129" s="5">
        <f t="shared" si="147"/>
        <v>0.10856833333333334</v>
      </c>
      <c r="AQ129" s="5">
        <f t="shared" si="148"/>
        <v>0.13041363636363637</v>
      </c>
      <c r="AR129" s="6">
        <f>(AO129-AVERAGE(AO107:AO152))/_xlfn.STDEV.P(AO107:AO152)</f>
        <v>1.175417008893479</v>
      </c>
      <c r="AS129" s="6">
        <f t="shared" ref="AS129" si="191">(AP129-AVERAGE(AP107:AP152))/_xlfn.STDEV.P(AP107:AP152)</f>
        <v>0.84361105994618513</v>
      </c>
      <c r="AT129" s="6">
        <f t="shared" ref="AT129" si="192">(AQ129-AVERAGE(AQ107:AQ152))/_xlfn.STDEV.P(AQ107:AQ152)</f>
        <v>0.98260749142975501</v>
      </c>
    </row>
    <row r="130" spans="1:46" ht="13.5" thickBot="1">
      <c r="A130" s="4" t="s">
        <v>91</v>
      </c>
      <c r="B130" s="4" t="s">
        <v>92</v>
      </c>
      <c r="C130" s="5">
        <v>5.7140000000000003E-2</v>
      </c>
      <c r="D130" s="5">
        <v>5.8900000000000001E-2</v>
      </c>
      <c r="E130" s="5">
        <v>5.8939999999999999E-2</v>
      </c>
      <c r="F130" s="5">
        <v>5.8569999999999997E-2</v>
      </c>
      <c r="G130" s="5">
        <v>6.0299999999999999E-2</v>
      </c>
      <c r="H130" s="5">
        <v>6.0999999999999999E-2</v>
      </c>
      <c r="I130" s="5">
        <v>6.343E-2</v>
      </c>
      <c r="J130" s="5">
        <v>6.5170000000000006E-2</v>
      </c>
      <c r="K130" s="5">
        <v>6.6409999999999997E-2</v>
      </c>
      <c r="L130" s="5">
        <v>6.812E-2</v>
      </c>
      <c r="M130" s="5">
        <v>6.8629999999999997E-2</v>
      </c>
      <c r="N130" s="5">
        <v>6.8690000000000001E-2</v>
      </c>
      <c r="O130" s="5">
        <v>6.8760000000000002E-2</v>
      </c>
      <c r="P130" s="5">
        <v>7.0319999999999994E-2</v>
      </c>
      <c r="Q130" s="5">
        <v>7.2690000000000005E-2</v>
      </c>
      <c r="R130" s="5">
        <v>7.4219999999999994E-2</v>
      </c>
      <c r="S130" s="5">
        <v>7.9689999999999997E-2</v>
      </c>
      <c r="T130" s="5">
        <v>8.9590000000000003E-2</v>
      </c>
      <c r="U130" s="5">
        <v>9.0920000000000001E-2</v>
      </c>
      <c r="V130" s="5">
        <v>9.2689999999999995E-2</v>
      </c>
      <c r="W130" s="5">
        <v>9.5310000000000006E-2</v>
      </c>
      <c r="X130" s="5">
        <v>9.887E-2</v>
      </c>
      <c r="Y130" s="5">
        <v>9.9260000000000001E-2</v>
      </c>
      <c r="Z130" s="5">
        <v>0.10049</v>
      </c>
      <c r="AA130" s="5">
        <v>0.10621</v>
      </c>
      <c r="AB130" s="5">
        <v>0.1085</v>
      </c>
      <c r="AC130" s="5">
        <v>0.11098</v>
      </c>
      <c r="AD130" s="5">
        <v>0.11412</v>
      </c>
      <c r="AE130" s="5">
        <v>0.1091</v>
      </c>
      <c r="AF130" s="5">
        <v>0.1021</v>
      </c>
      <c r="AG130" s="5">
        <v>0.10302</v>
      </c>
      <c r="AH130" s="5">
        <v>0.10321</v>
      </c>
      <c r="AI130" s="5">
        <v>0.10654</v>
      </c>
      <c r="AJ130" s="5">
        <v>0.10458000000000001</v>
      </c>
      <c r="AK130" s="5">
        <v>9.7619999999999998E-2</v>
      </c>
      <c r="AM130" s="4" t="s">
        <v>91</v>
      </c>
      <c r="AN130" s="4" t="s">
        <v>92</v>
      </c>
      <c r="AO130" s="5">
        <f t="shared" si="146"/>
        <v>6.294166666666666E-2</v>
      </c>
      <c r="AP130" s="5">
        <f t="shared" si="147"/>
        <v>8.6067500000000005E-2</v>
      </c>
      <c r="AQ130" s="5">
        <f t="shared" si="148"/>
        <v>0.10599818181818182</v>
      </c>
      <c r="AR130" s="6">
        <f>(AO130-AVERAGE(AO107:AO152))/_xlfn.STDEV.P(AO107:AO152)</f>
        <v>-0.10169410543939372</v>
      </c>
      <c r="AS130" s="6">
        <f t="shared" ref="AS130" si="193">(AP130-AVERAGE(AP107:AP152))/_xlfn.STDEV.P(AP107:AP152)</f>
        <v>0.10830038383056007</v>
      </c>
      <c r="AT130" s="6">
        <f t="shared" ref="AT130" si="194">(AQ130-AVERAGE(AQ107:AQ152))/_xlfn.STDEV.P(AQ107:AQ152)</f>
        <v>0.28425060946867592</v>
      </c>
    </row>
    <row r="131" spans="1:46" ht="13.5" thickBot="1">
      <c r="A131" s="4" t="s">
        <v>93</v>
      </c>
      <c r="B131" s="4" t="s">
        <v>94</v>
      </c>
      <c r="C131" s="5">
        <v>7.7560000000000004E-2</v>
      </c>
      <c r="D131" s="5">
        <v>7.9259999999999997E-2</v>
      </c>
      <c r="E131" s="5">
        <v>7.9409999999999994E-2</v>
      </c>
      <c r="F131" s="5">
        <v>7.9380000000000006E-2</v>
      </c>
      <c r="G131" s="5">
        <v>8.0060000000000006E-2</v>
      </c>
      <c r="H131" s="5">
        <v>7.9979999999999996E-2</v>
      </c>
      <c r="I131" s="5">
        <v>8.097E-2</v>
      </c>
      <c r="J131" s="5">
        <v>8.1180000000000002E-2</v>
      </c>
      <c r="K131" s="5">
        <v>8.2390000000000005E-2</v>
      </c>
      <c r="L131" s="5">
        <v>8.2830000000000001E-2</v>
      </c>
      <c r="M131" s="5">
        <v>8.2970000000000002E-2</v>
      </c>
      <c r="N131" s="5">
        <v>8.3650000000000002E-2</v>
      </c>
      <c r="O131" s="5">
        <v>8.3949999999999997E-2</v>
      </c>
      <c r="P131" s="5">
        <v>8.3970000000000003E-2</v>
      </c>
      <c r="Q131" s="5">
        <v>8.5260000000000002E-2</v>
      </c>
      <c r="R131" s="5">
        <v>8.6919999999999997E-2</v>
      </c>
      <c r="S131" s="5">
        <v>9.1420000000000001E-2</v>
      </c>
      <c r="T131" s="5">
        <v>9.6869999999999998E-2</v>
      </c>
      <c r="U131" s="5">
        <v>9.7879999999999995E-2</v>
      </c>
      <c r="V131" s="5">
        <v>0.10062</v>
      </c>
      <c r="W131" s="5">
        <v>0.10410999999999999</v>
      </c>
      <c r="X131" s="5">
        <v>0.10731</v>
      </c>
      <c r="Y131" s="5">
        <v>0.10897999999999999</v>
      </c>
      <c r="Z131" s="5">
        <v>0.11087</v>
      </c>
      <c r="AA131" s="5">
        <v>0.11352</v>
      </c>
      <c r="AB131" s="5">
        <v>0.11679</v>
      </c>
      <c r="AC131" s="5">
        <v>0.11937</v>
      </c>
      <c r="AD131" s="5">
        <v>0.12217</v>
      </c>
      <c r="AE131" s="5">
        <v>0.11991</v>
      </c>
      <c r="AF131" s="5">
        <v>0.11600000000000001</v>
      </c>
      <c r="AG131" s="5">
        <v>0.11534</v>
      </c>
      <c r="AH131" s="5">
        <v>0.11427</v>
      </c>
      <c r="AI131" s="5">
        <v>0.1142</v>
      </c>
      <c r="AJ131" s="5">
        <v>0.11194999999999999</v>
      </c>
      <c r="AK131" s="5">
        <v>0.10326</v>
      </c>
      <c r="AM131" s="4" t="s">
        <v>93</v>
      </c>
      <c r="AN131" s="4" t="s">
        <v>94</v>
      </c>
      <c r="AO131" s="5">
        <f t="shared" si="146"/>
        <v>8.0803333333333324E-2</v>
      </c>
      <c r="AP131" s="5">
        <f t="shared" si="147"/>
        <v>9.651333333333334E-2</v>
      </c>
      <c r="AQ131" s="5">
        <f t="shared" si="148"/>
        <v>0.11516181818181816</v>
      </c>
      <c r="AR131" s="6">
        <f>(AO131-AVERAGE(AO107:AO152))/_xlfn.STDEV.P(AO107:AO152)</f>
        <v>0.63853303422017316</v>
      </c>
      <c r="AS131" s="6">
        <f t="shared" ref="AS131" si="195">(AP131-AVERAGE(AP107:AP152))/_xlfn.STDEV.P(AP107:AP152)</f>
        <v>0.4496625306069521</v>
      </c>
      <c r="AT131" s="6">
        <f t="shared" ref="AT131" si="196">(AQ131-AVERAGE(AQ107:AQ152))/_xlfn.STDEV.P(AQ107:AQ152)</f>
        <v>0.54635871425207139</v>
      </c>
    </row>
    <row r="132" spans="1:46" ht="13.5" thickBot="1">
      <c r="A132" s="4" t="s">
        <v>95</v>
      </c>
      <c r="B132" s="4" t="s">
        <v>96</v>
      </c>
      <c r="C132" s="5">
        <v>6.4979999999999996E-2</v>
      </c>
      <c r="D132" s="5">
        <v>6.6479999999999997E-2</v>
      </c>
      <c r="E132" s="5">
        <v>6.694E-2</v>
      </c>
      <c r="F132" s="5">
        <v>6.8339999999999998E-2</v>
      </c>
      <c r="G132" s="5">
        <v>6.9400000000000003E-2</v>
      </c>
      <c r="H132" s="5">
        <v>6.9430000000000006E-2</v>
      </c>
      <c r="I132" s="5">
        <v>7.0169999999999996E-2</v>
      </c>
      <c r="J132" s="5">
        <v>6.9290000000000004E-2</v>
      </c>
      <c r="K132" s="5">
        <v>6.905E-2</v>
      </c>
      <c r="L132" s="5">
        <v>7.0260000000000003E-2</v>
      </c>
      <c r="M132" s="5">
        <v>7.1139999999999995E-2</v>
      </c>
      <c r="N132" s="5">
        <v>7.1620000000000003E-2</v>
      </c>
      <c r="O132" s="5">
        <v>7.4289999999999995E-2</v>
      </c>
      <c r="P132" s="5">
        <v>7.5249999999999997E-2</v>
      </c>
      <c r="Q132" s="5">
        <v>7.7210000000000001E-2</v>
      </c>
      <c r="R132" s="5">
        <v>7.6539999999999997E-2</v>
      </c>
      <c r="S132" s="5">
        <v>7.9339999999999994E-2</v>
      </c>
      <c r="T132" s="5">
        <v>8.6370000000000002E-2</v>
      </c>
      <c r="U132" s="5">
        <v>8.8059999999999999E-2</v>
      </c>
      <c r="V132" s="5">
        <v>9.1740000000000002E-2</v>
      </c>
      <c r="W132" s="5">
        <v>9.6320000000000003E-2</v>
      </c>
      <c r="X132" s="5">
        <v>9.9290000000000003E-2</v>
      </c>
      <c r="Y132" s="5">
        <v>0.10074</v>
      </c>
      <c r="Z132" s="5">
        <v>0.10136000000000001</v>
      </c>
      <c r="AA132" s="5">
        <v>0.10215</v>
      </c>
      <c r="AB132" s="5">
        <v>0.10408000000000001</v>
      </c>
      <c r="AC132" s="5">
        <v>0.10609</v>
      </c>
      <c r="AD132" s="5">
        <v>0.10944</v>
      </c>
      <c r="AE132" s="5">
        <v>0.10902000000000001</v>
      </c>
      <c r="AF132" s="5">
        <v>0.10592</v>
      </c>
      <c r="AG132" s="5">
        <v>0.10717</v>
      </c>
      <c r="AH132" s="5">
        <v>0.10634</v>
      </c>
      <c r="AI132" s="5">
        <v>0.10845</v>
      </c>
      <c r="AJ132" s="5">
        <v>0.10970000000000001</v>
      </c>
      <c r="AK132" s="5">
        <v>0.10281</v>
      </c>
      <c r="AM132" s="4" t="s">
        <v>95</v>
      </c>
      <c r="AN132" s="4" t="s">
        <v>96</v>
      </c>
      <c r="AO132" s="5">
        <f t="shared" si="146"/>
        <v>6.8925E-2</v>
      </c>
      <c r="AP132" s="5">
        <f t="shared" si="147"/>
        <v>8.7209166666666671E-2</v>
      </c>
      <c r="AQ132" s="5">
        <f t="shared" si="148"/>
        <v>0.10647000000000001</v>
      </c>
      <c r="AR132" s="6">
        <f>(AO132-AVERAGE(AO107:AO152))/_xlfn.STDEV.P(AO107:AO152)</f>
        <v>0.14626851762469592</v>
      </c>
      <c r="AS132" s="6">
        <f t="shared" ref="AS132" si="197">(AP132-AVERAGE(AP107:AP152))/_xlfn.STDEV.P(AP107:AP152)</f>
        <v>0.14560921040285019</v>
      </c>
      <c r="AT132" s="6">
        <f t="shared" ref="AT132" si="198">(AQ132-AVERAGE(AQ107:AQ152))/_xlfn.STDEV.P(AQ107:AQ152)</f>
        <v>0.29774605653044012</v>
      </c>
    </row>
    <row r="133" spans="1:46" ht="13.5" thickBot="1">
      <c r="A133" s="4" t="s">
        <v>97</v>
      </c>
      <c r="B133" s="4" t="s">
        <v>98</v>
      </c>
      <c r="C133" s="5">
        <v>5.3879999999999997E-2</v>
      </c>
      <c r="D133" s="5">
        <v>5.4760000000000003E-2</v>
      </c>
      <c r="E133" s="5">
        <v>5.6160000000000002E-2</v>
      </c>
      <c r="F133" s="5">
        <v>5.6520000000000001E-2</v>
      </c>
      <c r="G133" s="5">
        <v>5.6959999999999997E-2</v>
      </c>
      <c r="H133" s="5">
        <v>5.7930000000000002E-2</v>
      </c>
      <c r="I133" s="5">
        <v>5.876E-2</v>
      </c>
      <c r="J133" s="5">
        <v>5.8729999999999997E-2</v>
      </c>
      <c r="K133" s="5">
        <v>5.8610000000000002E-2</v>
      </c>
      <c r="L133" s="5">
        <v>6.071E-2</v>
      </c>
      <c r="M133" s="5">
        <v>6.0299999999999999E-2</v>
      </c>
      <c r="N133" s="5">
        <v>5.9909999999999998E-2</v>
      </c>
      <c r="O133" s="5">
        <v>5.8869999999999999E-2</v>
      </c>
      <c r="P133" s="5">
        <v>5.9760000000000001E-2</v>
      </c>
      <c r="Q133" s="5">
        <v>6.1609999999999998E-2</v>
      </c>
      <c r="R133" s="5">
        <v>6.1469999999999997E-2</v>
      </c>
      <c r="S133" s="5">
        <v>6.6049999999999998E-2</v>
      </c>
      <c r="T133" s="5">
        <v>7.4840000000000004E-2</v>
      </c>
      <c r="U133" s="5">
        <v>7.5880000000000003E-2</v>
      </c>
      <c r="V133" s="5">
        <v>8.1309999999999993E-2</v>
      </c>
      <c r="W133" s="5">
        <v>8.5169999999999996E-2</v>
      </c>
      <c r="X133" s="5">
        <v>8.6720000000000005E-2</v>
      </c>
      <c r="Y133" s="5">
        <v>8.7999999999999995E-2</v>
      </c>
      <c r="Z133" s="5">
        <v>9.0139999999999998E-2</v>
      </c>
      <c r="AA133" s="5">
        <v>9.2050000000000007E-2</v>
      </c>
      <c r="AB133" s="5">
        <v>9.3130000000000004E-2</v>
      </c>
      <c r="AC133" s="5">
        <v>9.3950000000000006E-2</v>
      </c>
      <c r="AD133" s="5">
        <v>9.6329999999999999E-2</v>
      </c>
      <c r="AE133" s="5">
        <v>9.4149999999999998E-2</v>
      </c>
      <c r="AF133" s="5">
        <v>8.8690000000000005E-2</v>
      </c>
      <c r="AG133" s="5">
        <v>8.9190000000000005E-2</v>
      </c>
      <c r="AH133" s="5">
        <v>8.5120000000000001E-2</v>
      </c>
      <c r="AI133" s="5">
        <v>8.6370000000000002E-2</v>
      </c>
      <c r="AJ133" s="5">
        <v>8.584E-2</v>
      </c>
      <c r="AK133" s="5">
        <v>7.8570000000000001E-2</v>
      </c>
      <c r="AM133" s="4" t="s">
        <v>97</v>
      </c>
      <c r="AN133" s="4" t="s">
        <v>98</v>
      </c>
      <c r="AO133" s="5">
        <f t="shared" si="146"/>
        <v>5.7769166666666677E-2</v>
      </c>
      <c r="AP133" s="5">
        <f t="shared" si="147"/>
        <v>7.4151666666666657E-2</v>
      </c>
      <c r="AQ133" s="5">
        <f t="shared" si="148"/>
        <v>8.9399090909090914E-2</v>
      </c>
      <c r="AR133" s="6">
        <f>(AO133-AVERAGE(AO107:AO152))/_xlfn.STDEV.P(AO107:AO152)</f>
        <v>-0.31605399420802843</v>
      </c>
      <c r="AS133" s="6">
        <f t="shared" ref="AS133" si="199">(AP133-AVERAGE(AP107:AP152))/_xlfn.STDEV.P(AP107:AP152)</f>
        <v>-0.28110028124767172</v>
      </c>
      <c r="AT133" s="6">
        <f t="shared" ref="AT133" si="200">(AQ133-AVERAGE(AQ107:AQ152))/_xlfn.STDEV.P(AQ107:AQ152)</f>
        <v>-0.1905342997813276</v>
      </c>
    </row>
    <row r="134" spans="1:46" ht="13.5" thickBot="1">
      <c r="A134" s="4" t="s">
        <v>99</v>
      </c>
      <c r="B134" s="4" t="s">
        <v>100</v>
      </c>
      <c r="C134" s="5">
        <v>4.4929999999999998E-2</v>
      </c>
      <c r="D134" s="5">
        <v>4.6559999999999997E-2</v>
      </c>
      <c r="E134" s="5">
        <v>4.7169999999999997E-2</v>
      </c>
      <c r="F134" s="5">
        <v>4.7100000000000003E-2</v>
      </c>
      <c r="G134" s="5">
        <v>4.7780000000000003E-2</v>
      </c>
      <c r="H134" s="5">
        <v>0.05</v>
      </c>
      <c r="I134" s="5">
        <v>0.05</v>
      </c>
      <c r="J134" s="5">
        <v>5.176E-2</v>
      </c>
      <c r="K134" s="5">
        <v>5.21E-2</v>
      </c>
      <c r="L134" s="5">
        <v>5.3240000000000003E-2</v>
      </c>
      <c r="M134" s="5">
        <v>5.4399999999999997E-2</v>
      </c>
      <c r="N134" s="5">
        <v>5.5379999999999999E-2</v>
      </c>
      <c r="O134" s="5">
        <v>5.6770000000000001E-2</v>
      </c>
      <c r="P134" s="5">
        <v>5.7009999999999998E-2</v>
      </c>
      <c r="Q134" s="5">
        <v>5.9889999999999999E-2</v>
      </c>
      <c r="R134" s="5">
        <v>6.3049999999999995E-2</v>
      </c>
      <c r="S134" s="5">
        <v>6.6269999999999996E-2</v>
      </c>
      <c r="T134" s="5">
        <v>6.9430000000000006E-2</v>
      </c>
      <c r="U134" s="5">
        <v>7.2669999999999998E-2</v>
      </c>
      <c r="V134" s="5">
        <v>7.4130000000000001E-2</v>
      </c>
      <c r="W134" s="5">
        <v>7.4560000000000001E-2</v>
      </c>
      <c r="X134" s="5">
        <v>7.5569999999999998E-2</v>
      </c>
      <c r="Y134" s="5">
        <v>7.51E-2</v>
      </c>
      <c r="Z134" s="5">
        <v>7.5209999999999999E-2</v>
      </c>
      <c r="AA134" s="5">
        <v>7.4829999999999994E-2</v>
      </c>
      <c r="AB134" s="5">
        <v>7.4959999999999999E-2</v>
      </c>
      <c r="AC134" s="5">
        <v>7.399E-2</v>
      </c>
      <c r="AD134" s="5">
        <v>7.5340000000000004E-2</v>
      </c>
      <c r="AE134" s="5">
        <v>7.4560000000000001E-2</v>
      </c>
      <c r="AF134" s="5">
        <v>7.2319999999999995E-2</v>
      </c>
      <c r="AG134" s="5">
        <v>7.1169999999999997E-2</v>
      </c>
      <c r="AH134" s="5">
        <v>7.0169999999999996E-2</v>
      </c>
      <c r="AI134" s="5">
        <v>7.1889999999999996E-2</v>
      </c>
      <c r="AJ134" s="5">
        <v>7.22E-2</v>
      </c>
      <c r="AK134" s="5">
        <v>6.9159999999999999E-2</v>
      </c>
      <c r="AM134" s="4" t="s">
        <v>99</v>
      </c>
      <c r="AN134" s="4" t="s">
        <v>100</v>
      </c>
      <c r="AO134" s="5">
        <f t="shared" si="146"/>
        <v>5.0034999999999996E-2</v>
      </c>
      <c r="AP134" s="5">
        <f t="shared" si="147"/>
        <v>6.8305000000000005E-2</v>
      </c>
      <c r="AQ134" s="5">
        <f t="shared" si="148"/>
        <v>7.2780909090909091E-2</v>
      </c>
      <c r="AR134" s="6">
        <f>(AO134-AVERAGE(AO107:AO152))/_xlfn.STDEV.P(AO107:AO152)</f>
        <v>-0.6365750394249946</v>
      </c>
      <c r="AS134" s="6">
        <f t="shared" ref="AS134" si="201">(AP134-AVERAGE(AP107:AP152))/_xlfn.STDEV.P(AP107:AP152)</f>
        <v>-0.47216504564999806</v>
      </c>
      <c r="AT134" s="6">
        <f t="shared" ref="AT134" si="202">(AQ134-AVERAGE(AQ107:AQ152))/_xlfn.STDEV.P(AQ107:AQ152)</f>
        <v>-0.66586526758296327</v>
      </c>
    </row>
    <row r="135" spans="1:46" ht="13.5" thickBot="1">
      <c r="A135" s="4" t="s">
        <v>101</v>
      </c>
      <c r="B135" s="4" t="s">
        <v>102</v>
      </c>
      <c r="C135" s="5">
        <v>3.3410000000000002E-2</v>
      </c>
      <c r="D135" s="5">
        <v>3.3860000000000001E-2</v>
      </c>
      <c r="E135" s="5">
        <v>3.4079999999999999E-2</v>
      </c>
      <c r="F135" s="5">
        <v>3.3619999999999997E-2</v>
      </c>
      <c r="G135" s="5">
        <v>3.4299999999999997E-2</v>
      </c>
      <c r="H135" s="5">
        <v>3.5749999999999997E-2</v>
      </c>
      <c r="I135" s="5">
        <v>3.6609999999999997E-2</v>
      </c>
      <c r="J135" s="5">
        <v>3.7199999999999997E-2</v>
      </c>
      <c r="K135" s="5">
        <v>3.6859999999999997E-2</v>
      </c>
      <c r="L135" s="5">
        <v>3.687E-2</v>
      </c>
      <c r="M135" s="5">
        <v>3.6749999999999998E-2</v>
      </c>
      <c r="N135" s="5">
        <v>3.5770000000000003E-2</v>
      </c>
      <c r="O135" s="5">
        <v>3.5790000000000002E-2</v>
      </c>
      <c r="P135" s="5">
        <v>3.6519999999999997E-2</v>
      </c>
      <c r="Q135" s="5">
        <v>3.7249999999999998E-2</v>
      </c>
      <c r="R135" s="5">
        <v>3.7330000000000002E-2</v>
      </c>
      <c r="S135" s="5">
        <v>4.2950000000000002E-2</v>
      </c>
      <c r="T135" s="5">
        <v>4.8399999999999999E-2</v>
      </c>
      <c r="U135" s="5">
        <v>5.0500000000000003E-2</v>
      </c>
      <c r="V135" s="5">
        <v>5.2019999999999997E-2</v>
      </c>
      <c r="W135" s="5">
        <v>5.3600000000000002E-2</v>
      </c>
      <c r="X135" s="5">
        <v>5.5829999999999998E-2</v>
      </c>
      <c r="Y135" s="5">
        <v>5.8619999999999998E-2</v>
      </c>
      <c r="Z135" s="5">
        <v>6.0179999999999997E-2</v>
      </c>
      <c r="AA135" s="5">
        <v>6.1839999999999999E-2</v>
      </c>
      <c r="AB135" s="5">
        <v>6.3579999999999998E-2</v>
      </c>
      <c r="AC135" s="5">
        <v>6.497E-2</v>
      </c>
      <c r="AD135" s="5">
        <v>6.5850000000000006E-2</v>
      </c>
      <c r="AE135" s="5">
        <v>6.1370000000000001E-2</v>
      </c>
      <c r="AF135" s="5">
        <v>5.731E-2</v>
      </c>
      <c r="AG135" s="5">
        <v>5.6840000000000002E-2</v>
      </c>
      <c r="AH135" s="5">
        <v>5.697E-2</v>
      </c>
      <c r="AI135" s="5">
        <v>5.8959999999999999E-2</v>
      </c>
      <c r="AJ135" s="5">
        <v>0.06</v>
      </c>
      <c r="AK135" s="5">
        <v>5.423E-2</v>
      </c>
      <c r="AM135" s="4" t="s">
        <v>101</v>
      </c>
      <c r="AN135" s="4" t="s">
        <v>102</v>
      </c>
      <c r="AO135" s="5">
        <f t="shared" si="146"/>
        <v>3.5423333333333334E-2</v>
      </c>
      <c r="AP135" s="5">
        <f t="shared" si="147"/>
        <v>4.7415833333333331E-2</v>
      </c>
      <c r="AQ135" s="5">
        <f t="shared" si="148"/>
        <v>6.017454545454546E-2</v>
      </c>
      <c r="AR135" s="6">
        <f>(AO135-AVERAGE(AO107:AO152))/_xlfn.STDEV.P(AO107:AO152)</f>
        <v>-1.2421149604285797</v>
      </c>
      <c r="AS135" s="6">
        <f t="shared" ref="AS135" si="203">(AP135-AVERAGE(AP107:AP152))/_xlfn.STDEV.P(AP107:AP152)</f>
        <v>-1.1548076410424051</v>
      </c>
      <c r="AT135" s="6">
        <f t="shared" ref="AT135" si="204">(AQ135-AVERAGE(AQ107:AQ152))/_xlfn.STDEV.P(AQ107:AQ152)</f>
        <v>-1.026445931177344</v>
      </c>
    </row>
    <row r="136" spans="1:46" ht="13.5" thickBot="1">
      <c r="A136" s="4" t="s">
        <v>103</v>
      </c>
      <c r="B136" s="4" t="s">
        <v>104</v>
      </c>
      <c r="C136" s="5">
        <v>2.4049999999999998E-2</v>
      </c>
      <c r="D136" s="5">
        <v>2.4750000000000001E-2</v>
      </c>
      <c r="E136" s="5">
        <v>2.4899999999999999E-2</v>
      </c>
      <c r="F136" s="5">
        <v>2.4140000000000002E-2</v>
      </c>
      <c r="G136" s="5">
        <v>2.461E-2</v>
      </c>
      <c r="H136" s="5">
        <v>2.4920000000000001E-2</v>
      </c>
      <c r="I136" s="5">
        <v>2.564E-2</v>
      </c>
      <c r="J136" s="5">
        <v>2.562E-2</v>
      </c>
      <c r="K136" s="5">
        <v>2.4709999999999999E-2</v>
      </c>
      <c r="L136" s="5">
        <v>2.47E-2</v>
      </c>
      <c r="M136" s="5">
        <v>2.4889999999999999E-2</v>
      </c>
      <c r="N136" s="5">
        <v>2.5270000000000001E-2</v>
      </c>
      <c r="O136" s="5">
        <v>2.5999999999999999E-2</v>
      </c>
      <c r="P136" s="5">
        <v>2.6599999999999999E-2</v>
      </c>
      <c r="Q136" s="5">
        <v>2.8209999999999999E-2</v>
      </c>
      <c r="R136" s="5">
        <v>2.8160000000000001E-2</v>
      </c>
      <c r="S136" s="5">
        <v>3.5349999999999999E-2</v>
      </c>
      <c r="T136" s="5">
        <v>3.8420000000000003E-2</v>
      </c>
      <c r="U136" s="5">
        <v>3.9600000000000003E-2</v>
      </c>
      <c r="V136" s="5">
        <v>4.1570000000000003E-2</v>
      </c>
      <c r="W136" s="5">
        <v>4.376E-2</v>
      </c>
      <c r="X136" s="5">
        <v>4.4510000000000001E-2</v>
      </c>
      <c r="Y136" s="5">
        <v>4.4450000000000003E-2</v>
      </c>
      <c r="Z136" s="5">
        <v>4.4450000000000003E-2</v>
      </c>
      <c r="AA136" s="5">
        <v>4.5560000000000003E-2</v>
      </c>
      <c r="AB136" s="5">
        <v>4.648E-2</v>
      </c>
      <c r="AC136" s="5">
        <v>4.6640000000000001E-2</v>
      </c>
      <c r="AD136" s="5">
        <v>4.6379999999999998E-2</v>
      </c>
      <c r="AE136" s="5">
        <v>4.0410000000000001E-2</v>
      </c>
      <c r="AF136" s="5">
        <v>3.814E-2</v>
      </c>
      <c r="AG136" s="5">
        <v>3.6900000000000002E-2</v>
      </c>
      <c r="AH136" s="5">
        <v>3.5589999999999997E-2</v>
      </c>
      <c r="AI136" s="5">
        <v>3.5090000000000003E-2</v>
      </c>
      <c r="AJ136" s="5">
        <v>3.6409999999999998E-2</v>
      </c>
      <c r="AK136" s="5">
        <v>3.3919999999999999E-2</v>
      </c>
      <c r="AM136" s="4" t="s">
        <v>103</v>
      </c>
      <c r="AN136" s="4" t="s">
        <v>104</v>
      </c>
      <c r="AO136" s="5">
        <f t="shared" si="146"/>
        <v>2.4850000000000001E-2</v>
      </c>
      <c r="AP136" s="5">
        <f t="shared" si="147"/>
        <v>3.6756666666666667E-2</v>
      </c>
      <c r="AQ136" s="5">
        <f t="shared" si="148"/>
        <v>4.0138181818181823E-2</v>
      </c>
      <c r="AR136" s="6">
        <f>(AO136-AVERAGE(AO107:AO152))/_xlfn.STDEV.P(AO107:AO152)</f>
        <v>-1.6802973784560402</v>
      </c>
      <c r="AS136" s="6">
        <f t="shared" ref="AS136" si="205">(AP136-AVERAGE(AP107:AP152))/_xlfn.STDEV.P(AP107:AP152)</f>
        <v>-1.5031413641709914</v>
      </c>
      <c r="AT136" s="6">
        <f t="shared" ref="AT136" si="206">(AQ136-AVERAGE(AQ107:AQ152))/_xlfn.STDEV.P(AQ107:AQ152)</f>
        <v>-1.5995473825092941</v>
      </c>
    </row>
    <row r="137" spans="1:46" ht="13.5" thickBot="1">
      <c r="A137" s="4" t="s">
        <v>105</v>
      </c>
      <c r="B137" s="4" t="s">
        <v>106</v>
      </c>
      <c r="C137" s="5">
        <v>2.4400000000000002E-2</v>
      </c>
      <c r="D137" s="5">
        <v>2.452E-2</v>
      </c>
      <c r="E137" s="5">
        <v>2.5839999999999998E-2</v>
      </c>
      <c r="F137" s="5">
        <v>2.5559999999999999E-2</v>
      </c>
      <c r="G137" s="5">
        <v>2.6589999999999999E-2</v>
      </c>
      <c r="H137" s="5">
        <v>2.725E-2</v>
      </c>
      <c r="I137" s="5">
        <v>2.7099999999999999E-2</v>
      </c>
      <c r="J137" s="5">
        <v>2.7230000000000001E-2</v>
      </c>
      <c r="K137" s="5">
        <v>2.7089999999999999E-2</v>
      </c>
      <c r="L137" s="5">
        <v>2.734E-2</v>
      </c>
      <c r="M137" s="5">
        <v>2.6769999999999999E-2</v>
      </c>
      <c r="N137" s="5">
        <v>2.5870000000000001E-2</v>
      </c>
      <c r="O137" s="5">
        <v>2.597E-2</v>
      </c>
      <c r="P137" s="5">
        <v>2.657E-2</v>
      </c>
      <c r="Q137" s="5">
        <v>2.6159999999999999E-2</v>
      </c>
      <c r="R137" s="5">
        <v>2.545E-2</v>
      </c>
      <c r="S137" s="5">
        <v>2.7400000000000001E-2</v>
      </c>
      <c r="T137" s="5">
        <v>3.4410000000000003E-2</v>
      </c>
      <c r="U137" s="5">
        <v>3.5799999999999998E-2</v>
      </c>
      <c r="V137" s="5">
        <v>3.6720000000000003E-2</v>
      </c>
      <c r="W137" s="5">
        <v>3.7839999999999999E-2</v>
      </c>
      <c r="X137" s="5">
        <v>3.9739999999999998E-2</v>
      </c>
      <c r="Y137" s="5">
        <v>4.1070000000000002E-2</v>
      </c>
      <c r="Z137" s="5">
        <v>4.2110000000000002E-2</v>
      </c>
      <c r="AA137" s="5">
        <v>4.3060000000000001E-2</v>
      </c>
      <c r="AB137" s="5">
        <v>4.369E-2</v>
      </c>
      <c r="AC137" s="5">
        <v>4.4580000000000002E-2</v>
      </c>
      <c r="AD137" s="5">
        <v>4.5440000000000001E-2</v>
      </c>
      <c r="AE137" s="5">
        <v>4.3810000000000002E-2</v>
      </c>
      <c r="AF137" s="5">
        <v>3.8629999999999998E-2</v>
      </c>
      <c r="AG137" s="5">
        <v>3.8420000000000003E-2</v>
      </c>
      <c r="AH137" s="5">
        <v>3.884E-2</v>
      </c>
      <c r="AI137" s="5">
        <v>3.8580000000000003E-2</v>
      </c>
      <c r="AJ137" s="5">
        <v>3.9280000000000002E-2</v>
      </c>
      <c r="AK137" s="5">
        <v>3.644E-2</v>
      </c>
      <c r="AM137" s="4" t="s">
        <v>105</v>
      </c>
      <c r="AN137" s="4" t="s">
        <v>106</v>
      </c>
      <c r="AO137" s="5">
        <f t="shared" si="146"/>
        <v>2.6296666666666666E-2</v>
      </c>
      <c r="AP137" s="5">
        <f t="shared" si="147"/>
        <v>3.3270000000000001E-2</v>
      </c>
      <c r="AQ137" s="5">
        <f t="shared" si="148"/>
        <v>4.0979090909090909E-2</v>
      </c>
      <c r="AR137" s="6">
        <f>(AO137-AVERAGE(AO107:AO152))/_xlfn.STDEV.P(AO107:AO152)</f>
        <v>-1.6203442985619931</v>
      </c>
      <c r="AS137" s="6">
        <f t="shared" ref="AS137" si="207">(AP137-AVERAGE(AP107:AP152))/_xlfn.STDEV.P(AP107:AP152)</f>
        <v>-1.6170830651771679</v>
      </c>
      <c r="AT137" s="6">
        <f t="shared" ref="AT137" si="208">(AQ137-AVERAGE(AQ107:AQ152))/_xlfn.STDEV.P(AQ107:AQ152)</f>
        <v>-1.5754948034493099</v>
      </c>
    </row>
    <row r="138" spans="1:46" ht="13.5" thickBot="1">
      <c r="A138" s="4" t="s">
        <v>107</v>
      </c>
      <c r="B138" s="4" t="s">
        <v>108</v>
      </c>
      <c r="C138" s="5">
        <v>4.3180000000000003E-2</v>
      </c>
      <c r="D138" s="5">
        <v>4.5409999999999999E-2</v>
      </c>
      <c r="E138" s="5">
        <v>4.7359999999999999E-2</v>
      </c>
      <c r="F138" s="5">
        <v>4.9200000000000001E-2</v>
      </c>
      <c r="G138" s="5">
        <v>4.8989999999999999E-2</v>
      </c>
      <c r="H138" s="5">
        <v>4.9119999999999997E-2</v>
      </c>
      <c r="I138" s="5">
        <v>4.999E-2</v>
      </c>
      <c r="J138" s="5">
        <v>5.1389999999999998E-2</v>
      </c>
      <c r="K138" s="5">
        <v>5.2990000000000002E-2</v>
      </c>
      <c r="L138" s="5">
        <v>5.3159999999999999E-2</v>
      </c>
      <c r="M138" s="5">
        <v>5.3330000000000002E-2</v>
      </c>
      <c r="N138" s="5">
        <v>5.2409999999999998E-2</v>
      </c>
      <c r="O138" s="5">
        <v>5.1959999999999999E-2</v>
      </c>
      <c r="P138" s="5">
        <v>5.1029999999999999E-2</v>
      </c>
      <c r="Q138" s="5">
        <v>4.9160000000000002E-2</v>
      </c>
      <c r="R138" s="5">
        <v>4.9140000000000003E-2</v>
      </c>
      <c r="S138" s="5">
        <v>4.9200000000000001E-2</v>
      </c>
      <c r="T138" s="5">
        <v>6.5060000000000007E-2</v>
      </c>
      <c r="U138" s="5">
        <v>6.658E-2</v>
      </c>
      <c r="V138" s="5">
        <v>6.8140000000000006E-2</v>
      </c>
      <c r="W138" s="5">
        <v>6.9870000000000002E-2</v>
      </c>
      <c r="X138" s="5">
        <v>7.1349999999999997E-2</v>
      </c>
      <c r="Y138" s="5">
        <v>7.2120000000000004E-2</v>
      </c>
      <c r="Z138" s="5">
        <v>7.4039999999999995E-2</v>
      </c>
      <c r="AA138" s="5">
        <v>7.5149999999999995E-2</v>
      </c>
      <c r="AB138" s="5">
        <v>7.6469999999999996E-2</v>
      </c>
      <c r="AC138" s="5">
        <v>7.7079999999999996E-2</v>
      </c>
      <c r="AD138" s="5">
        <v>7.7450000000000005E-2</v>
      </c>
      <c r="AE138" s="5">
        <v>8.0100000000000005E-2</v>
      </c>
      <c r="AF138" s="5">
        <v>6.7699999999999996E-2</v>
      </c>
      <c r="AG138" s="5">
        <v>6.7680000000000004E-2</v>
      </c>
      <c r="AH138" s="5">
        <v>6.7080000000000001E-2</v>
      </c>
      <c r="AI138" s="5">
        <v>6.6879999999999995E-2</v>
      </c>
      <c r="AJ138" s="5">
        <v>6.719E-2</v>
      </c>
      <c r="AK138" s="5">
        <v>6.2089999999999999E-2</v>
      </c>
      <c r="AM138" s="4" t="s">
        <v>107</v>
      </c>
      <c r="AN138" s="4" t="s">
        <v>108</v>
      </c>
      <c r="AO138" s="5">
        <f t="shared" si="146"/>
        <v>4.9710833333333322E-2</v>
      </c>
      <c r="AP138" s="5">
        <f t="shared" si="147"/>
        <v>6.1470833333333336E-2</v>
      </c>
      <c r="AQ138" s="5">
        <f t="shared" si="148"/>
        <v>7.1351818181818169E-2</v>
      </c>
      <c r="AR138" s="6">
        <f>(AO138-AVERAGE(AO107:AO152))/_xlfn.STDEV.P(AO107:AO152)</f>
        <v>-0.65000922610632239</v>
      </c>
      <c r="AS138" s="6">
        <f t="shared" ref="AS138" si="209">(AP138-AVERAGE(AP107:AP152))/_xlfn.STDEV.P(AP107:AP152)</f>
        <v>-0.69550058340134957</v>
      </c>
      <c r="AT138" s="6">
        <f t="shared" ref="AT138" si="210">(AQ138-AVERAGE(AQ107:AQ152))/_xlfn.STDEV.P(AQ107:AQ152)</f>
        <v>-0.70674165059085048</v>
      </c>
    </row>
    <row r="139" spans="1:46" ht="13.5" thickBot="1">
      <c r="A139" s="4" t="s">
        <v>109</v>
      </c>
      <c r="B139" s="4" t="s">
        <v>110</v>
      </c>
      <c r="C139" s="5">
        <v>5.0270000000000002E-2</v>
      </c>
      <c r="D139" s="5">
        <v>5.1569999999999998E-2</v>
      </c>
      <c r="E139" s="5">
        <v>5.1700000000000003E-2</v>
      </c>
      <c r="F139" s="5">
        <v>5.246E-2</v>
      </c>
      <c r="G139" s="5">
        <v>5.1880000000000003E-2</v>
      </c>
      <c r="H139" s="5">
        <v>5.3220000000000003E-2</v>
      </c>
      <c r="I139" s="5">
        <v>5.4210000000000001E-2</v>
      </c>
      <c r="J139" s="5">
        <v>5.4269999999999999E-2</v>
      </c>
      <c r="K139" s="5">
        <v>5.5730000000000002E-2</v>
      </c>
      <c r="L139" s="5">
        <v>5.57E-2</v>
      </c>
      <c r="M139" s="5">
        <v>5.6279999999999997E-2</v>
      </c>
      <c r="N139" s="5">
        <v>5.6079999999999998E-2</v>
      </c>
      <c r="O139" s="5">
        <v>5.6579999999999998E-2</v>
      </c>
      <c r="P139" s="5">
        <v>5.765E-2</v>
      </c>
      <c r="Q139" s="5">
        <v>6.019E-2</v>
      </c>
      <c r="R139" s="5">
        <v>6.0859999999999997E-2</v>
      </c>
      <c r="S139" s="5">
        <v>6.336E-2</v>
      </c>
      <c r="T139" s="5">
        <v>6.8339999999999998E-2</v>
      </c>
      <c r="U139" s="5">
        <v>7.0300000000000001E-2</v>
      </c>
      <c r="V139" s="5">
        <v>7.2179999999999994E-2</v>
      </c>
      <c r="W139" s="5">
        <v>7.4810000000000001E-2</v>
      </c>
      <c r="X139" s="5">
        <v>7.7299999999999994E-2</v>
      </c>
      <c r="Y139" s="5">
        <v>7.886E-2</v>
      </c>
      <c r="Z139" s="5">
        <v>8.0079999999999998E-2</v>
      </c>
      <c r="AA139" s="5">
        <v>8.1379999999999994E-2</v>
      </c>
      <c r="AB139" s="5">
        <v>8.2339999999999997E-2</v>
      </c>
      <c r="AC139" s="5">
        <v>8.3049999999999999E-2</v>
      </c>
      <c r="AD139" s="5">
        <v>8.4849999999999995E-2</v>
      </c>
      <c r="AE139" s="5">
        <v>8.4949999999999998E-2</v>
      </c>
      <c r="AF139" s="5">
        <v>8.2110000000000002E-2</v>
      </c>
      <c r="AG139" s="5">
        <v>8.1470000000000001E-2</v>
      </c>
      <c r="AH139" s="5">
        <v>8.1159999999999996E-2</v>
      </c>
      <c r="AI139" s="5">
        <v>8.1979999999999997E-2</v>
      </c>
      <c r="AJ139" s="5">
        <v>8.1189999999999998E-2</v>
      </c>
      <c r="AK139" s="5">
        <v>7.5179999999999997E-2</v>
      </c>
      <c r="AM139" s="4" t="s">
        <v>109</v>
      </c>
      <c r="AN139" s="4" t="s">
        <v>110</v>
      </c>
      <c r="AO139" s="5">
        <f t="shared" si="146"/>
        <v>5.3614166666666664E-2</v>
      </c>
      <c r="AP139" s="5">
        <f t="shared" si="147"/>
        <v>6.8375833333333344E-2</v>
      </c>
      <c r="AQ139" s="5">
        <f t="shared" si="148"/>
        <v>8.1787272727272722E-2</v>
      </c>
      <c r="AR139" s="6">
        <f>(AO139-AVERAGE(AO107:AO152))/_xlfn.STDEV.P(AO107:AO152)</f>
        <v>-0.48824642298206095</v>
      </c>
      <c r="AS139" s="6">
        <f t="shared" ref="AS139" si="211">(AP139-AVERAGE(AP107:AP152))/_xlfn.STDEV.P(AP107:AP152)</f>
        <v>-0.46985026443930833</v>
      </c>
      <c r="AT139" s="6">
        <f t="shared" ref="AT139" si="212">(AQ139-AVERAGE(AQ107:AQ152))/_xlfn.STDEV.P(AQ107:AQ152)</f>
        <v>-0.40825564515348844</v>
      </c>
    </row>
    <row r="140" spans="1:46" ht="13.5" thickBot="1">
      <c r="A140" s="4" t="s">
        <v>111</v>
      </c>
      <c r="B140" s="4" t="s">
        <v>112</v>
      </c>
      <c r="C140" s="5">
        <v>4.82E-2</v>
      </c>
      <c r="D140" s="5">
        <v>4.9919999999999999E-2</v>
      </c>
      <c r="E140" s="5">
        <v>4.8820000000000002E-2</v>
      </c>
      <c r="F140" s="5">
        <v>4.6390000000000001E-2</v>
      </c>
      <c r="G140" s="5">
        <v>4.5760000000000002E-2</v>
      </c>
      <c r="H140" s="5">
        <v>4.6129999999999997E-2</v>
      </c>
      <c r="I140" s="5">
        <v>4.5749999999999999E-2</v>
      </c>
      <c r="J140" s="5">
        <v>4.5510000000000002E-2</v>
      </c>
      <c r="K140" s="5">
        <v>4.5879999999999997E-2</v>
      </c>
      <c r="L140" s="5">
        <v>4.648E-2</v>
      </c>
      <c r="M140" s="5">
        <v>4.6440000000000002E-2</v>
      </c>
      <c r="N140" s="5">
        <v>4.6390000000000001E-2</v>
      </c>
      <c r="O140" s="5">
        <v>4.614E-2</v>
      </c>
      <c r="P140" s="5">
        <v>4.5670000000000002E-2</v>
      </c>
      <c r="Q140" s="5">
        <v>4.6449999999999998E-2</v>
      </c>
      <c r="R140" s="5">
        <v>4.6600000000000003E-2</v>
      </c>
      <c r="S140" s="5">
        <v>4.9779999999999998E-2</v>
      </c>
      <c r="T140" s="5">
        <v>5.8430000000000003E-2</v>
      </c>
      <c r="U140" s="5">
        <v>6.1769999999999999E-2</v>
      </c>
      <c r="V140" s="5">
        <v>6.4710000000000004E-2</v>
      </c>
      <c r="W140" s="5">
        <v>6.6049999999999998E-2</v>
      </c>
      <c r="X140" s="5">
        <v>6.7640000000000006E-2</v>
      </c>
      <c r="Y140" s="5">
        <v>6.9419999999999996E-2</v>
      </c>
      <c r="Z140" s="5">
        <v>6.9849999999999995E-2</v>
      </c>
      <c r="AA140" s="5">
        <v>7.0849999999999996E-2</v>
      </c>
      <c r="AB140" s="5">
        <v>7.1650000000000005E-2</v>
      </c>
      <c r="AC140" s="5">
        <v>7.2489999999999999E-2</v>
      </c>
      <c r="AD140" s="5">
        <v>7.5579999999999994E-2</v>
      </c>
      <c r="AE140" s="5">
        <v>7.5079999999999994E-2</v>
      </c>
      <c r="AF140" s="5">
        <v>6.8250000000000005E-2</v>
      </c>
      <c r="AG140" s="5">
        <v>6.5869999999999998E-2</v>
      </c>
      <c r="AH140" s="5">
        <v>6.5049999999999997E-2</v>
      </c>
      <c r="AI140" s="5">
        <v>6.4619999999999997E-2</v>
      </c>
      <c r="AJ140" s="5">
        <v>6.5159999999999996E-2</v>
      </c>
      <c r="AK140" s="5">
        <v>6.1120000000000001E-2</v>
      </c>
      <c r="AM140" s="4" t="s">
        <v>111</v>
      </c>
      <c r="AN140" s="4" t="s">
        <v>112</v>
      </c>
      <c r="AO140" s="5">
        <f t="shared" si="146"/>
        <v>4.6805833333333331E-2</v>
      </c>
      <c r="AP140" s="5">
        <f t="shared" si="147"/>
        <v>5.7709166666666666E-2</v>
      </c>
      <c r="AQ140" s="5">
        <f t="shared" si="148"/>
        <v>6.8701818181818169E-2</v>
      </c>
      <c r="AR140" s="6">
        <f>(AO140-AVERAGE(AO107:AO152))/_xlfn.STDEV.P(AO107:AO152)</f>
        <v>-0.77039887847420718</v>
      </c>
      <c r="AS140" s="6">
        <f t="shared" ref="AS140" si="213">(AP140-AVERAGE(AP107:AP152))/_xlfn.STDEV.P(AP107:AP152)</f>
        <v>-0.81842908204902687</v>
      </c>
      <c r="AT140" s="6">
        <f t="shared" ref="AT140" si="214">(AQ140-AVERAGE(AQ107:AQ152))/_xlfn.STDEV.P(AQ107:AQ152)</f>
        <v>-0.78253977811501718</v>
      </c>
    </row>
    <row r="141" spans="1:46" ht="13.5" thickBot="1">
      <c r="A141" s="4" t="s">
        <v>113</v>
      </c>
      <c r="B141" s="4" t="s">
        <v>114</v>
      </c>
      <c r="C141" s="5">
        <v>4.8340000000000001E-2</v>
      </c>
      <c r="D141" s="5">
        <v>4.854E-2</v>
      </c>
      <c r="E141" s="5">
        <v>4.7600000000000003E-2</v>
      </c>
      <c r="F141" s="5">
        <v>4.6989999999999997E-2</v>
      </c>
      <c r="G141" s="5">
        <v>4.6760000000000003E-2</v>
      </c>
      <c r="H141" s="5">
        <v>4.6829999999999997E-2</v>
      </c>
      <c r="I141" s="5">
        <v>4.657E-2</v>
      </c>
      <c r="J141" s="5">
        <v>4.6219999999999997E-2</v>
      </c>
      <c r="K141" s="5">
        <v>4.7120000000000002E-2</v>
      </c>
      <c r="L141" s="5">
        <v>4.8169999999999998E-2</v>
      </c>
      <c r="M141" s="5">
        <v>4.8129999999999999E-2</v>
      </c>
      <c r="N141" s="5">
        <v>4.8489999999999998E-2</v>
      </c>
      <c r="O141" s="5">
        <v>4.8689999999999997E-2</v>
      </c>
      <c r="P141" s="5">
        <v>4.9189999999999998E-2</v>
      </c>
      <c r="Q141" s="5">
        <v>5.0990000000000001E-2</v>
      </c>
      <c r="R141" s="5">
        <v>5.3580000000000003E-2</v>
      </c>
      <c r="S141" s="5">
        <v>5.8029999999999998E-2</v>
      </c>
      <c r="T141" s="5">
        <v>7.0260000000000003E-2</v>
      </c>
      <c r="U141" s="5">
        <v>7.3539999999999994E-2</v>
      </c>
      <c r="V141" s="5">
        <v>7.6840000000000006E-2</v>
      </c>
      <c r="W141" s="5">
        <v>7.8200000000000006E-2</v>
      </c>
      <c r="X141" s="5">
        <v>7.9509999999999997E-2</v>
      </c>
      <c r="Y141" s="5">
        <v>8.1100000000000005E-2</v>
      </c>
      <c r="Z141" s="5">
        <v>8.1629999999999994E-2</v>
      </c>
      <c r="AA141" s="5">
        <v>8.2570000000000005E-2</v>
      </c>
      <c r="AB141" s="5">
        <v>8.4159999999999999E-2</v>
      </c>
      <c r="AC141" s="5">
        <v>8.4640000000000007E-2</v>
      </c>
      <c r="AD141" s="5">
        <v>8.5650000000000004E-2</v>
      </c>
      <c r="AE141" s="5">
        <v>8.4159999999999999E-2</v>
      </c>
      <c r="AF141" s="5">
        <v>7.5039999999999996E-2</v>
      </c>
      <c r="AG141" s="5">
        <v>7.4020000000000002E-2</v>
      </c>
      <c r="AH141" s="5">
        <v>7.3859999999999995E-2</v>
      </c>
      <c r="AI141" s="5">
        <v>7.5679999999999997E-2</v>
      </c>
      <c r="AJ141" s="5">
        <v>7.6060000000000003E-2</v>
      </c>
      <c r="AK141" s="5">
        <v>7.1720000000000006E-2</v>
      </c>
      <c r="AM141" s="4" t="s">
        <v>113</v>
      </c>
      <c r="AN141" s="4" t="s">
        <v>114</v>
      </c>
      <c r="AO141" s="5">
        <f t="shared" si="146"/>
        <v>4.7479999999999994E-2</v>
      </c>
      <c r="AP141" s="5">
        <f t="shared" si="147"/>
        <v>6.6796666666666657E-2</v>
      </c>
      <c r="AQ141" s="5">
        <f t="shared" si="148"/>
        <v>7.8869090909090903E-2</v>
      </c>
      <c r="AR141" s="6">
        <f>(AO141-AVERAGE(AO107:AO152))/_xlfn.STDEV.P(AO107:AO152)</f>
        <v>-0.74245991439915882</v>
      </c>
      <c r="AS141" s="6">
        <f t="shared" ref="AS141" si="215">(AP141-AVERAGE(AP107:AP152))/_xlfn.STDEV.P(AP107:AP152)</f>
        <v>-0.52145626907762277</v>
      </c>
      <c r="AT141" s="6">
        <f t="shared" ref="AT141" si="216">(AQ141-AVERAGE(AQ107:AQ152))/_xlfn.STDEV.P(AQ107:AQ152)</f>
        <v>-0.49172459518867723</v>
      </c>
    </row>
    <row r="142" spans="1:46" ht="13.5" thickBot="1">
      <c r="A142" s="4" t="s">
        <v>115</v>
      </c>
      <c r="B142" s="4" t="s">
        <v>116</v>
      </c>
      <c r="C142" s="5">
        <v>4.7440000000000003E-2</v>
      </c>
      <c r="D142" s="5">
        <v>4.8809999999999999E-2</v>
      </c>
      <c r="E142" s="5">
        <v>4.9459999999999997E-2</v>
      </c>
      <c r="F142" s="5">
        <v>4.9200000000000001E-2</v>
      </c>
      <c r="G142" s="5">
        <v>4.9189999999999998E-2</v>
      </c>
      <c r="H142" s="5">
        <v>5.0259999999999999E-2</v>
      </c>
      <c r="I142" s="5">
        <v>5.1490000000000001E-2</v>
      </c>
      <c r="J142" s="5">
        <v>5.1389999999999998E-2</v>
      </c>
      <c r="K142" s="5">
        <v>5.1749999999999997E-2</v>
      </c>
      <c r="L142" s="5">
        <v>5.0889999999999998E-2</v>
      </c>
      <c r="M142" s="5">
        <v>5.0599999999999999E-2</v>
      </c>
      <c r="N142" s="5">
        <v>5.1679999999999997E-2</v>
      </c>
      <c r="O142" s="5">
        <v>5.1330000000000001E-2</v>
      </c>
      <c r="P142" s="5">
        <v>5.2310000000000002E-2</v>
      </c>
      <c r="Q142" s="5">
        <v>5.4149999999999997E-2</v>
      </c>
      <c r="R142" s="5">
        <v>5.4379999999999998E-2</v>
      </c>
      <c r="S142" s="5">
        <v>5.8250000000000003E-2</v>
      </c>
      <c r="T142" s="5">
        <v>6.4490000000000006E-2</v>
      </c>
      <c r="U142" s="5">
        <v>6.4689999999999998E-2</v>
      </c>
      <c r="V142" s="5">
        <v>6.8070000000000006E-2</v>
      </c>
      <c r="W142" s="5">
        <v>6.8760000000000002E-2</v>
      </c>
      <c r="X142" s="5">
        <v>7.0730000000000001E-2</v>
      </c>
      <c r="Y142" s="5">
        <v>7.1559999999999999E-2</v>
      </c>
      <c r="Z142" s="5">
        <v>7.2730000000000003E-2</v>
      </c>
      <c r="AA142" s="5">
        <v>7.4380000000000002E-2</v>
      </c>
      <c r="AB142" s="5">
        <v>7.4569999999999997E-2</v>
      </c>
      <c r="AC142" s="5">
        <v>7.4579999999999994E-2</v>
      </c>
      <c r="AD142" s="5">
        <v>7.6369999999999993E-2</v>
      </c>
      <c r="AE142" s="5">
        <v>7.6189999999999994E-2</v>
      </c>
      <c r="AF142" s="5">
        <v>7.3279999999999998E-2</v>
      </c>
      <c r="AG142" s="5">
        <v>7.3529999999999998E-2</v>
      </c>
      <c r="AH142" s="5">
        <v>7.1999999999999995E-2</v>
      </c>
      <c r="AI142" s="5">
        <v>7.2749999999999995E-2</v>
      </c>
      <c r="AJ142" s="5">
        <v>7.3179999999999995E-2</v>
      </c>
      <c r="AK142" s="5">
        <v>6.9800000000000001E-2</v>
      </c>
      <c r="AM142" s="4" t="s">
        <v>115</v>
      </c>
      <c r="AN142" s="4" t="s">
        <v>116</v>
      </c>
      <c r="AO142" s="5">
        <f t="shared" si="146"/>
        <v>5.0179999999999995E-2</v>
      </c>
      <c r="AP142" s="5">
        <f t="shared" si="147"/>
        <v>6.2620833333333334E-2</v>
      </c>
      <c r="AQ142" s="5">
        <f t="shared" si="148"/>
        <v>7.3693636363636364E-2</v>
      </c>
      <c r="AR142" s="6">
        <f>(AO142-AVERAGE(AO107:AO152))/_xlfn.STDEV.P(AO107:AO152)</f>
        <v>-0.63056591736188161</v>
      </c>
      <c r="AS142" s="6">
        <f t="shared" ref="AS142" si="217">(AP142-AVERAGE(AP107:AP152))/_xlfn.STDEV.P(AP107:AP152)</f>
        <v>-0.65791942962780192</v>
      </c>
      <c r="AT142" s="6">
        <f t="shared" ref="AT142" si="218">(AQ142-AVERAGE(AQ107:AQ152))/_xlfn.STDEV.P(AQ107:AQ152)</f>
        <v>-0.63975846825731553</v>
      </c>
    </row>
    <row r="143" spans="1:46" ht="13.5" thickBot="1">
      <c r="A143" s="4" t="s">
        <v>117</v>
      </c>
      <c r="B143" s="4" t="s">
        <v>118</v>
      </c>
      <c r="C143" s="5">
        <v>4.2259999999999999E-2</v>
      </c>
      <c r="D143" s="5">
        <v>4.3470000000000002E-2</v>
      </c>
      <c r="E143" s="5">
        <v>4.3740000000000001E-2</v>
      </c>
      <c r="F143" s="5">
        <v>4.3040000000000002E-2</v>
      </c>
      <c r="G143" s="5">
        <v>4.3240000000000001E-2</v>
      </c>
      <c r="H143" s="5">
        <v>4.3639999999999998E-2</v>
      </c>
      <c r="I143" s="5">
        <v>4.3929999999999997E-2</v>
      </c>
      <c r="J143" s="5">
        <v>4.4119999999999999E-2</v>
      </c>
      <c r="K143" s="5">
        <v>4.4540000000000003E-2</v>
      </c>
      <c r="L143" s="5">
        <v>4.487E-2</v>
      </c>
      <c r="M143" s="5">
        <v>4.4479999999999999E-2</v>
      </c>
      <c r="N143" s="5">
        <v>4.5269999999999998E-2</v>
      </c>
      <c r="O143" s="5">
        <v>4.5409999999999999E-2</v>
      </c>
      <c r="P143" s="5">
        <v>4.5809999999999997E-2</v>
      </c>
      <c r="Q143" s="5">
        <v>4.6730000000000001E-2</v>
      </c>
      <c r="R143" s="5">
        <v>4.6399999999999997E-2</v>
      </c>
      <c r="S143" s="5">
        <v>4.7780000000000003E-2</v>
      </c>
      <c r="T143" s="5">
        <v>5.1729999999999998E-2</v>
      </c>
      <c r="U143" s="5">
        <v>5.2319999999999998E-2</v>
      </c>
      <c r="V143" s="5">
        <v>5.4210000000000001E-2</v>
      </c>
      <c r="W143" s="5">
        <v>5.602E-2</v>
      </c>
      <c r="X143" s="5">
        <v>5.7239999999999999E-2</v>
      </c>
      <c r="Y143" s="5">
        <v>5.7979999999999997E-2</v>
      </c>
      <c r="Z143" s="5">
        <v>5.892E-2</v>
      </c>
      <c r="AA143" s="5">
        <v>5.9889999999999999E-2</v>
      </c>
      <c r="AB143" s="5">
        <v>6.0249999999999998E-2</v>
      </c>
      <c r="AC143" s="5">
        <v>6.0179999999999997E-2</v>
      </c>
      <c r="AD143" s="5">
        <v>6.1219999999999997E-2</v>
      </c>
      <c r="AE143" s="5">
        <v>6.1769999999999999E-2</v>
      </c>
      <c r="AF143" s="5">
        <v>5.892E-2</v>
      </c>
      <c r="AG143" s="5">
        <v>5.8970000000000002E-2</v>
      </c>
      <c r="AH143" s="5">
        <v>5.8009999999999999E-2</v>
      </c>
      <c r="AI143" s="5">
        <v>5.7520000000000002E-2</v>
      </c>
      <c r="AJ143" s="5">
        <v>5.7279999999999998E-2</v>
      </c>
      <c r="AK143" s="5">
        <v>5.2479999999999999E-2</v>
      </c>
      <c r="AM143" s="4" t="s">
        <v>117</v>
      </c>
      <c r="AN143" s="4" t="s">
        <v>118</v>
      </c>
      <c r="AO143" s="5">
        <f t="shared" si="146"/>
        <v>4.3883333333333337E-2</v>
      </c>
      <c r="AP143" s="5">
        <f t="shared" si="147"/>
        <v>5.1712499999999995E-2</v>
      </c>
      <c r="AQ143" s="5">
        <f t="shared" si="148"/>
        <v>5.8771818181818175E-2</v>
      </c>
      <c r="AR143" s="6">
        <f>(AO143-AVERAGE(AO107:AO152))/_xlfn.STDEV.P(AO107:AO152)</f>
        <v>-0.89151376971177809</v>
      </c>
      <c r="AS143" s="6">
        <f t="shared" ref="AS143" si="219">(AP143-AVERAGE(AP107:AP152))/_xlfn.STDEV.P(AP107:AP152)</f>
        <v>-1.0143957360739906</v>
      </c>
      <c r="AT143" s="6">
        <f t="shared" ref="AT143" si="220">(AQ143-AVERAGE(AQ107:AQ152))/_xlfn.STDEV.P(AQ107:AQ152)</f>
        <v>-1.0665682333282154</v>
      </c>
    </row>
    <row r="144" spans="1:46" ht="13.5" thickBot="1">
      <c r="A144" s="4" t="s">
        <v>119</v>
      </c>
      <c r="B144" s="4" t="s">
        <v>120</v>
      </c>
      <c r="C144" s="5">
        <v>5.5550000000000002E-2</v>
      </c>
      <c r="D144" s="5">
        <v>5.7140000000000003E-2</v>
      </c>
      <c r="E144" s="5">
        <v>5.9769999999999997E-2</v>
      </c>
      <c r="F144" s="5">
        <v>5.9720000000000002E-2</v>
      </c>
      <c r="G144" s="5">
        <v>6.3020000000000007E-2</v>
      </c>
      <c r="H144" s="5">
        <v>6.4070000000000002E-2</v>
      </c>
      <c r="I144" s="5">
        <v>6.4119999999999996E-2</v>
      </c>
      <c r="J144" s="5">
        <v>6.4259999999999998E-2</v>
      </c>
      <c r="K144" s="5">
        <v>6.5930000000000002E-2</v>
      </c>
      <c r="L144" s="5">
        <v>6.5170000000000006E-2</v>
      </c>
      <c r="M144" s="5">
        <v>6.4399999999999999E-2</v>
      </c>
      <c r="N144" s="5">
        <v>6.3729999999999995E-2</v>
      </c>
      <c r="O144" s="5">
        <v>6.2780000000000002E-2</v>
      </c>
      <c r="P144" s="5">
        <v>6.225E-2</v>
      </c>
      <c r="Q144" s="5">
        <v>6.2129999999999998E-2</v>
      </c>
      <c r="R144" s="5">
        <v>5.9760000000000001E-2</v>
      </c>
      <c r="S144" s="5">
        <v>5.8270000000000002E-2</v>
      </c>
      <c r="T144" s="5">
        <v>6.2600000000000003E-2</v>
      </c>
      <c r="U144" s="5">
        <v>6.3600000000000004E-2</v>
      </c>
      <c r="V144" s="5">
        <v>6.5360000000000001E-2</v>
      </c>
      <c r="W144" s="5">
        <v>6.5890000000000004E-2</v>
      </c>
      <c r="X144" s="5">
        <v>6.7909999999999998E-2</v>
      </c>
      <c r="Y144" s="5">
        <v>6.9779999999999995E-2</v>
      </c>
      <c r="Z144" s="5">
        <v>7.145E-2</v>
      </c>
      <c r="AA144" s="5">
        <v>7.2529999999999997E-2</v>
      </c>
      <c r="AB144" s="5">
        <v>7.3109999999999994E-2</v>
      </c>
      <c r="AC144" s="5">
        <v>7.2959999999999997E-2</v>
      </c>
      <c r="AD144" s="5">
        <v>7.3719999999999994E-2</v>
      </c>
      <c r="AE144" s="5">
        <v>7.4840000000000004E-2</v>
      </c>
      <c r="AF144" s="5">
        <v>7.2559999999999999E-2</v>
      </c>
      <c r="AG144" s="5">
        <v>7.2779999999999997E-2</v>
      </c>
      <c r="AH144" s="5">
        <v>7.1819999999999995E-2</v>
      </c>
      <c r="AI144" s="5">
        <v>7.0889999999999995E-2</v>
      </c>
      <c r="AJ144" s="5">
        <v>6.9110000000000005E-2</v>
      </c>
      <c r="AK144" s="5">
        <v>6.2170000000000003E-2</v>
      </c>
      <c r="AM144" s="4" t="s">
        <v>119</v>
      </c>
      <c r="AN144" s="4" t="s">
        <v>120</v>
      </c>
      <c r="AO144" s="5">
        <f t="shared" si="146"/>
        <v>6.2240000000000011E-2</v>
      </c>
      <c r="AP144" s="5">
        <f t="shared" si="147"/>
        <v>6.4314999999999997E-2</v>
      </c>
      <c r="AQ144" s="5">
        <f t="shared" si="148"/>
        <v>7.1499090909090901E-2</v>
      </c>
      <c r="AR144" s="6">
        <f>(AO144-AVERAGE(AO107:AO152))/_xlfn.STDEV.P(AO107:AO152)</f>
        <v>-0.13077273059537672</v>
      </c>
      <c r="AS144" s="6">
        <f t="shared" ref="AS144" si="221">(AP144-AVERAGE(AP107:AP152))/_xlfn.STDEV.P(AP107:AP152)</f>
        <v>-0.60255530961213355</v>
      </c>
      <c r="AT144" s="6">
        <f t="shared" ref="AT144" si="222">(AQ144-AVERAGE(AQ107:AQ152))/_xlfn.STDEV.P(AQ107:AQ152)</f>
        <v>-0.70252919890683152</v>
      </c>
    </row>
    <row r="145" spans="1:46" ht="13.5" thickBot="1">
      <c r="A145" s="4" t="s">
        <v>121</v>
      </c>
      <c r="B145" s="4" t="s">
        <v>122</v>
      </c>
      <c r="C145" s="5">
        <v>4.1759999999999999E-2</v>
      </c>
      <c r="D145" s="5">
        <v>4.5039999999999997E-2</v>
      </c>
      <c r="E145" s="5">
        <v>4.5359999999999998E-2</v>
      </c>
      <c r="F145" s="5">
        <v>4.2639999999999997E-2</v>
      </c>
      <c r="G145" s="5">
        <v>4.1829999999999999E-2</v>
      </c>
      <c r="H145" s="5">
        <v>4.1349999999999998E-2</v>
      </c>
      <c r="I145" s="5">
        <v>4.1439999999999998E-2</v>
      </c>
      <c r="J145" s="5">
        <v>4.1750000000000002E-2</v>
      </c>
      <c r="K145" s="5">
        <v>4.1340000000000002E-2</v>
      </c>
      <c r="L145" s="5">
        <v>4.2410000000000003E-2</v>
      </c>
      <c r="M145" s="5">
        <v>4.2299999999999997E-2</v>
      </c>
      <c r="N145" s="5">
        <v>4.1910000000000003E-2</v>
      </c>
      <c r="O145" s="5">
        <v>4.2020000000000002E-2</v>
      </c>
      <c r="P145" s="5">
        <v>4.0529999999999997E-2</v>
      </c>
      <c r="Q145" s="5">
        <v>4.197E-2</v>
      </c>
      <c r="R145" s="5">
        <v>4.3389999999999998E-2</v>
      </c>
      <c r="S145" s="5">
        <v>4.6379999999999998E-2</v>
      </c>
      <c r="T145" s="5">
        <v>5.2519999999999997E-2</v>
      </c>
      <c r="U145" s="5">
        <v>5.4080000000000003E-2</v>
      </c>
      <c r="V145" s="5">
        <v>5.5079999999999997E-2</v>
      </c>
      <c r="W145" s="5">
        <v>5.706E-2</v>
      </c>
      <c r="X145" s="5">
        <v>5.7979999999999997E-2</v>
      </c>
      <c r="Y145" s="5">
        <v>5.7459999999999997E-2</v>
      </c>
      <c r="Z145" s="5">
        <v>5.8319999999999997E-2</v>
      </c>
      <c r="AA145" s="5">
        <v>5.8779999999999999E-2</v>
      </c>
      <c r="AB145" s="5">
        <v>5.9889999999999999E-2</v>
      </c>
      <c r="AC145" s="5">
        <v>5.9889999999999999E-2</v>
      </c>
      <c r="AD145" s="5">
        <v>6.0670000000000002E-2</v>
      </c>
      <c r="AE145" s="5">
        <v>5.9880000000000003E-2</v>
      </c>
      <c r="AF145" s="5">
        <v>5.4629999999999998E-2</v>
      </c>
      <c r="AG145" s="5">
        <v>5.4870000000000002E-2</v>
      </c>
      <c r="AH145" s="5">
        <v>5.4010000000000002E-2</v>
      </c>
      <c r="AI145" s="5">
        <v>5.5620000000000003E-2</v>
      </c>
      <c r="AJ145" s="5">
        <v>5.5489999999999998E-2</v>
      </c>
      <c r="AK145" s="5">
        <v>5.2139999999999999E-2</v>
      </c>
      <c r="AM145" s="4" t="s">
        <v>121</v>
      </c>
      <c r="AN145" s="4" t="s">
        <v>122</v>
      </c>
      <c r="AO145" s="5">
        <f t="shared" si="146"/>
        <v>4.24275E-2</v>
      </c>
      <c r="AP145" s="5">
        <f t="shared" si="147"/>
        <v>5.0565833333333338E-2</v>
      </c>
      <c r="AQ145" s="5">
        <f t="shared" si="148"/>
        <v>5.6897272727272734E-2</v>
      </c>
      <c r="AR145" s="6">
        <f>(AO145-AVERAGE(AO107:AO152))/_xlfn.STDEV.P(AO107:AO152)</f>
        <v>-0.95184673663280395</v>
      </c>
      <c r="AS145" s="6">
        <f t="shared" ref="AS145" si="223">(AP145-AVERAGE(AP107:AP152))/_xlfn.STDEV.P(AP107:AP152)</f>
        <v>-1.051867958967035</v>
      </c>
      <c r="AT145" s="6">
        <f t="shared" ref="AT145" si="224">(AQ145-AVERAGE(AQ107:AQ152))/_xlfn.STDEV.P(AQ107:AQ152)</f>
        <v>-1.1201859825408502</v>
      </c>
    </row>
    <row r="146" spans="1:46" ht="13.5" thickBot="1">
      <c r="A146" s="4" t="s">
        <v>123</v>
      </c>
      <c r="B146" s="4" t="s">
        <v>124</v>
      </c>
      <c r="C146" s="5">
        <v>3.7749999999999999E-2</v>
      </c>
      <c r="D146" s="5">
        <v>3.8830000000000003E-2</v>
      </c>
      <c r="E146" s="5">
        <v>3.9260000000000003E-2</v>
      </c>
      <c r="F146" s="5">
        <v>3.8039999999999997E-2</v>
      </c>
      <c r="G146" s="5">
        <v>3.8960000000000002E-2</v>
      </c>
      <c r="H146" s="5">
        <v>3.8710000000000001E-2</v>
      </c>
      <c r="I146" s="5">
        <v>3.925E-2</v>
      </c>
      <c r="J146" s="5">
        <v>3.9109999999999999E-2</v>
      </c>
      <c r="K146" s="5">
        <v>3.857E-2</v>
      </c>
      <c r="L146" s="5">
        <v>3.7240000000000002E-2</v>
      </c>
      <c r="M146" s="5">
        <v>3.6679999999999997E-2</v>
      </c>
      <c r="N146" s="5">
        <v>3.6510000000000001E-2</v>
      </c>
      <c r="O146" s="5">
        <v>3.7159999999999999E-2</v>
      </c>
      <c r="P146" s="5">
        <v>3.6179999999999997E-2</v>
      </c>
      <c r="Q146" s="5">
        <v>3.7319999999999999E-2</v>
      </c>
      <c r="R146" s="5">
        <v>3.8280000000000002E-2</v>
      </c>
      <c r="S146" s="5">
        <v>4.095E-2</v>
      </c>
      <c r="T146" s="5">
        <v>5.1650000000000001E-2</v>
      </c>
      <c r="U146" s="5">
        <v>5.3179999999999998E-2</v>
      </c>
      <c r="V146" s="5">
        <v>5.5649999999999998E-2</v>
      </c>
      <c r="W146" s="5">
        <v>6.0139999999999999E-2</v>
      </c>
      <c r="X146" s="5">
        <v>6.2089999999999999E-2</v>
      </c>
      <c r="Y146" s="5">
        <v>6.5049999999999997E-2</v>
      </c>
      <c r="Z146" s="5">
        <v>6.6409999999999997E-2</v>
      </c>
      <c r="AA146" s="5">
        <v>6.9519999999999998E-2</v>
      </c>
      <c r="AB146" s="5">
        <v>7.1489999999999998E-2</v>
      </c>
      <c r="AC146" s="5">
        <v>7.034E-2</v>
      </c>
      <c r="AD146" s="5">
        <v>7.1980000000000002E-2</v>
      </c>
      <c r="AE146" s="5">
        <v>7.0319999999999994E-2</v>
      </c>
      <c r="AF146" s="5">
        <v>6.0909999999999999E-2</v>
      </c>
      <c r="AG146" s="5">
        <v>6.0049999999999999E-2</v>
      </c>
      <c r="AH146" s="5">
        <v>5.7669999999999999E-2</v>
      </c>
      <c r="AI146" s="5">
        <v>5.3719999999999997E-2</v>
      </c>
      <c r="AJ146" s="5">
        <v>5.475E-2</v>
      </c>
      <c r="AK146" s="5">
        <v>4.8779999999999997E-2</v>
      </c>
      <c r="AM146" s="4" t="s">
        <v>123</v>
      </c>
      <c r="AN146" s="4" t="s">
        <v>124</v>
      </c>
      <c r="AO146" s="5">
        <f t="shared" si="146"/>
        <v>3.8242499999999992E-2</v>
      </c>
      <c r="AP146" s="5">
        <f t="shared" si="147"/>
        <v>5.0338333333333325E-2</v>
      </c>
      <c r="AQ146" s="5">
        <f t="shared" si="148"/>
        <v>6.2684545454545451E-2</v>
      </c>
      <c r="AR146" s="6">
        <f>(AO146-AVERAGE(AO107:AO152))/_xlfn.STDEV.P(AO107:AO152)</f>
        <v>-1.1252824320405836</v>
      </c>
      <c r="AS146" s="6">
        <f t="shared" ref="AS146" si="225">(AP146-AVERAGE(AP107:AP152))/_xlfn.STDEV.P(AP107:AP152)</f>
        <v>-1.0593024915613676</v>
      </c>
      <c r="AT146" s="6">
        <f t="shared" ref="AT146" si="226">(AQ146-AVERAGE(AQ107:AQ152))/_xlfn.STDEV.P(AQ107:AQ152)</f>
        <v>-0.95465223303181268</v>
      </c>
    </row>
    <row r="147" spans="1:46" ht="13.5" thickBot="1">
      <c r="A147" s="4" t="s">
        <v>125</v>
      </c>
      <c r="B147" s="4" t="s">
        <v>126</v>
      </c>
      <c r="C147" s="5">
        <v>4.24E-2</v>
      </c>
      <c r="D147" s="5">
        <v>4.2880000000000001E-2</v>
      </c>
      <c r="E147" s="5">
        <v>4.3150000000000001E-2</v>
      </c>
      <c r="F147" s="5">
        <v>4.3549999999999998E-2</v>
      </c>
      <c r="G147" s="5">
        <v>4.4749999999999998E-2</v>
      </c>
      <c r="H147" s="5">
        <v>4.5740000000000003E-2</v>
      </c>
      <c r="I147" s="5">
        <v>4.6109999999999998E-2</v>
      </c>
      <c r="J147" s="5">
        <v>4.6039999999999998E-2</v>
      </c>
      <c r="K147" s="5">
        <v>4.6399999999999997E-2</v>
      </c>
      <c r="L147" s="5">
        <v>4.7030000000000002E-2</v>
      </c>
      <c r="M147" s="5">
        <v>4.7469999999999998E-2</v>
      </c>
      <c r="N147" s="5">
        <v>4.7789999999999999E-2</v>
      </c>
      <c r="O147" s="5">
        <v>4.8250000000000001E-2</v>
      </c>
      <c r="P147" s="5">
        <v>4.8550000000000003E-2</v>
      </c>
      <c r="Q147" s="5">
        <v>4.9680000000000002E-2</v>
      </c>
      <c r="R147" s="5">
        <v>4.9680000000000002E-2</v>
      </c>
      <c r="S147" s="5">
        <v>5.1909999999999998E-2</v>
      </c>
      <c r="T147" s="5">
        <v>5.645E-2</v>
      </c>
      <c r="U147" s="5">
        <v>5.747E-2</v>
      </c>
      <c r="V147" s="5">
        <v>5.8680000000000003E-2</v>
      </c>
      <c r="W147" s="5">
        <v>6.053E-2</v>
      </c>
      <c r="X147" s="5">
        <v>6.1920000000000003E-2</v>
      </c>
      <c r="Y147" s="5">
        <v>6.2820000000000001E-2</v>
      </c>
      <c r="Z147" s="5">
        <v>6.3769999999999993E-2</v>
      </c>
      <c r="AA147" s="5">
        <v>6.5240000000000006E-2</v>
      </c>
      <c r="AB147" s="5">
        <v>6.6180000000000003E-2</v>
      </c>
      <c r="AC147" s="5">
        <v>6.7269999999999996E-2</v>
      </c>
      <c r="AD147" s="5">
        <v>6.8690000000000001E-2</v>
      </c>
      <c r="AE147" s="5">
        <v>6.787E-2</v>
      </c>
      <c r="AF147" s="5">
        <v>6.4229999999999995E-2</v>
      </c>
      <c r="AG147" s="5">
        <v>6.4240000000000005E-2</v>
      </c>
      <c r="AH147" s="5">
        <v>6.4939999999999998E-2</v>
      </c>
      <c r="AI147" s="5">
        <v>6.6070000000000004E-2</v>
      </c>
      <c r="AJ147" s="5">
        <v>6.615E-2</v>
      </c>
      <c r="AK147" s="5">
        <v>6.0650000000000003E-2</v>
      </c>
      <c r="AM147" s="4" t="s">
        <v>125</v>
      </c>
      <c r="AN147" s="4" t="s">
        <v>126</v>
      </c>
      <c r="AO147" s="5">
        <f t="shared" si="146"/>
        <v>4.5275833333333328E-2</v>
      </c>
      <c r="AP147" s="5">
        <f t="shared" si="147"/>
        <v>5.5809166666666667E-2</v>
      </c>
      <c r="AQ147" s="5">
        <f t="shared" si="148"/>
        <v>6.5593636363636368E-2</v>
      </c>
      <c r="AR147" s="6">
        <f>(AO147-AVERAGE(AO107:AO152))/_xlfn.STDEV.P(AO107:AO152)</f>
        <v>-0.83380547679533101</v>
      </c>
      <c r="AS147" s="6">
        <f t="shared" ref="AS147" si="227">(AP147-AVERAGE(AP107:AP152))/_xlfn.STDEV.P(AP107:AP152)</f>
        <v>-0.88051968393575797</v>
      </c>
      <c r="AT147" s="6">
        <f t="shared" ref="AT147" si="228">(AQ147-AVERAGE(AQ107:AQ152))/_xlfn.STDEV.P(AQ107:AQ152)</f>
        <v>-0.87144331087835325</v>
      </c>
    </row>
    <row r="148" spans="1:46" ht="13.5" thickBot="1">
      <c r="A148" s="4" t="s">
        <v>127</v>
      </c>
      <c r="B148" s="4" t="s">
        <v>128</v>
      </c>
      <c r="C148" s="5">
        <v>3.4099999999999998E-2</v>
      </c>
      <c r="D148" s="5">
        <v>3.458E-2</v>
      </c>
      <c r="E148" s="5">
        <v>3.449E-2</v>
      </c>
      <c r="F148" s="5">
        <v>3.4389999999999997E-2</v>
      </c>
      <c r="G148" s="5">
        <v>3.4290000000000001E-2</v>
      </c>
      <c r="H148" s="5">
        <v>3.4479999999999997E-2</v>
      </c>
      <c r="I148" s="5">
        <v>3.474E-2</v>
      </c>
      <c r="J148" s="5">
        <v>3.4970000000000001E-2</v>
      </c>
      <c r="K148" s="5">
        <v>3.542E-2</v>
      </c>
      <c r="L148" s="5">
        <v>3.4660000000000003E-2</v>
      </c>
      <c r="M148" s="5">
        <v>3.465E-2</v>
      </c>
      <c r="N148" s="5">
        <v>3.4599999999999999E-2</v>
      </c>
      <c r="O148" s="5">
        <v>3.4880000000000001E-2</v>
      </c>
      <c r="P148" s="5">
        <v>3.4889999999999997E-2</v>
      </c>
      <c r="Q148" s="5">
        <v>3.5249999999999997E-2</v>
      </c>
      <c r="R148" s="5">
        <v>3.5270000000000003E-2</v>
      </c>
      <c r="S148" s="5">
        <v>3.6159999999999998E-2</v>
      </c>
      <c r="T148" s="5">
        <v>4.0489999999999998E-2</v>
      </c>
      <c r="U148" s="5">
        <v>4.1700000000000001E-2</v>
      </c>
      <c r="V148" s="5">
        <v>4.2700000000000002E-2</v>
      </c>
      <c r="W148" s="5">
        <v>4.3810000000000002E-2</v>
      </c>
      <c r="X148" s="5">
        <v>4.5060000000000003E-2</v>
      </c>
      <c r="Y148" s="5">
        <v>4.589E-2</v>
      </c>
      <c r="Z148" s="5">
        <v>4.675E-2</v>
      </c>
      <c r="AA148" s="5">
        <v>4.7550000000000002E-2</v>
      </c>
      <c r="AB148" s="5">
        <v>4.8259999999999997E-2</v>
      </c>
      <c r="AC148" s="5">
        <v>4.931E-2</v>
      </c>
      <c r="AD148" s="5">
        <v>4.9669999999999999E-2</v>
      </c>
      <c r="AE148" s="5">
        <v>5.0450000000000002E-2</v>
      </c>
      <c r="AF148" s="5">
        <v>4.7109999999999999E-2</v>
      </c>
      <c r="AG148" s="5">
        <v>4.6330000000000003E-2</v>
      </c>
      <c r="AH148" s="5">
        <v>4.607E-2</v>
      </c>
      <c r="AI148" s="5">
        <v>4.53E-2</v>
      </c>
      <c r="AJ148" s="5">
        <v>4.4589999999999998E-2</v>
      </c>
      <c r="AK148" s="5">
        <v>4.0669999999999998E-2</v>
      </c>
      <c r="AM148" s="4" t="s">
        <v>127</v>
      </c>
      <c r="AN148" s="4" t="s">
        <v>128</v>
      </c>
      <c r="AO148" s="5">
        <f t="shared" si="146"/>
        <v>3.4614166666666675E-2</v>
      </c>
      <c r="AP148" s="5">
        <f t="shared" si="147"/>
        <v>4.0237500000000002E-2</v>
      </c>
      <c r="AQ148" s="5">
        <f t="shared" si="148"/>
        <v>4.6846363636363637E-2</v>
      </c>
      <c r="AR148" s="6">
        <f>(AO148-AVERAGE(AO107:AO152))/_xlfn.STDEV.P(AO107:AO152)</f>
        <v>-1.2756486243554919</v>
      </c>
      <c r="AS148" s="6">
        <f t="shared" ref="AS148" si="229">(AP148-AVERAGE(AP107:AP152))/_xlfn.STDEV.P(AP107:AP152)</f>
        <v>-1.3893902922056949</v>
      </c>
      <c r="AT148" s="6">
        <f t="shared" ref="AT148" si="230">(AQ148-AVERAGE(AQ107:AQ152))/_xlfn.STDEV.P(AQ107:AQ152)</f>
        <v>-1.4076728085810519</v>
      </c>
    </row>
    <row r="149" spans="1:46" ht="13.5" thickBot="1">
      <c r="A149" s="4" t="s">
        <v>129</v>
      </c>
      <c r="B149" s="4" t="s">
        <v>130</v>
      </c>
      <c r="C149" s="5">
        <v>2.623E-2</v>
      </c>
      <c r="D149" s="5">
        <v>2.666E-2</v>
      </c>
      <c r="E149" s="5">
        <v>2.9100000000000001E-2</v>
      </c>
      <c r="F149" s="5">
        <v>2.76E-2</v>
      </c>
      <c r="G149" s="5">
        <v>2.8379999999999999E-2</v>
      </c>
      <c r="H149" s="5">
        <v>2.938E-2</v>
      </c>
      <c r="I149" s="5">
        <v>2.9409999999999999E-2</v>
      </c>
      <c r="J149" s="5">
        <v>2.9250000000000002E-2</v>
      </c>
      <c r="K149" s="5">
        <v>2.9399999999999999E-2</v>
      </c>
      <c r="L149" s="5">
        <v>2.8989999999999998E-2</v>
      </c>
      <c r="M149" s="5">
        <v>2.8649999999999998E-2</v>
      </c>
      <c r="N149" s="5">
        <v>2.8969999999999999E-2</v>
      </c>
      <c r="O149" s="5">
        <v>2.9319999999999999E-2</v>
      </c>
      <c r="P149" s="5">
        <v>2.8660000000000001E-2</v>
      </c>
      <c r="Q149" s="5">
        <v>2.7619999999999999E-2</v>
      </c>
      <c r="R149" s="5">
        <v>2.7570000000000001E-2</v>
      </c>
      <c r="S149" s="5">
        <v>3.5029999999999999E-2</v>
      </c>
      <c r="T149" s="5">
        <v>3.9449999999999999E-2</v>
      </c>
      <c r="U149" s="5">
        <v>4.0989999999999999E-2</v>
      </c>
      <c r="V149" s="5">
        <v>4.3529999999999999E-2</v>
      </c>
      <c r="W149" s="5">
        <v>4.5449999999999997E-2</v>
      </c>
      <c r="X149" s="5">
        <v>4.691E-2</v>
      </c>
      <c r="Y149" s="5">
        <v>4.7329999999999997E-2</v>
      </c>
      <c r="Z149" s="5">
        <v>4.7169999999999997E-2</v>
      </c>
      <c r="AA149" s="5">
        <v>4.8399999999999999E-2</v>
      </c>
      <c r="AB149" s="5">
        <v>5.015E-2</v>
      </c>
      <c r="AC149" s="5">
        <v>5.0549999999999998E-2</v>
      </c>
      <c r="AD149" s="5">
        <v>5.1220000000000002E-2</v>
      </c>
      <c r="AE149" s="5">
        <v>4.5339999999999998E-2</v>
      </c>
      <c r="AF149" s="5">
        <v>4.1869999999999997E-2</v>
      </c>
      <c r="AG149" s="5">
        <v>4.2340000000000003E-2</v>
      </c>
      <c r="AH149" s="5">
        <v>4.1340000000000002E-2</v>
      </c>
      <c r="AI149" s="5">
        <v>4.0439999999999997E-2</v>
      </c>
      <c r="AJ149" s="5">
        <v>4.1050000000000003E-2</v>
      </c>
      <c r="AK149" s="5">
        <v>3.9289999999999999E-2</v>
      </c>
      <c r="AM149" s="4" t="s">
        <v>129</v>
      </c>
      <c r="AN149" s="4" t="s">
        <v>130</v>
      </c>
      <c r="AO149" s="5">
        <f t="shared" si="146"/>
        <v>2.8501666666666665E-2</v>
      </c>
      <c r="AP149" s="5">
        <f t="shared" si="147"/>
        <v>3.8252499999999995E-2</v>
      </c>
      <c r="AQ149" s="5">
        <f t="shared" si="148"/>
        <v>4.4726363636363634E-2</v>
      </c>
      <c r="AR149" s="6">
        <f>(AO149-AVERAGE(AO107:AO152))/_xlfn.STDEV.P(AO107:AO152)</f>
        <v>-1.5289642009815503</v>
      </c>
      <c r="AS149" s="6">
        <f t="shared" ref="AS149" si="231">(AP149-AVERAGE(AP107:AP152))/_xlfn.STDEV.P(AP107:AP152)</f>
        <v>-1.4542586315452537</v>
      </c>
      <c r="AT149" s="6">
        <f t="shared" ref="AT149" si="232">(AQ149-AVERAGE(AQ107:AQ152))/_xlfn.STDEV.P(AQ107:AQ152)</f>
        <v>-1.4683113106003853</v>
      </c>
    </row>
    <row r="150" spans="1:46" ht="13.5" thickBot="1">
      <c r="A150" s="4" t="s">
        <v>131</v>
      </c>
      <c r="B150" s="4" t="s">
        <v>132</v>
      </c>
      <c r="C150" s="5">
        <v>4.351E-2</v>
      </c>
      <c r="D150" s="5">
        <v>4.5440000000000001E-2</v>
      </c>
      <c r="E150" s="5">
        <v>4.5909999999999999E-2</v>
      </c>
      <c r="F150" s="5">
        <v>4.5620000000000001E-2</v>
      </c>
      <c r="G150" s="5">
        <v>4.5350000000000001E-2</v>
      </c>
      <c r="H150" s="5">
        <v>4.5839999999999999E-2</v>
      </c>
      <c r="I150" s="5">
        <v>4.607E-2</v>
      </c>
      <c r="J150" s="5">
        <v>4.5710000000000001E-2</v>
      </c>
      <c r="K150" s="5">
        <v>4.6219999999999997E-2</v>
      </c>
      <c r="L150" s="5">
        <v>4.6449999999999998E-2</v>
      </c>
      <c r="M150" s="5">
        <v>4.446E-2</v>
      </c>
      <c r="N150" s="5">
        <v>4.4040000000000003E-2</v>
      </c>
      <c r="O150" s="5">
        <v>4.4159999999999998E-2</v>
      </c>
      <c r="P150" s="5">
        <v>4.3290000000000002E-2</v>
      </c>
      <c r="Q150" s="5">
        <v>4.3839999999999997E-2</v>
      </c>
      <c r="R150" s="5">
        <v>4.2849999999999999E-2</v>
      </c>
      <c r="S150" s="5">
        <v>4.3830000000000001E-2</v>
      </c>
      <c r="T150" s="5">
        <v>4.6780000000000002E-2</v>
      </c>
      <c r="U150" s="5">
        <v>4.6769999999999999E-2</v>
      </c>
      <c r="V150" s="5">
        <v>4.7370000000000002E-2</v>
      </c>
      <c r="W150" s="5">
        <v>4.7899999999999998E-2</v>
      </c>
      <c r="X150" s="5">
        <v>4.8090000000000001E-2</v>
      </c>
      <c r="Y150" s="5">
        <v>4.811E-2</v>
      </c>
      <c r="Z150" s="5">
        <v>4.9459999999999997E-2</v>
      </c>
      <c r="AA150" s="5">
        <v>4.9919999999999999E-2</v>
      </c>
      <c r="AB150" s="5">
        <v>5.0259999999999999E-2</v>
      </c>
      <c r="AC150" s="5">
        <v>5.0169999999999999E-2</v>
      </c>
      <c r="AD150" s="5">
        <v>5.1729999999999998E-2</v>
      </c>
      <c r="AE150" s="5">
        <v>5.1700000000000003E-2</v>
      </c>
      <c r="AF150" s="5">
        <v>4.9169999999999998E-2</v>
      </c>
      <c r="AG150" s="5">
        <v>4.8430000000000001E-2</v>
      </c>
      <c r="AH150" s="5">
        <v>4.8030000000000003E-2</v>
      </c>
      <c r="AI150" s="5">
        <v>4.8149999999999998E-2</v>
      </c>
      <c r="AJ150" s="5">
        <v>4.9169999999999998E-2</v>
      </c>
      <c r="AK150" s="5">
        <v>4.5339999999999998E-2</v>
      </c>
      <c r="AM150" s="4" t="s">
        <v>131</v>
      </c>
      <c r="AN150" s="4" t="s">
        <v>132</v>
      </c>
      <c r="AO150" s="5">
        <f t="shared" si="146"/>
        <v>4.5385000000000002E-2</v>
      </c>
      <c r="AP150" s="5">
        <f t="shared" si="147"/>
        <v>4.6037500000000002E-2</v>
      </c>
      <c r="AQ150" s="5">
        <f t="shared" si="148"/>
        <v>4.9279090909090911E-2</v>
      </c>
      <c r="AR150" s="6">
        <f>(AO150-AVERAGE(AO107:AO152))/_xlfn.STDEV.P(AO107:AO152)</f>
        <v>-0.82928136765586047</v>
      </c>
      <c r="AS150" s="6">
        <f t="shared" ref="AS150" si="233">(AP150-AVERAGE(AP107:AP152))/_xlfn.STDEV.P(AP107:AP152)</f>
        <v>-1.1998505601304106</v>
      </c>
      <c r="AT150" s="6">
        <f t="shared" ref="AT150" si="234">(AQ150-AVERAGE(AQ107:AQ152))/_xlfn.STDEV.P(AQ107:AQ152)</f>
        <v>-1.3380893474302216</v>
      </c>
    </row>
    <row r="151" spans="1:46" ht="13.5" thickBot="1">
      <c r="A151" s="4" t="s">
        <v>133</v>
      </c>
      <c r="B151" s="4" t="s">
        <v>134</v>
      </c>
      <c r="C151" s="5">
        <v>2.758E-2</v>
      </c>
      <c r="D151" s="5">
        <v>2.767E-2</v>
      </c>
      <c r="E151" s="5">
        <v>2.8799999999999999E-2</v>
      </c>
      <c r="F151" s="5">
        <v>2.8160000000000001E-2</v>
      </c>
      <c r="G151" s="5">
        <v>2.8989999999999998E-2</v>
      </c>
      <c r="H151" s="5">
        <v>3.0290000000000001E-2</v>
      </c>
      <c r="I151" s="5">
        <v>3.1050000000000001E-2</v>
      </c>
      <c r="J151" s="5">
        <v>3.117E-2</v>
      </c>
      <c r="K151" s="5">
        <v>3.1449999999999999E-2</v>
      </c>
      <c r="L151" s="5">
        <v>3.0640000000000001E-2</v>
      </c>
      <c r="M151" s="5">
        <v>3.0200000000000001E-2</v>
      </c>
      <c r="N151" s="5">
        <v>3.0300000000000001E-2</v>
      </c>
      <c r="O151" s="5">
        <v>3.1289999999999998E-2</v>
      </c>
      <c r="P151" s="5">
        <v>3.168E-2</v>
      </c>
      <c r="Q151" s="5">
        <v>3.1289999999999998E-2</v>
      </c>
      <c r="R151" s="5">
        <v>3.1309999999999998E-2</v>
      </c>
      <c r="S151" s="5">
        <v>3.2379999999999999E-2</v>
      </c>
      <c r="T151" s="5">
        <v>3.7780000000000001E-2</v>
      </c>
      <c r="U151" s="5">
        <v>3.9039999999999998E-2</v>
      </c>
      <c r="V151" s="5">
        <v>4.0439999999999997E-2</v>
      </c>
      <c r="W151" s="5">
        <v>4.1759999999999999E-2</v>
      </c>
      <c r="X151" s="5">
        <v>4.3479999999999998E-2</v>
      </c>
      <c r="Y151" s="5">
        <v>4.3889999999999998E-2</v>
      </c>
      <c r="Z151" s="5">
        <v>4.4589999999999998E-2</v>
      </c>
      <c r="AA151" s="5">
        <v>4.4260000000000001E-2</v>
      </c>
      <c r="AB151" s="5">
        <v>4.4650000000000002E-2</v>
      </c>
      <c r="AC151" s="5">
        <v>4.4880000000000003E-2</v>
      </c>
      <c r="AD151" s="5">
        <v>4.521E-2</v>
      </c>
      <c r="AE151" s="5">
        <v>4.4920000000000002E-2</v>
      </c>
      <c r="AF151" s="5">
        <v>3.9E-2</v>
      </c>
      <c r="AG151" s="5">
        <v>3.8370000000000001E-2</v>
      </c>
      <c r="AH151" s="5">
        <v>3.7879999999999997E-2</v>
      </c>
      <c r="AI151" s="5">
        <v>3.7859999999999998E-2</v>
      </c>
      <c r="AJ151" s="5">
        <v>3.7089999999999998E-2</v>
      </c>
      <c r="AK151" s="5">
        <v>3.4200000000000001E-2</v>
      </c>
      <c r="AM151" s="4" t="s">
        <v>133</v>
      </c>
      <c r="AN151" s="4" t="s">
        <v>134</v>
      </c>
      <c r="AO151" s="5">
        <f t="shared" si="146"/>
        <v>2.9691666666666668E-2</v>
      </c>
      <c r="AP151" s="5">
        <f t="shared" si="147"/>
        <v>3.7410833333333331E-2</v>
      </c>
      <c r="AQ151" s="5">
        <f t="shared" si="148"/>
        <v>4.0756363636363639E-2</v>
      </c>
      <c r="AR151" s="6">
        <f>(AO151-AVERAGE(AO107:AO152))/_xlfn.STDEV.P(AO107:AO152)</f>
        <v>-1.479647957842898</v>
      </c>
      <c r="AS151" s="6">
        <f t="shared" ref="AS151" si="235">(AP151-AVERAGE(AP107:AP152))/_xlfn.STDEV.P(AP107:AP152)</f>
        <v>-1.4817636788722703</v>
      </c>
      <c r="AT151" s="6">
        <f t="shared" ref="AT151" si="236">(AQ151-AVERAGE(AQ107:AQ152))/_xlfn.STDEV.P(AQ107:AQ152)</f>
        <v>-1.5818654865516839</v>
      </c>
    </row>
    <row r="152" spans="1:46" ht="13.5" thickBot="1">
      <c r="A152" s="4" t="s">
        <v>135</v>
      </c>
      <c r="B152" s="4" t="s">
        <v>136</v>
      </c>
      <c r="C152" s="5">
        <v>3.4169999999999999E-2</v>
      </c>
      <c r="D152" s="5">
        <v>3.5189999999999999E-2</v>
      </c>
      <c r="E152" s="5">
        <v>3.6240000000000001E-2</v>
      </c>
      <c r="F152" s="5">
        <v>3.5499999999999997E-2</v>
      </c>
      <c r="G152" s="5">
        <v>3.7429999999999998E-2</v>
      </c>
      <c r="H152" s="5">
        <v>3.8510000000000003E-2</v>
      </c>
      <c r="I152" s="5">
        <v>3.95E-2</v>
      </c>
      <c r="J152" s="5">
        <v>4.0430000000000001E-2</v>
      </c>
      <c r="K152" s="5">
        <v>4.1480000000000003E-2</v>
      </c>
      <c r="L152" s="5">
        <v>4.172E-2</v>
      </c>
      <c r="M152" s="5">
        <v>4.163E-2</v>
      </c>
      <c r="N152" s="5">
        <v>4.2759999999999999E-2</v>
      </c>
      <c r="O152" s="5">
        <v>4.2540000000000001E-2</v>
      </c>
      <c r="P152" s="5">
        <v>4.2939999999999999E-2</v>
      </c>
      <c r="Q152" s="5">
        <v>4.3209999999999998E-2</v>
      </c>
      <c r="R152" s="5">
        <v>4.3150000000000001E-2</v>
      </c>
      <c r="S152" s="5">
        <v>4.5249999999999999E-2</v>
      </c>
      <c r="T152" s="5">
        <v>5.0009999999999999E-2</v>
      </c>
      <c r="U152" s="5">
        <v>5.1920000000000001E-2</v>
      </c>
      <c r="V152" s="5">
        <v>5.3019999999999998E-2</v>
      </c>
      <c r="W152" s="5">
        <v>5.4370000000000002E-2</v>
      </c>
      <c r="X152" s="5">
        <v>5.5259999999999997E-2</v>
      </c>
      <c r="Y152" s="5">
        <v>5.5599999999999997E-2</v>
      </c>
      <c r="Z152" s="5">
        <v>5.6189999999999997E-2</v>
      </c>
      <c r="AA152" s="5">
        <v>5.7480000000000003E-2</v>
      </c>
      <c r="AB152" s="5">
        <v>5.8189999999999999E-2</v>
      </c>
      <c r="AC152" s="5">
        <v>5.7889999999999997E-2</v>
      </c>
      <c r="AD152" s="5">
        <v>6.0440000000000001E-2</v>
      </c>
      <c r="AE152" s="5">
        <v>6.1409999999999999E-2</v>
      </c>
      <c r="AF152" s="5">
        <v>5.8470000000000001E-2</v>
      </c>
      <c r="AG152" s="5">
        <v>5.747E-2</v>
      </c>
      <c r="AH152" s="5">
        <v>5.7509999999999999E-2</v>
      </c>
      <c r="AI152" s="5">
        <v>5.7619999999999998E-2</v>
      </c>
      <c r="AJ152" s="5">
        <v>5.8000000000000003E-2</v>
      </c>
      <c r="AK152" s="5">
        <v>5.3199999999999997E-2</v>
      </c>
      <c r="AM152" s="4" t="s">
        <v>135</v>
      </c>
      <c r="AN152" s="4" t="s">
        <v>136</v>
      </c>
      <c r="AO152" s="5">
        <f t="shared" si="146"/>
        <v>3.8713333333333336E-2</v>
      </c>
      <c r="AP152" s="5">
        <f t="shared" si="147"/>
        <v>4.9454999999999999E-2</v>
      </c>
      <c r="AQ152" s="5">
        <f t="shared" si="148"/>
        <v>5.7970909090909101E-2</v>
      </c>
      <c r="AR152" s="6">
        <f>(AO152-AVERAGE(AO107:AO152))/_xlfn.STDEV.P(AO107:AO152)</f>
        <v>-1.1057700529276013</v>
      </c>
      <c r="AS152" s="6">
        <f t="shared" ref="AS152" si="237">(AP152-AVERAGE(AP107:AP152))/_xlfn.STDEV.P(AP107:AP152)</f>
        <v>-1.088169174894672</v>
      </c>
      <c r="AT152" s="6">
        <f t="shared" ref="AT152" si="238">(AQ152-AVERAGE(AQ107:AQ152))/_xlfn.STDEV.P(AQ107:AQ152)</f>
        <v>-1.089476689708589</v>
      </c>
    </row>
    <row r="153" spans="1:46" ht="13.5" thickBot="1">
      <c r="A153" s="268" t="s">
        <v>139</v>
      </c>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M153" s="268" t="s">
        <v>139</v>
      </c>
      <c r="AN153" s="269"/>
      <c r="AO153" s="269"/>
      <c r="AP153" s="269"/>
      <c r="AQ153" s="269"/>
    </row>
    <row r="154" spans="1:46" ht="13.5" thickBot="1">
      <c r="A154" s="267"/>
      <c r="B154" s="267"/>
      <c r="C154" s="4" t="s">
        <v>10</v>
      </c>
      <c r="D154" s="4" t="s">
        <v>11</v>
      </c>
      <c r="E154" s="4" t="s">
        <v>12</v>
      </c>
      <c r="F154" s="4" t="s">
        <v>13</v>
      </c>
      <c r="G154" s="4" t="s">
        <v>14</v>
      </c>
      <c r="H154" s="4" t="s">
        <v>15</v>
      </c>
      <c r="I154" s="4" t="s">
        <v>16</v>
      </c>
      <c r="J154" s="4" t="s">
        <v>17</v>
      </c>
      <c r="K154" s="4" t="s">
        <v>18</v>
      </c>
      <c r="L154" s="4" t="s">
        <v>19</v>
      </c>
      <c r="M154" s="4" t="s">
        <v>20</v>
      </c>
      <c r="N154" s="4" t="s">
        <v>21</v>
      </c>
      <c r="O154" s="4" t="s">
        <v>22</v>
      </c>
      <c r="P154" s="4" t="s">
        <v>23</v>
      </c>
      <c r="Q154" s="4" t="s">
        <v>24</v>
      </c>
      <c r="R154" s="4" t="s">
        <v>25</v>
      </c>
      <c r="S154" s="4" t="s">
        <v>26</v>
      </c>
      <c r="T154" s="4" t="s">
        <v>27</v>
      </c>
      <c r="U154" s="4" t="s">
        <v>28</v>
      </c>
      <c r="V154" s="4" t="s">
        <v>29</v>
      </c>
      <c r="W154" s="4" t="s">
        <v>30</v>
      </c>
      <c r="X154" s="4" t="s">
        <v>31</v>
      </c>
      <c r="Y154" s="4" t="s">
        <v>32</v>
      </c>
      <c r="Z154" s="4" t="s">
        <v>33</v>
      </c>
      <c r="AA154" s="4" t="s">
        <v>34</v>
      </c>
      <c r="AB154" s="4" t="s">
        <v>35</v>
      </c>
      <c r="AC154" s="4" t="s">
        <v>36</v>
      </c>
      <c r="AD154" s="4" t="s">
        <v>37</v>
      </c>
      <c r="AE154" s="4" t="s">
        <v>38</v>
      </c>
      <c r="AF154" s="4" t="s">
        <v>39</v>
      </c>
      <c r="AG154" s="4" t="s">
        <v>40</v>
      </c>
      <c r="AH154" s="4" t="s">
        <v>41</v>
      </c>
      <c r="AI154" s="4" t="s">
        <v>42</v>
      </c>
      <c r="AJ154" s="4" t="s">
        <v>43</v>
      </c>
      <c r="AK154" s="4" t="s">
        <v>44</v>
      </c>
      <c r="AM154" s="267"/>
      <c r="AN154" s="267"/>
      <c r="AO154" s="4">
        <v>2016</v>
      </c>
      <c r="AP154" s="4">
        <v>2017</v>
      </c>
      <c r="AQ154" s="4">
        <v>2018</v>
      </c>
      <c r="AR154" s="4">
        <v>2016</v>
      </c>
      <c r="AS154" s="4">
        <v>2017</v>
      </c>
      <c r="AT154" s="4">
        <v>2018</v>
      </c>
    </row>
    <row r="155" spans="1:46" ht="13.5" thickBot="1">
      <c r="A155" s="4" t="s">
        <v>45</v>
      </c>
      <c r="B155" s="4" t="s">
        <v>46</v>
      </c>
      <c r="C155" s="5">
        <v>4.48E-2</v>
      </c>
      <c r="D155" s="5">
        <v>4.5269999999999998E-2</v>
      </c>
      <c r="E155" s="5">
        <v>4.666E-2</v>
      </c>
      <c r="F155" s="5">
        <v>4.8800000000000003E-2</v>
      </c>
      <c r="G155" s="5">
        <v>4.9209999999999997E-2</v>
      </c>
      <c r="H155" s="5">
        <v>4.9590000000000002E-2</v>
      </c>
      <c r="I155" s="5">
        <v>4.9680000000000002E-2</v>
      </c>
      <c r="J155" s="5">
        <v>5.0459999999999998E-2</v>
      </c>
      <c r="K155" s="5">
        <v>5.135E-2</v>
      </c>
      <c r="L155" s="5">
        <v>5.1769999999999997E-2</v>
      </c>
      <c r="M155" s="5">
        <v>5.1819999999999998E-2</v>
      </c>
      <c r="N155" s="5">
        <v>5.2650000000000002E-2</v>
      </c>
      <c r="O155" s="5">
        <v>5.3019999999999998E-2</v>
      </c>
      <c r="P155" s="5">
        <v>5.4829999999999997E-2</v>
      </c>
      <c r="Q155" s="5">
        <v>5.5669999999999997E-2</v>
      </c>
      <c r="R155" s="5">
        <v>5.5590000000000001E-2</v>
      </c>
      <c r="S155" s="5">
        <v>5.6980000000000003E-2</v>
      </c>
      <c r="T155" s="5">
        <v>5.7779999999999998E-2</v>
      </c>
      <c r="U155" s="5">
        <v>5.8939999999999999E-2</v>
      </c>
      <c r="V155" s="5">
        <v>6.0049999999999999E-2</v>
      </c>
      <c r="W155" s="5">
        <v>6.1289999999999997E-2</v>
      </c>
      <c r="X155" s="5">
        <v>6.2579999999999997E-2</v>
      </c>
      <c r="Y155" s="5">
        <v>6.5420000000000006E-2</v>
      </c>
      <c r="Z155" s="5">
        <v>6.6339999999999996E-2</v>
      </c>
      <c r="AA155" s="5">
        <v>6.8659999999999999E-2</v>
      </c>
      <c r="AB155" s="5">
        <v>6.8940000000000001E-2</v>
      </c>
      <c r="AC155" s="5">
        <v>6.9419999999999996E-2</v>
      </c>
      <c r="AD155" s="5">
        <v>6.8879999999999997E-2</v>
      </c>
      <c r="AE155" s="5">
        <v>6.9360000000000005E-2</v>
      </c>
      <c r="AF155" s="5">
        <v>6.9650000000000004E-2</v>
      </c>
      <c r="AG155" s="5">
        <v>6.9309999999999997E-2</v>
      </c>
      <c r="AH155" s="5">
        <v>6.8650000000000003E-2</v>
      </c>
      <c r="AI155" s="5">
        <v>6.9330000000000003E-2</v>
      </c>
      <c r="AJ155" s="5">
        <v>6.9309999999999997E-2</v>
      </c>
      <c r="AK155" s="5">
        <v>6.2219999999999998E-2</v>
      </c>
      <c r="AM155" s="4" t="s">
        <v>45</v>
      </c>
      <c r="AN155" s="4" t="s">
        <v>46</v>
      </c>
      <c r="AO155" s="5">
        <f>AVERAGE(C155:N155)</f>
        <v>4.9338333333333338E-2</v>
      </c>
      <c r="AP155" s="5">
        <f>AVERAGE(O155:Z155)</f>
        <v>5.9040833333333327E-2</v>
      </c>
      <c r="AQ155" s="5">
        <f>AVERAGE(AA155:AK155)</f>
        <v>6.8520909090909091E-2</v>
      </c>
      <c r="AR155" s="6">
        <f>(AO155-AVERAGE(AO155:AO200))/_xlfn.STDEV.P(AO155:AO200)</f>
        <v>0.79409820467777825</v>
      </c>
      <c r="AS155" s="6">
        <f t="shared" ref="AS155" si="239">(AP155-AVERAGE(AP155:AP200))/_xlfn.STDEV.P(AP155:AP200)</f>
        <v>0.70681136189727845</v>
      </c>
      <c r="AT155" s="6">
        <f t="shared" ref="AT155" si="240">(AQ155-AVERAGE(AQ155:AQ200))/_xlfn.STDEV.P(AQ155:AQ200)</f>
        <v>0.80290271802185231</v>
      </c>
    </row>
    <row r="156" spans="1:46" ht="13.5" thickBot="1">
      <c r="A156" s="4" t="s">
        <v>47</v>
      </c>
      <c r="B156" s="4" t="s">
        <v>48</v>
      </c>
      <c r="C156" s="5">
        <v>4.2209999999999998E-2</v>
      </c>
      <c r="D156" s="5">
        <v>4.1529999999999997E-2</v>
      </c>
      <c r="E156" s="5">
        <v>4.3290000000000002E-2</v>
      </c>
      <c r="F156" s="5">
        <v>4.6640000000000001E-2</v>
      </c>
      <c r="G156" s="5">
        <v>4.8340000000000001E-2</v>
      </c>
      <c r="H156" s="5">
        <v>4.9979999999999997E-2</v>
      </c>
      <c r="I156" s="5">
        <v>5.0509999999999999E-2</v>
      </c>
      <c r="J156" s="5">
        <v>5.2249999999999998E-2</v>
      </c>
      <c r="K156" s="5">
        <v>5.2470000000000003E-2</v>
      </c>
      <c r="L156" s="5">
        <v>5.4710000000000002E-2</v>
      </c>
      <c r="M156" s="5">
        <v>5.7849999999999999E-2</v>
      </c>
      <c r="N156" s="5">
        <v>6.096E-2</v>
      </c>
      <c r="O156" s="5">
        <v>6.4750000000000002E-2</v>
      </c>
      <c r="P156" s="5">
        <v>6.8010000000000001E-2</v>
      </c>
      <c r="Q156" s="5">
        <v>7.0209999999999995E-2</v>
      </c>
      <c r="R156" s="5">
        <v>7.1620000000000003E-2</v>
      </c>
      <c r="S156" s="5">
        <v>7.4630000000000002E-2</v>
      </c>
      <c r="T156" s="5">
        <v>7.8520000000000006E-2</v>
      </c>
      <c r="U156" s="5">
        <v>7.8759999999999997E-2</v>
      </c>
      <c r="V156" s="5">
        <v>8.226E-2</v>
      </c>
      <c r="W156" s="5">
        <v>8.4209999999999993E-2</v>
      </c>
      <c r="X156" s="5">
        <v>8.5529999999999995E-2</v>
      </c>
      <c r="Y156" s="5">
        <v>8.7510000000000004E-2</v>
      </c>
      <c r="Z156" s="5">
        <v>8.6900000000000005E-2</v>
      </c>
      <c r="AA156" s="5">
        <v>8.7709999999999996E-2</v>
      </c>
      <c r="AB156" s="5">
        <v>8.6580000000000004E-2</v>
      </c>
      <c r="AC156" s="5">
        <v>8.6169999999999997E-2</v>
      </c>
      <c r="AD156" s="5">
        <v>8.3900000000000002E-2</v>
      </c>
      <c r="AE156" s="5">
        <v>8.2089999999999996E-2</v>
      </c>
      <c r="AF156" s="5">
        <v>7.9869999999999997E-2</v>
      </c>
      <c r="AG156" s="5">
        <v>8.0360000000000001E-2</v>
      </c>
      <c r="AH156" s="5">
        <v>7.7880000000000005E-2</v>
      </c>
      <c r="AI156" s="5">
        <v>7.8170000000000003E-2</v>
      </c>
      <c r="AJ156" s="5">
        <v>7.8409999999999994E-2</v>
      </c>
      <c r="AK156" s="5">
        <v>7.0449999999999999E-2</v>
      </c>
      <c r="AM156" s="4" t="s">
        <v>47</v>
      </c>
      <c r="AN156" s="4" t="s">
        <v>48</v>
      </c>
      <c r="AO156" s="5">
        <f t="shared" ref="AO156:AO200" si="241">AVERAGE(C156:N156)</f>
        <v>5.0061666666666664E-2</v>
      </c>
      <c r="AP156" s="5">
        <f t="shared" ref="AP156:AP200" si="242">AVERAGE(O156:Z156)</f>
        <v>7.7742499999999992E-2</v>
      </c>
      <c r="AQ156" s="5">
        <f t="shared" ref="AQ156:AQ200" si="243">AVERAGE(AA156:AK156)</f>
        <v>8.1053636363636369E-2</v>
      </c>
      <c r="AR156" s="6">
        <f>(AO156-AVERAGE(AO155:AO200))/_xlfn.STDEV.P(AO155:AO200)</f>
        <v>0.85412329458524949</v>
      </c>
      <c r="AS156" s="6">
        <f t="shared" ref="AS156" si="244">(AP156-AVERAGE(AP155:AP200))/_xlfn.STDEV.P(AP155:AP200)</f>
        <v>1.8667038187272511</v>
      </c>
      <c r="AT156" s="6">
        <f t="shared" ref="AT156" si="245">(AQ156-AVERAGE(AQ155:AQ200))/_xlfn.STDEV.P(AQ155:AQ200)</f>
        <v>1.4607087839540136</v>
      </c>
    </row>
    <row r="157" spans="1:46" ht="13.5" thickBot="1">
      <c r="A157" s="4" t="s">
        <v>49</v>
      </c>
      <c r="B157" s="4" t="s">
        <v>50</v>
      </c>
      <c r="C157" s="5">
        <v>5.6210000000000003E-2</v>
      </c>
      <c r="D157" s="5">
        <v>5.7000000000000002E-2</v>
      </c>
      <c r="E157" s="5">
        <v>5.8540000000000002E-2</v>
      </c>
      <c r="F157" s="5">
        <v>5.9130000000000002E-2</v>
      </c>
      <c r="G157" s="5">
        <v>6.1210000000000001E-2</v>
      </c>
      <c r="H157" s="5">
        <v>6.1879999999999998E-2</v>
      </c>
      <c r="I157" s="5">
        <v>6.1839999999999999E-2</v>
      </c>
      <c r="J157" s="5">
        <v>6.2170000000000003E-2</v>
      </c>
      <c r="K157" s="5">
        <v>6.2850000000000003E-2</v>
      </c>
      <c r="L157" s="5">
        <v>6.6049999999999998E-2</v>
      </c>
      <c r="M157" s="5">
        <v>6.7339999999999997E-2</v>
      </c>
      <c r="N157" s="5">
        <v>6.837E-2</v>
      </c>
      <c r="O157" s="5">
        <v>7.1080000000000004E-2</v>
      </c>
      <c r="P157" s="5">
        <v>7.127E-2</v>
      </c>
      <c r="Q157" s="5">
        <v>7.3889999999999997E-2</v>
      </c>
      <c r="R157" s="5">
        <v>7.5810000000000002E-2</v>
      </c>
      <c r="S157" s="5">
        <v>7.6149999999999995E-2</v>
      </c>
      <c r="T157" s="5">
        <v>7.9060000000000005E-2</v>
      </c>
      <c r="U157" s="5">
        <v>8.0140000000000003E-2</v>
      </c>
      <c r="V157" s="5">
        <v>8.1790000000000002E-2</v>
      </c>
      <c r="W157" s="5">
        <v>8.3030000000000007E-2</v>
      </c>
      <c r="X157" s="5">
        <v>8.3919999999999995E-2</v>
      </c>
      <c r="Y157" s="5">
        <v>8.7190000000000004E-2</v>
      </c>
      <c r="Z157" s="5">
        <v>8.8510000000000005E-2</v>
      </c>
      <c r="AA157" s="5">
        <v>9.0069999999999997E-2</v>
      </c>
      <c r="AB157" s="5">
        <v>9.0700000000000003E-2</v>
      </c>
      <c r="AC157" s="5">
        <v>9.3390000000000001E-2</v>
      </c>
      <c r="AD157" s="5">
        <v>9.6119999999999997E-2</v>
      </c>
      <c r="AE157" s="5">
        <v>9.7930000000000003E-2</v>
      </c>
      <c r="AF157" s="5">
        <v>9.5210000000000003E-2</v>
      </c>
      <c r="AG157" s="5">
        <v>9.5750000000000002E-2</v>
      </c>
      <c r="AH157" s="5">
        <v>9.6089999999999995E-2</v>
      </c>
      <c r="AI157" s="5">
        <v>9.6979999999999997E-2</v>
      </c>
      <c r="AJ157" s="5">
        <v>9.7000000000000003E-2</v>
      </c>
      <c r="AK157" s="5">
        <v>8.9370000000000005E-2</v>
      </c>
      <c r="AM157" s="4" t="s">
        <v>49</v>
      </c>
      <c r="AN157" s="4" t="s">
        <v>50</v>
      </c>
      <c r="AO157" s="5">
        <f t="shared" si="241"/>
        <v>6.1882500000000007E-2</v>
      </c>
      <c r="AP157" s="5">
        <f t="shared" si="242"/>
        <v>7.9320000000000002E-2</v>
      </c>
      <c r="AQ157" s="5">
        <f t="shared" si="243"/>
        <v>9.4419090909090897E-2</v>
      </c>
      <c r="AR157" s="6">
        <f>(AO157-AVERAGE(AO155:AO200))/_xlfn.STDEV.P(AO155:AO200)</f>
        <v>1.8350632719325868</v>
      </c>
      <c r="AS157" s="6">
        <f t="shared" ref="AS157" si="246">(AP157-AVERAGE(AP155:AP200))/_xlfn.STDEV.P(AP155:AP200)</f>
        <v>1.9645416415941592</v>
      </c>
      <c r="AT157" s="6">
        <f t="shared" ref="AT157" si="247">(AQ157-AVERAGE(AQ155:AQ200))/_xlfn.STDEV.P(AQ155:AQ200)</f>
        <v>2.162222260040958</v>
      </c>
    </row>
    <row r="158" spans="1:46" ht="13.5" thickBot="1">
      <c r="A158" s="4" t="s">
        <v>51</v>
      </c>
      <c r="B158" s="4" t="s">
        <v>52</v>
      </c>
      <c r="C158" s="5">
        <v>4.2569999999999997E-2</v>
      </c>
      <c r="D158" s="5">
        <v>4.385E-2</v>
      </c>
      <c r="E158" s="5">
        <v>4.4260000000000001E-2</v>
      </c>
      <c r="F158" s="5">
        <v>4.2630000000000001E-2</v>
      </c>
      <c r="G158" s="5">
        <v>4.267E-2</v>
      </c>
      <c r="H158" s="5">
        <v>4.3540000000000002E-2</v>
      </c>
      <c r="I158" s="5">
        <v>4.317E-2</v>
      </c>
      <c r="J158" s="5">
        <v>4.4269999999999997E-2</v>
      </c>
      <c r="K158" s="5">
        <v>4.598E-2</v>
      </c>
      <c r="L158" s="5">
        <v>4.4979999999999999E-2</v>
      </c>
      <c r="M158" s="5">
        <v>4.5370000000000001E-2</v>
      </c>
      <c r="N158" s="5">
        <v>4.6309999999999997E-2</v>
      </c>
      <c r="O158" s="5">
        <v>4.7910000000000001E-2</v>
      </c>
      <c r="P158" s="5">
        <v>4.9500000000000002E-2</v>
      </c>
      <c r="Q158" s="5">
        <v>5.2170000000000001E-2</v>
      </c>
      <c r="R158" s="5">
        <v>5.389E-2</v>
      </c>
      <c r="S158" s="5">
        <v>5.6950000000000001E-2</v>
      </c>
      <c r="T158" s="5">
        <v>5.917E-2</v>
      </c>
      <c r="U158" s="5">
        <v>6.3909999999999995E-2</v>
      </c>
      <c r="V158" s="5">
        <v>6.4740000000000006E-2</v>
      </c>
      <c r="W158" s="5">
        <v>6.4979999999999996E-2</v>
      </c>
      <c r="X158" s="5">
        <v>6.6220000000000001E-2</v>
      </c>
      <c r="Y158" s="5">
        <v>6.6600000000000006E-2</v>
      </c>
      <c r="Z158" s="5">
        <v>6.6710000000000005E-2</v>
      </c>
      <c r="AA158" s="5">
        <v>6.7400000000000002E-2</v>
      </c>
      <c r="AB158" s="5">
        <v>6.6009999999999999E-2</v>
      </c>
      <c r="AC158" s="5">
        <v>6.5460000000000004E-2</v>
      </c>
      <c r="AD158" s="5">
        <v>6.9930000000000006E-2</v>
      </c>
      <c r="AE158" s="5">
        <v>7.2499999999999995E-2</v>
      </c>
      <c r="AF158" s="5">
        <v>7.0599999999999996E-2</v>
      </c>
      <c r="AG158" s="5">
        <v>6.7979999999999999E-2</v>
      </c>
      <c r="AH158" s="5">
        <v>6.8729999999999999E-2</v>
      </c>
      <c r="AI158" s="5">
        <v>6.9989999999999997E-2</v>
      </c>
      <c r="AJ158" s="5">
        <v>7.1849999999999997E-2</v>
      </c>
      <c r="AK158" s="5">
        <v>6.6290000000000002E-2</v>
      </c>
      <c r="AM158" s="4" t="s">
        <v>51</v>
      </c>
      <c r="AN158" s="4" t="s">
        <v>52</v>
      </c>
      <c r="AO158" s="5">
        <f t="shared" si="241"/>
        <v>4.4133333333333337E-2</v>
      </c>
      <c r="AP158" s="5">
        <f t="shared" si="242"/>
        <v>5.9395833333333335E-2</v>
      </c>
      <c r="AQ158" s="5">
        <f t="shared" si="243"/>
        <v>6.8794545454545442E-2</v>
      </c>
      <c r="AR158" s="6">
        <f>(AO158-AVERAGE(AO155:AO200))/_xlfn.STDEV.P(AO155:AO200)</f>
        <v>0.36216650932977229</v>
      </c>
      <c r="AS158" s="6">
        <f t="shared" ref="AS158" si="248">(AP158-AVERAGE(AP155:AP200))/_xlfn.STDEV.P(AP155:AP200)</f>
        <v>0.72882874834276368</v>
      </c>
      <c r="AT158" s="6">
        <f t="shared" ref="AT158" si="249">(AQ158-AVERAGE(AQ155:AQ200))/_xlfn.STDEV.P(AQ155:AQ200)</f>
        <v>0.81726508751594573</v>
      </c>
    </row>
    <row r="159" spans="1:46" ht="13.5" thickBot="1">
      <c r="A159" s="4" t="s">
        <v>53</v>
      </c>
      <c r="B159" s="4" t="s">
        <v>54</v>
      </c>
      <c r="C159" s="5">
        <v>5.5480000000000002E-2</v>
      </c>
      <c r="D159" s="5">
        <v>5.7849999999999999E-2</v>
      </c>
      <c r="E159" s="5">
        <v>5.8799999999999998E-2</v>
      </c>
      <c r="F159" s="5">
        <v>5.8529999999999999E-2</v>
      </c>
      <c r="G159" s="5">
        <v>5.9720000000000002E-2</v>
      </c>
      <c r="H159" s="5">
        <v>6.2050000000000001E-2</v>
      </c>
      <c r="I159" s="5">
        <v>6.1670000000000003E-2</v>
      </c>
      <c r="J159" s="5">
        <v>6.3149999999999998E-2</v>
      </c>
      <c r="K159" s="5">
        <v>6.4310000000000006E-2</v>
      </c>
      <c r="L159" s="5">
        <v>6.4409999999999995E-2</v>
      </c>
      <c r="M159" s="5">
        <v>6.4030000000000004E-2</v>
      </c>
      <c r="N159" s="5">
        <v>6.5040000000000001E-2</v>
      </c>
      <c r="O159" s="5">
        <v>6.7559999999999995E-2</v>
      </c>
      <c r="P159" s="5">
        <v>6.7949999999999997E-2</v>
      </c>
      <c r="Q159" s="5">
        <v>7.1910000000000002E-2</v>
      </c>
      <c r="R159" s="5">
        <v>7.3029999999999998E-2</v>
      </c>
      <c r="S159" s="5">
        <v>7.1709999999999996E-2</v>
      </c>
      <c r="T159" s="5">
        <v>7.4289999999999995E-2</v>
      </c>
      <c r="U159" s="5">
        <v>7.5380000000000003E-2</v>
      </c>
      <c r="V159" s="5">
        <v>7.6509999999999995E-2</v>
      </c>
      <c r="W159" s="5">
        <v>8.0490000000000006E-2</v>
      </c>
      <c r="X159" s="5">
        <v>8.2909999999999998E-2</v>
      </c>
      <c r="Y159" s="5">
        <v>8.5379999999999998E-2</v>
      </c>
      <c r="Z159" s="5">
        <v>8.4820000000000007E-2</v>
      </c>
      <c r="AA159" s="5">
        <v>8.6679999999999993E-2</v>
      </c>
      <c r="AB159" s="5">
        <v>8.5569999999999993E-2</v>
      </c>
      <c r="AC159" s="5">
        <v>8.2989999999999994E-2</v>
      </c>
      <c r="AD159" s="5">
        <v>8.158E-2</v>
      </c>
      <c r="AE159" s="5">
        <v>8.301E-2</v>
      </c>
      <c r="AF159" s="5">
        <v>8.133E-2</v>
      </c>
      <c r="AG159" s="5">
        <v>8.2699999999999996E-2</v>
      </c>
      <c r="AH159" s="5">
        <v>8.3640000000000006E-2</v>
      </c>
      <c r="AI159" s="5">
        <v>8.3589999999999998E-2</v>
      </c>
      <c r="AJ159" s="5">
        <v>8.3549999999999999E-2</v>
      </c>
      <c r="AK159" s="5">
        <v>7.5749999999999998E-2</v>
      </c>
      <c r="AM159" s="4" t="s">
        <v>53</v>
      </c>
      <c r="AN159" s="4" t="s">
        <v>54</v>
      </c>
      <c r="AO159" s="5">
        <f t="shared" si="241"/>
        <v>6.1253333333333333E-2</v>
      </c>
      <c r="AP159" s="5">
        <f t="shared" si="242"/>
        <v>7.5995000000000007E-2</v>
      </c>
      <c r="AQ159" s="5">
        <f t="shared" si="243"/>
        <v>8.2762727272727279E-2</v>
      </c>
      <c r="AR159" s="6">
        <f>(AO159-AVERAGE(AO155:AO200))/_xlfn.STDEV.P(AO155:AO200)</f>
        <v>1.7828525082457876</v>
      </c>
      <c r="AS159" s="6">
        <f t="shared" ref="AS159" si="250">(AP159-AVERAGE(AP155:AP200))/_xlfn.STDEV.P(AP155:AP200)</f>
        <v>1.7583224586892674</v>
      </c>
      <c r="AT159" s="6">
        <f t="shared" ref="AT159" si="251">(AQ159-AVERAGE(AQ155:AQ200))/_xlfn.STDEV.P(AQ155:AQ200)</f>
        <v>1.5504139489005146</v>
      </c>
    </row>
    <row r="160" spans="1:46" ht="13.5" thickBot="1">
      <c r="A160" s="4" t="s">
        <v>55</v>
      </c>
      <c r="B160" s="4" t="s">
        <v>56</v>
      </c>
      <c r="C160" s="5">
        <v>4.8710000000000003E-2</v>
      </c>
      <c r="D160" s="5">
        <v>4.9930000000000002E-2</v>
      </c>
      <c r="E160" s="5">
        <v>5.0709999999999998E-2</v>
      </c>
      <c r="F160" s="5">
        <v>4.9090000000000002E-2</v>
      </c>
      <c r="G160" s="5">
        <v>5.144E-2</v>
      </c>
      <c r="H160" s="5">
        <v>5.355E-2</v>
      </c>
      <c r="I160" s="5">
        <v>5.4170000000000003E-2</v>
      </c>
      <c r="J160" s="5">
        <v>5.5350000000000003E-2</v>
      </c>
      <c r="K160" s="5">
        <v>5.7970000000000001E-2</v>
      </c>
      <c r="L160" s="5">
        <v>6.1460000000000001E-2</v>
      </c>
      <c r="M160" s="5">
        <v>6.3030000000000003E-2</v>
      </c>
      <c r="N160" s="5">
        <v>6.3799999999999996E-2</v>
      </c>
      <c r="O160" s="5">
        <v>6.5089999999999995E-2</v>
      </c>
      <c r="P160" s="5">
        <v>6.5629999999999994E-2</v>
      </c>
      <c r="Q160" s="5">
        <v>6.7269999999999996E-2</v>
      </c>
      <c r="R160" s="5">
        <v>7.0749999999999993E-2</v>
      </c>
      <c r="S160" s="5">
        <v>7.1900000000000006E-2</v>
      </c>
      <c r="T160" s="5">
        <v>7.3120000000000004E-2</v>
      </c>
      <c r="U160" s="5">
        <v>7.4310000000000001E-2</v>
      </c>
      <c r="V160" s="5">
        <v>7.5160000000000005E-2</v>
      </c>
      <c r="W160" s="5">
        <v>7.5789999999999996E-2</v>
      </c>
      <c r="X160" s="5">
        <v>7.417E-2</v>
      </c>
      <c r="Y160" s="5">
        <v>7.5050000000000006E-2</v>
      </c>
      <c r="Z160" s="5">
        <v>7.5450000000000003E-2</v>
      </c>
      <c r="AA160" s="5">
        <v>7.6960000000000001E-2</v>
      </c>
      <c r="AB160" s="5">
        <v>7.8920000000000004E-2</v>
      </c>
      <c r="AC160" s="5">
        <v>7.9850000000000004E-2</v>
      </c>
      <c r="AD160" s="5">
        <v>7.7060000000000003E-2</v>
      </c>
      <c r="AE160" s="5">
        <v>7.7549999999999994E-2</v>
      </c>
      <c r="AF160" s="5">
        <v>7.9699999999999993E-2</v>
      </c>
      <c r="AG160" s="5">
        <v>7.9850000000000004E-2</v>
      </c>
      <c r="AH160" s="5">
        <v>8.1710000000000005E-2</v>
      </c>
      <c r="AI160" s="5">
        <v>8.5750000000000007E-2</v>
      </c>
      <c r="AJ160" s="5">
        <v>8.5470000000000004E-2</v>
      </c>
      <c r="AK160" s="5">
        <v>7.9399999999999998E-2</v>
      </c>
      <c r="AM160" s="4" t="s">
        <v>55</v>
      </c>
      <c r="AN160" s="4" t="s">
        <v>56</v>
      </c>
      <c r="AO160" s="5">
        <f t="shared" si="241"/>
        <v>5.4934166666666666E-2</v>
      </c>
      <c r="AP160" s="5">
        <f t="shared" si="242"/>
        <v>7.1974166666666672E-2</v>
      </c>
      <c r="AQ160" s="5">
        <f t="shared" si="243"/>
        <v>8.020181818181818E-2</v>
      </c>
      <c r="AR160" s="6">
        <f>(AO160-AVERAGE(AO155:AO200))/_xlfn.STDEV.P(AO155:AO200)</f>
        <v>1.2584628115080467</v>
      </c>
      <c r="AS160" s="6">
        <f t="shared" ref="AS160" si="252">(AP160-AVERAGE(AP155:AP200))/_xlfn.STDEV.P(AP155:AP200)</f>
        <v>1.5089471309909954</v>
      </c>
      <c r="AT160" s="6">
        <f t="shared" ref="AT160" si="253">(AQ160-AVERAGE(AQ155:AQ200))/_xlfn.STDEV.P(AQ155:AQ200)</f>
        <v>1.415999348020571</v>
      </c>
    </row>
    <row r="161" spans="1:46" ht="13.5" thickBot="1">
      <c r="A161" s="4" t="s">
        <v>57</v>
      </c>
      <c r="B161" s="4" t="s">
        <v>58</v>
      </c>
      <c r="C161" s="5">
        <v>4.8259999999999997E-2</v>
      </c>
      <c r="D161" s="5">
        <v>4.8770000000000001E-2</v>
      </c>
      <c r="E161" s="5">
        <v>4.9660000000000003E-2</v>
      </c>
      <c r="F161" s="5">
        <v>4.7710000000000002E-2</v>
      </c>
      <c r="G161" s="5">
        <v>4.5710000000000001E-2</v>
      </c>
      <c r="H161" s="5">
        <v>4.8250000000000001E-2</v>
      </c>
      <c r="I161" s="5">
        <v>4.7160000000000001E-2</v>
      </c>
      <c r="J161" s="5">
        <v>4.7399999999999998E-2</v>
      </c>
      <c r="K161" s="5">
        <v>4.8590000000000001E-2</v>
      </c>
      <c r="L161" s="5">
        <v>5.0270000000000002E-2</v>
      </c>
      <c r="M161" s="5">
        <v>4.965E-2</v>
      </c>
      <c r="N161" s="5">
        <v>4.9180000000000001E-2</v>
      </c>
      <c r="O161" s="5">
        <v>5.1659999999999998E-2</v>
      </c>
      <c r="P161" s="5">
        <v>5.3870000000000001E-2</v>
      </c>
      <c r="Q161" s="5">
        <v>5.6009999999999997E-2</v>
      </c>
      <c r="R161" s="5">
        <v>5.9450000000000003E-2</v>
      </c>
      <c r="S161" s="5">
        <v>6.2210000000000001E-2</v>
      </c>
      <c r="T161" s="5">
        <v>6.3390000000000002E-2</v>
      </c>
      <c r="U161" s="5">
        <v>6.4399999999999999E-2</v>
      </c>
      <c r="V161" s="5">
        <v>6.7169999999999994E-2</v>
      </c>
      <c r="W161" s="5">
        <v>6.9949999999999998E-2</v>
      </c>
      <c r="X161" s="5">
        <v>7.1959999999999996E-2</v>
      </c>
      <c r="Y161" s="5">
        <v>7.3069999999999996E-2</v>
      </c>
      <c r="Z161" s="5">
        <v>7.3249999999999996E-2</v>
      </c>
      <c r="AA161" s="5">
        <v>7.3499999999999996E-2</v>
      </c>
      <c r="AB161" s="5">
        <v>7.2989999999999999E-2</v>
      </c>
      <c r="AC161" s="5">
        <v>7.2429999999999994E-2</v>
      </c>
      <c r="AD161" s="5">
        <v>7.0809999999999998E-2</v>
      </c>
      <c r="AE161" s="5">
        <v>7.1540000000000006E-2</v>
      </c>
      <c r="AF161" s="5">
        <v>7.1730000000000002E-2</v>
      </c>
      <c r="AG161" s="5">
        <v>7.1959999999999996E-2</v>
      </c>
      <c r="AH161" s="5">
        <v>7.0199999999999999E-2</v>
      </c>
      <c r="AI161" s="5">
        <v>6.7019999999999996E-2</v>
      </c>
      <c r="AJ161" s="5">
        <v>6.8279999999999993E-2</v>
      </c>
      <c r="AK161" s="5">
        <v>6.4310000000000006E-2</v>
      </c>
      <c r="AM161" s="4" t="s">
        <v>57</v>
      </c>
      <c r="AN161" s="4" t="s">
        <v>58</v>
      </c>
      <c r="AO161" s="5">
        <f t="shared" si="241"/>
        <v>4.8384166666666666E-2</v>
      </c>
      <c r="AP161" s="5">
        <f t="shared" si="242"/>
        <v>6.386583333333333E-2</v>
      </c>
      <c r="AQ161" s="5">
        <f t="shared" si="243"/>
        <v>7.0433636363636365E-2</v>
      </c>
      <c r="AR161" s="6">
        <f>(AO161-AVERAGE(AO155:AO200))/_xlfn.STDEV.P(AO155:AO200)</f>
        <v>0.7149176425302487</v>
      </c>
      <c r="AS161" s="6">
        <f t="shared" ref="AS161" si="254">(AP161-AVERAGE(AP155:AP200))/_xlfn.STDEV.P(AP155:AP200)</f>
        <v>1.0060617551352049</v>
      </c>
      <c r="AT161" s="6">
        <f t="shared" ref="AT161" si="255">(AQ161-AVERAGE(AQ155:AQ200))/_xlfn.STDEV.P(AQ155:AQ200)</f>
        <v>0.9032961579407025</v>
      </c>
    </row>
    <row r="162" spans="1:46" ht="13.5" thickBot="1">
      <c r="A162" s="4" t="s">
        <v>59</v>
      </c>
      <c r="B162" s="4" t="s">
        <v>60</v>
      </c>
      <c r="C162" s="5">
        <v>5.5849999999999997E-2</v>
      </c>
      <c r="D162" s="5">
        <v>5.833E-2</v>
      </c>
      <c r="E162" s="5">
        <v>6.096E-2</v>
      </c>
      <c r="F162" s="5">
        <v>6.1400000000000003E-2</v>
      </c>
      <c r="G162" s="5">
        <v>6.0220000000000003E-2</v>
      </c>
      <c r="H162" s="5">
        <v>6.1960000000000001E-2</v>
      </c>
      <c r="I162" s="5">
        <v>6.2129999999999998E-2</v>
      </c>
      <c r="J162" s="5">
        <v>6.182E-2</v>
      </c>
      <c r="K162" s="5">
        <v>6.343E-2</v>
      </c>
      <c r="L162" s="5">
        <v>6.4560000000000006E-2</v>
      </c>
      <c r="M162" s="5">
        <v>6.4829999999999999E-2</v>
      </c>
      <c r="N162" s="5">
        <v>6.6540000000000002E-2</v>
      </c>
      <c r="O162" s="5">
        <v>6.8570000000000006E-2</v>
      </c>
      <c r="P162" s="5">
        <v>7.0449999999999999E-2</v>
      </c>
      <c r="Q162" s="5">
        <v>7.2059999999999999E-2</v>
      </c>
      <c r="R162" s="5">
        <v>7.4910000000000004E-2</v>
      </c>
      <c r="S162" s="5">
        <v>7.8979999999999995E-2</v>
      </c>
      <c r="T162" s="5">
        <v>7.9769999999999994E-2</v>
      </c>
      <c r="U162" s="5">
        <v>8.183E-2</v>
      </c>
      <c r="V162" s="5">
        <v>8.4070000000000006E-2</v>
      </c>
      <c r="W162" s="5">
        <v>8.8029999999999997E-2</v>
      </c>
      <c r="X162" s="5">
        <v>8.9099999999999999E-2</v>
      </c>
      <c r="Y162" s="5">
        <v>9.0910000000000005E-2</v>
      </c>
      <c r="Z162" s="5">
        <v>9.2600000000000002E-2</v>
      </c>
      <c r="AA162" s="5">
        <v>9.5030000000000003E-2</v>
      </c>
      <c r="AB162" s="5">
        <v>9.3759999999999996E-2</v>
      </c>
      <c r="AC162" s="5">
        <v>9.3469999999999998E-2</v>
      </c>
      <c r="AD162" s="5">
        <v>9.3869999999999995E-2</v>
      </c>
      <c r="AE162" s="5">
        <v>9.2600000000000002E-2</v>
      </c>
      <c r="AF162" s="5">
        <v>9.3469999999999998E-2</v>
      </c>
      <c r="AG162" s="5">
        <v>9.2740000000000003E-2</v>
      </c>
      <c r="AH162" s="5">
        <v>9.2960000000000001E-2</v>
      </c>
      <c r="AI162" s="5">
        <v>9.2020000000000005E-2</v>
      </c>
      <c r="AJ162" s="5">
        <v>9.0880000000000002E-2</v>
      </c>
      <c r="AK162" s="5">
        <v>8.2589999999999997E-2</v>
      </c>
      <c r="AM162" s="4" t="s">
        <v>59</v>
      </c>
      <c r="AN162" s="4" t="s">
        <v>60</v>
      </c>
      <c r="AO162" s="5">
        <f t="shared" si="241"/>
        <v>6.1835833333333333E-2</v>
      </c>
      <c r="AP162" s="5">
        <f t="shared" si="242"/>
        <v>8.0939999999999998E-2</v>
      </c>
      <c r="AQ162" s="5">
        <f t="shared" si="243"/>
        <v>9.2126363636363631E-2</v>
      </c>
      <c r="AR162" s="6">
        <f>(AO162-AVERAGE(AO155:AO200))/_xlfn.STDEV.P(AO155:AO200)</f>
        <v>1.8311906854869429</v>
      </c>
      <c r="AS162" s="6">
        <f t="shared" ref="AS162" si="256">(AP162-AVERAGE(AP155:AP200))/_xlfn.STDEV.P(AP155:AP200)</f>
        <v>2.0650153487538359</v>
      </c>
      <c r="AT162" s="6">
        <f t="shared" ref="AT162" si="257">(AQ162-AVERAGE(AQ155:AQ200))/_xlfn.STDEV.P(AQ155:AQ200)</f>
        <v>2.0418837355754929</v>
      </c>
    </row>
    <row r="163" spans="1:46" ht="13.5" thickBot="1">
      <c r="A163" s="4" t="s">
        <v>61</v>
      </c>
      <c r="B163" s="4" t="s">
        <v>62</v>
      </c>
      <c r="C163" s="5">
        <v>3.9109999999999999E-2</v>
      </c>
      <c r="D163" s="5">
        <v>4.0590000000000001E-2</v>
      </c>
      <c r="E163" s="5">
        <v>4.1349999999999998E-2</v>
      </c>
      <c r="F163" s="5">
        <v>4.0899999999999999E-2</v>
      </c>
      <c r="G163" s="5">
        <v>4.2860000000000002E-2</v>
      </c>
      <c r="H163" s="5">
        <v>4.3299999999999998E-2</v>
      </c>
      <c r="I163" s="5">
        <v>4.4019999999999997E-2</v>
      </c>
      <c r="J163" s="5">
        <v>4.4790000000000003E-2</v>
      </c>
      <c r="K163" s="5">
        <v>4.5650000000000003E-2</v>
      </c>
      <c r="L163" s="5">
        <v>4.4589999999999998E-2</v>
      </c>
      <c r="M163" s="5">
        <v>4.7129999999999998E-2</v>
      </c>
      <c r="N163" s="5">
        <v>4.7109999999999999E-2</v>
      </c>
      <c r="O163" s="5">
        <v>4.6249999999999999E-2</v>
      </c>
      <c r="P163" s="5">
        <v>4.6829999999999997E-2</v>
      </c>
      <c r="Q163" s="5">
        <v>4.8439999999999997E-2</v>
      </c>
      <c r="R163" s="5">
        <v>4.9619999999999997E-2</v>
      </c>
      <c r="S163" s="5">
        <v>5.0369999999999998E-2</v>
      </c>
      <c r="T163" s="5">
        <v>5.2609999999999997E-2</v>
      </c>
      <c r="U163" s="5">
        <v>5.3120000000000001E-2</v>
      </c>
      <c r="V163" s="5">
        <v>5.3609999999999998E-2</v>
      </c>
      <c r="W163" s="5">
        <v>5.5460000000000002E-2</v>
      </c>
      <c r="X163" s="5">
        <v>5.7369999999999997E-2</v>
      </c>
      <c r="Y163" s="5">
        <v>5.5980000000000002E-2</v>
      </c>
      <c r="Z163" s="5">
        <v>5.6840000000000002E-2</v>
      </c>
      <c r="AA163" s="5">
        <v>5.8400000000000001E-2</v>
      </c>
      <c r="AB163" s="5">
        <v>5.6770000000000001E-2</v>
      </c>
      <c r="AC163" s="5">
        <v>5.8659999999999997E-2</v>
      </c>
      <c r="AD163" s="5">
        <v>5.8700000000000002E-2</v>
      </c>
      <c r="AE163" s="5">
        <v>5.8999999999999997E-2</v>
      </c>
      <c r="AF163" s="5">
        <v>5.7599999999999998E-2</v>
      </c>
      <c r="AG163" s="5">
        <v>5.7169999999999999E-2</v>
      </c>
      <c r="AH163" s="5">
        <v>5.6959999999999997E-2</v>
      </c>
      <c r="AI163" s="5">
        <v>5.885E-2</v>
      </c>
      <c r="AJ163" s="5">
        <v>5.7360000000000001E-2</v>
      </c>
      <c r="AK163" s="5">
        <v>5.3780000000000001E-2</v>
      </c>
      <c r="AM163" s="4" t="s">
        <v>61</v>
      </c>
      <c r="AN163" s="4" t="s">
        <v>62</v>
      </c>
      <c r="AO163" s="5">
        <f t="shared" si="241"/>
        <v>4.3450000000000009E-2</v>
      </c>
      <c r="AP163" s="5">
        <f t="shared" si="242"/>
        <v>5.2208333333333336E-2</v>
      </c>
      <c r="AQ163" s="5">
        <f t="shared" si="243"/>
        <v>5.7568181818181817E-2</v>
      </c>
      <c r="AR163" s="6">
        <f>(AO163-AVERAGE(AO155:AO200))/_xlfn.STDEV.P(AO155:AO200)</f>
        <v>0.30546077923285236</v>
      </c>
      <c r="AS163" s="6">
        <f t="shared" ref="AS163" si="258">(AP163-AVERAGE(AP155:AP200))/_xlfn.STDEV.P(AP155:AP200)</f>
        <v>0.28305419883030875</v>
      </c>
      <c r="AT163" s="6">
        <f t="shared" ref="AT163" si="259">(AQ163-AVERAGE(AQ155:AQ200))/_xlfn.STDEV.P(AQ155:AQ200)</f>
        <v>0.22802621415193536</v>
      </c>
    </row>
    <row r="164" spans="1:46" ht="13.5" thickBot="1">
      <c r="A164" s="4" t="s">
        <v>63</v>
      </c>
      <c r="B164" s="4" t="s">
        <v>64</v>
      </c>
      <c r="C164" s="5">
        <v>4.351E-2</v>
      </c>
      <c r="D164" s="5">
        <v>4.3470000000000002E-2</v>
      </c>
      <c r="E164" s="5">
        <v>4.5330000000000002E-2</v>
      </c>
      <c r="F164" s="5">
        <v>4.4769999999999997E-2</v>
      </c>
      <c r="G164" s="5">
        <v>4.5379999999999997E-2</v>
      </c>
      <c r="H164" s="5">
        <v>4.7919999999999997E-2</v>
      </c>
      <c r="I164" s="5">
        <v>4.7640000000000002E-2</v>
      </c>
      <c r="J164" s="5">
        <v>4.829E-2</v>
      </c>
      <c r="K164" s="5">
        <v>4.8739999999999999E-2</v>
      </c>
      <c r="L164" s="5">
        <v>4.8930000000000001E-2</v>
      </c>
      <c r="M164" s="5">
        <v>4.8640000000000003E-2</v>
      </c>
      <c r="N164" s="5">
        <v>5.0189999999999999E-2</v>
      </c>
      <c r="O164" s="5">
        <v>5.3429999999999998E-2</v>
      </c>
      <c r="P164" s="5">
        <v>5.509E-2</v>
      </c>
      <c r="Q164" s="5">
        <v>5.5629999999999999E-2</v>
      </c>
      <c r="R164" s="5">
        <v>5.4699999999999999E-2</v>
      </c>
      <c r="S164" s="5">
        <v>5.5399999999999998E-2</v>
      </c>
      <c r="T164" s="5">
        <v>5.9429999999999997E-2</v>
      </c>
      <c r="U164" s="5">
        <v>6.1760000000000002E-2</v>
      </c>
      <c r="V164" s="5">
        <v>6.1929999999999999E-2</v>
      </c>
      <c r="W164" s="5">
        <v>6.3789999999999999E-2</v>
      </c>
      <c r="X164" s="5">
        <v>6.898E-2</v>
      </c>
      <c r="Y164" s="5">
        <v>7.1559999999999999E-2</v>
      </c>
      <c r="Z164" s="5">
        <v>7.1900000000000006E-2</v>
      </c>
      <c r="AA164" s="5">
        <v>7.2510000000000005E-2</v>
      </c>
      <c r="AB164" s="5">
        <v>7.1709999999999996E-2</v>
      </c>
      <c r="AC164" s="5">
        <v>7.2849999999999998E-2</v>
      </c>
      <c r="AD164" s="5">
        <v>7.5370000000000006E-2</v>
      </c>
      <c r="AE164" s="5">
        <v>7.7299999999999994E-2</v>
      </c>
      <c r="AF164" s="5">
        <v>7.5889999999999999E-2</v>
      </c>
      <c r="AG164" s="5">
        <v>7.5740000000000002E-2</v>
      </c>
      <c r="AH164" s="5">
        <v>7.8259999999999996E-2</v>
      </c>
      <c r="AI164" s="5">
        <v>7.9589999999999994E-2</v>
      </c>
      <c r="AJ164" s="5">
        <v>7.5600000000000001E-2</v>
      </c>
      <c r="AK164" s="5">
        <v>6.9690000000000002E-2</v>
      </c>
      <c r="AM164" s="4" t="s">
        <v>63</v>
      </c>
      <c r="AN164" s="4" t="s">
        <v>64</v>
      </c>
      <c r="AO164" s="5">
        <f t="shared" si="241"/>
        <v>4.6900833333333336E-2</v>
      </c>
      <c r="AP164" s="5">
        <f t="shared" si="242"/>
        <v>6.1133333333333324E-2</v>
      </c>
      <c r="AQ164" s="5">
        <f t="shared" si="243"/>
        <v>7.4955454545454547E-2</v>
      </c>
      <c r="AR164" s="6">
        <f>(AO164-AVERAGE(AO155:AO200))/_xlfn.STDEV.P(AO155:AO200)</f>
        <v>0.59182471622229982</v>
      </c>
      <c r="AS164" s="6">
        <f t="shared" ref="AS164" si="260">(AP164-AVERAGE(AP155:AP200))/_xlfn.STDEV.P(AP155:AP200)</f>
        <v>0.83658990031186087</v>
      </c>
      <c r="AT164" s="6">
        <f t="shared" ref="AT164" si="261">(AQ164-AVERAGE(AQ155:AQ200))/_xlfn.STDEV.P(AQ155:AQ200)</f>
        <v>1.1406331209427747</v>
      </c>
    </row>
    <row r="165" spans="1:46" ht="13.5" thickBot="1">
      <c r="A165" s="4" t="s">
        <v>65</v>
      </c>
      <c r="B165" s="4" t="s">
        <v>66</v>
      </c>
      <c r="C165" s="5">
        <v>3.841E-2</v>
      </c>
      <c r="D165" s="5">
        <v>4.0039999999999999E-2</v>
      </c>
      <c r="E165" s="5">
        <v>3.9870000000000003E-2</v>
      </c>
      <c r="F165" s="5">
        <v>4.113E-2</v>
      </c>
      <c r="G165" s="5">
        <v>4.2560000000000001E-2</v>
      </c>
      <c r="H165" s="5">
        <v>4.521E-2</v>
      </c>
      <c r="I165" s="5">
        <v>4.5949999999999998E-2</v>
      </c>
      <c r="J165" s="5">
        <v>4.6100000000000002E-2</v>
      </c>
      <c r="K165" s="5">
        <v>4.718E-2</v>
      </c>
      <c r="L165" s="5">
        <v>4.7539999999999999E-2</v>
      </c>
      <c r="M165" s="5">
        <v>4.9399999999999999E-2</v>
      </c>
      <c r="N165" s="5">
        <v>4.9950000000000001E-2</v>
      </c>
      <c r="O165" s="5">
        <v>5.1429999999999997E-2</v>
      </c>
      <c r="P165" s="5">
        <v>5.1020000000000003E-2</v>
      </c>
      <c r="Q165" s="5">
        <v>5.237E-2</v>
      </c>
      <c r="R165" s="5">
        <v>5.2380000000000003E-2</v>
      </c>
      <c r="S165" s="5">
        <v>5.2549999999999999E-2</v>
      </c>
      <c r="T165" s="5">
        <v>5.7419999999999999E-2</v>
      </c>
      <c r="U165" s="5">
        <v>5.7759999999999999E-2</v>
      </c>
      <c r="V165" s="5">
        <v>5.8770000000000003E-2</v>
      </c>
      <c r="W165" s="5">
        <v>5.9369999999999999E-2</v>
      </c>
      <c r="X165" s="5">
        <v>5.9709999999999999E-2</v>
      </c>
      <c r="Y165" s="5">
        <v>5.9520000000000003E-2</v>
      </c>
      <c r="Z165" s="5">
        <v>5.9709999999999999E-2</v>
      </c>
      <c r="AA165" s="5">
        <v>6.1850000000000002E-2</v>
      </c>
      <c r="AB165" s="5">
        <v>6.3079999999999997E-2</v>
      </c>
      <c r="AC165" s="5">
        <v>6.3969999999999999E-2</v>
      </c>
      <c r="AD165" s="5">
        <v>6.4380000000000007E-2</v>
      </c>
      <c r="AE165" s="5">
        <v>6.5519999999999995E-2</v>
      </c>
      <c r="AF165" s="5">
        <v>6.0720000000000003E-2</v>
      </c>
      <c r="AG165" s="5">
        <v>6.114E-2</v>
      </c>
      <c r="AH165" s="5">
        <v>6.1060000000000003E-2</v>
      </c>
      <c r="AI165" s="5">
        <v>6.0780000000000001E-2</v>
      </c>
      <c r="AJ165" s="5">
        <v>6.0929999999999998E-2</v>
      </c>
      <c r="AK165" s="5">
        <v>5.6599999999999998E-2</v>
      </c>
      <c r="AM165" s="4" t="s">
        <v>65</v>
      </c>
      <c r="AN165" s="4" t="s">
        <v>66</v>
      </c>
      <c r="AO165" s="5">
        <f t="shared" si="241"/>
        <v>4.4445000000000005E-2</v>
      </c>
      <c r="AP165" s="5">
        <f t="shared" si="242"/>
        <v>5.600083333333334E-2</v>
      </c>
      <c r="AQ165" s="5">
        <f t="shared" si="243"/>
        <v>6.1820909090909093E-2</v>
      </c>
      <c r="AR165" s="6">
        <f>(AO165-AVERAGE(AO155:AO200))/_xlfn.STDEV.P(AO155:AO200)</f>
        <v>0.38802985452031902</v>
      </c>
      <c r="AS165" s="6">
        <f t="shared" ref="AS165" si="262">(AP165-AVERAGE(AP155:AP200))/_xlfn.STDEV.P(AP155:AP200)</f>
        <v>0.51826810895566355</v>
      </c>
      <c r="AT165" s="6">
        <f t="shared" ref="AT165" si="263">(AQ165-AVERAGE(AQ155:AQ200))/_xlfn.STDEV.P(AQ155:AQ200)</f>
        <v>0.45123938522626084</v>
      </c>
    </row>
    <row r="166" spans="1:46" ht="13.5" thickBot="1">
      <c r="A166" s="4" t="s">
        <v>67</v>
      </c>
      <c r="B166" s="4" t="s">
        <v>68</v>
      </c>
      <c r="C166" s="5">
        <v>3.3700000000000001E-2</v>
      </c>
      <c r="D166" s="5">
        <v>3.4430000000000002E-2</v>
      </c>
      <c r="E166" s="5">
        <v>3.4700000000000002E-2</v>
      </c>
      <c r="F166" s="5">
        <v>3.4110000000000001E-2</v>
      </c>
      <c r="G166" s="5">
        <v>3.5389999999999998E-2</v>
      </c>
      <c r="H166" s="5">
        <v>3.5439999999999999E-2</v>
      </c>
      <c r="I166" s="5">
        <v>3.6459999999999999E-2</v>
      </c>
      <c r="J166" s="5">
        <v>3.721E-2</v>
      </c>
      <c r="K166" s="5">
        <v>3.8300000000000001E-2</v>
      </c>
      <c r="L166" s="5">
        <v>3.9230000000000001E-2</v>
      </c>
      <c r="M166" s="5">
        <v>3.8330000000000003E-2</v>
      </c>
      <c r="N166" s="5">
        <v>3.85E-2</v>
      </c>
      <c r="O166" s="5">
        <v>3.9480000000000001E-2</v>
      </c>
      <c r="P166" s="5">
        <v>4.095E-2</v>
      </c>
      <c r="Q166" s="5">
        <v>4.3200000000000002E-2</v>
      </c>
      <c r="R166" s="5">
        <v>4.3799999999999999E-2</v>
      </c>
      <c r="S166" s="5">
        <v>4.555E-2</v>
      </c>
      <c r="T166" s="5">
        <v>4.9660000000000003E-2</v>
      </c>
      <c r="U166" s="5">
        <v>5.1290000000000002E-2</v>
      </c>
      <c r="V166" s="5">
        <v>5.1819999999999998E-2</v>
      </c>
      <c r="W166" s="5">
        <v>5.2150000000000002E-2</v>
      </c>
      <c r="X166" s="5">
        <v>5.169E-2</v>
      </c>
      <c r="Y166" s="5">
        <v>5.1360000000000003E-2</v>
      </c>
      <c r="Z166" s="5">
        <v>5.16E-2</v>
      </c>
      <c r="AA166" s="5">
        <v>5.1450000000000003E-2</v>
      </c>
      <c r="AB166" s="5">
        <v>5.1189999999999999E-2</v>
      </c>
      <c r="AC166" s="5">
        <v>5.1909999999999998E-2</v>
      </c>
      <c r="AD166" s="5">
        <v>5.2999999999999999E-2</v>
      </c>
      <c r="AE166" s="5">
        <v>5.3580000000000003E-2</v>
      </c>
      <c r="AF166" s="5">
        <v>4.99E-2</v>
      </c>
      <c r="AG166" s="5">
        <v>4.8689999999999997E-2</v>
      </c>
      <c r="AH166" s="5">
        <v>4.8730000000000002E-2</v>
      </c>
      <c r="AI166" s="5">
        <v>4.8719999999999999E-2</v>
      </c>
      <c r="AJ166" s="5">
        <v>4.9759999999999999E-2</v>
      </c>
      <c r="AK166" s="5">
        <v>4.7219999999999998E-2</v>
      </c>
      <c r="AM166" s="4" t="s">
        <v>67</v>
      </c>
      <c r="AN166" s="4" t="s">
        <v>68</v>
      </c>
      <c r="AO166" s="5">
        <f t="shared" si="241"/>
        <v>3.6316666666666664E-2</v>
      </c>
      <c r="AP166" s="5">
        <f t="shared" si="242"/>
        <v>4.7712499999999991E-2</v>
      </c>
      <c r="AQ166" s="5">
        <f t="shared" si="243"/>
        <v>5.0377272727272729E-2</v>
      </c>
      <c r="AR166" s="6">
        <f>(AO166-AVERAGE(AO155:AO200))/_xlfn.STDEV.P(AO155:AO200)</f>
        <v>-0.28649172031548847</v>
      </c>
      <c r="AS166" s="6">
        <f t="shared" ref="AS166" si="264">(AP166-AVERAGE(AP155:AP200))/_xlfn.STDEV.P(AP155:AP200)</f>
        <v>4.2189878599086699E-3</v>
      </c>
      <c r="AT166" s="6">
        <f t="shared" ref="AT166" si="265">(AQ166-AVERAGE(AQ155:AQ200))/_xlfn.STDEV.P(AQ155:AQ200)</f>
        <v>-0.14940349580914045</v>
      </c>
    </row>
    <row r="167" spans="1:46" ht="13.5" thickBot="1">
      <c r="A167" s="4" t="s">
        <v>69</v>
      </c>
      <c r="B167" s="4" t="s">
        <v>70</v>
      </c>
      <c r="C167" s="5">
        <v>5.6770000000000001E-2</v>
      </c>
      <c r="D167" s="5">
        <v>5.9619999999999999E-2</v>
      </c>
      <c r="E167" s="5">
        <v>6.3780000000000003E-2</v>
      </c>
      <c r="F167" s="5">
        <v>6.2600000000000003E-2</v>
      </c>
      <c r="G167" s="5">
        <v>6.3159999999999994E-2</v>
      </c>
      <c r="H167" s="5">
        <v>6.3380000000000006E-2</v>
      </c>
      <c r="I167" s="5">
        <v>6.3799999999999996E-2</v>
      </c>
      <c r="J167" s="5">
        <v>6.3500000000000001E-2</v>
      </c>
      <c r="K167" s="5">
        <v>6.275E-2</v>
      </c>
      <c r="L167" s="5">
        <v>6.454E-2</v>
      </c>
      <c r="M167" s="5">
        <v>6.5060000000000007E-2</v>
      </c>
      <c r="N167" s="5">
        <v>6.5240000000000006E-2</v>
      </c>
      <c r="O167" s="5">
        <v>6.7030000000000006E-2</v>
      </c>
      <c r="P167" s="5">
        <v>6.6059999999999994E-2</v>
      </c>
      <c r="Q167" s="5">
        <v>6.6960000000000006E-2</v>
      </c>
      <c r="R167" s="5">
        <v>7.0309999999999997E-2</v>
      </c>
      <c r="S167" s="5">
        <v>7.3819999999999997E-2</v>
      </c>
      <c r="T167" s="5">
        <v>7.7810000000000004E-2</v>
      </c>
      <c r="U167" s="5">
        <v>7.9189999999999997E-2</v>
      </c>
      <c r="V167" s="5">
        <v>8.2900000000000001E-2</v>
      </c>
      <c r="W167" s="5">
        <v>8.5739999999999997E-2</v>
      </c>
      <c r="X167" s="5">
        <v>8.7499999999999994E-2</v>
      </c>
      <c r="Y167" s="5">
        <v>8.8039999999999993E-2</v>
      </c>
      <c r="Z167" s="5">
        <v>8.9679999999999996E-2</v>
      </c>
      <c r="AA167" s="5">
        <v>9.1789999999999997E-2</v>
      </c>
      <c r="AB167" s="5">
        <v>9.4530000000000003E-2</v>
      </c>
      <c r="AC167" s="5">
        <v>9.6530000000000005E-2</v>
      </c>
      <c r="AD167" s="5">
        <v>9.5229999999999995E-2</v>
      </c>
      <c r="AE167" s="5">
        <v>9.2880000000000004E-2</v>
      </c>
      <c r="AF167" s="5">
        <v>9.0429999999999996E-2</v>
      </c>
      <c r="AG167" s="5">
        <v>9.0249999999999997E-2</v>
      </c>
      <c r="AH167" s="5">
        <v>9.0179999999999996E-2</v>
      </c>
      <c r="AI167" s="5">
        <v>9.1439999999999994E-2</v>
      </c>
      <c r="AJ167" s="5">
        <v>9.1550000000000006E-2</v>
      </c>
      <c r="AK167" s="5">
        <v>8.4970000000000004E-2</v>
      </c>
      <c r="AM167" s="4" t="s">
        <v>69</v>
      </c>
      <c r="AN167" s="4" t="s">
        <v>70</v>
      </c>
      <c r="AO167" s="5">
        <f t="shared" si="241"/>
        <v>6.2850000000000003E-2</v>
      </c>
      <c r="AP167" s="5">
        <f t="shared" si="242"/>
        <v>7.7920000000000003E-2</v>
      </c>
      <c r="AQ167" s="5">
        <f t="shared" si="243"/>
        <v>9.1798181818181834E-2</v>
      </c>
      <c r="AR167" s="6">
        <f>(AO167-AVERAGE(AO155:AO200))/_xlfn.STDEV.P(AO155:AO200)</f>
        <v>1.9153502873502994</v>
      </c>
      <c r="AS167" s="6">
        <f t="shared" ref="AS167" si="266">(AP167-AVERAGE(AP155:AP200))/_xlfn.STDEV.P(AP155:AP200)</f>
        <v>1.8777125119499942</v>
      </c>
      <c r="AT167" s="6">
        <f t="shared" ref="AT167" si="267">(AQ167-AVERAGE(AQ155:AQ200))/_xlfn.STDEV.P(AQ155:AQ200)</f>
        <v>2.024658435285235</v>
      </c>
    </row>
    <row r="168" spans="1:46" ht="13.5" thickBot="1">
      <c r="A168" s="4" t="s">
        <v>71</v>
      </c>
      <c r="B168" s="4" t="s">
        <v>72</v>
      </c>
      <c r="C168" s="5">
        <v>3.4790000000000001E-2</v>
      </c>
      <c r="D168" s="5">
        <v>3.6929999999999998E-2</v>
      </c>
      <c r="E168" s="5">
        <v>3.6720000000000003E-2</v>
      </c>
      <c r="F168" s="5">
        <v>3.7839999999999999E-2</v>
      </c>
      <c r="G168" s="5">
        <v>3.9070000000000001E-2</v>
      </c>
      <c r="H168" s="5">
        <v>3.9510000000000003E-2</v>
      </c>
      <c r="I168" s="5">
        <v>3.875E-2</v>
      </c>
      <c r="J168" s="5">
        <v>3.9329999999999997E-2</v>
      </c>
      <c r="K168" s="5">
        <v>3.9609999999999999E-2</v>
      </c>
      <c r="L168" s="5">
        <v>4.0689999999999997E-2</v>
      </c>
      <c r="M168" s="5">
        <v>3.943E-2</v>
      </c>
      <c r="N168" s="5">
        <v>3.9289999999999999E-2</v>
      </c>
      <c r="O168" s="5">
        <v>4.0050000000000002E-2</v>
      </c>
      <c r="P168" s="5">
        <v>3.8289999999999998E-2</v>
      </c>
      <c r="Q168" s="5">
        <v>3.9170000000000003E-2</v>
      </c>
      <c r="R168" s="5">
        <v>3.9699999999999999E-2</v>
      </c>
      <c r="S168" s="5">
        <v>4.0230000000000002E-2</v>
      </c>
      <c r="T168" s="5">
        <v>4.1820000000000003E-2</v>
      </c>
      <c r="U168" s="5">
        <v>4.3920000000000001E-2</v>
      </c>
      <c r="V168" s="5">
        <v>4.4269999999999997E-2</v>
      </c>
      <c r="W168" s="5">
        <v>4.6039999999999998E-2</v>
      </c>
      <c r="X168" s="5">
        <v>4.7109999999999999E-2</v>
      </c>
      <c r="Y168" s="5">
        <v>4.709E-2</v>
      </c>
      <c r="Z168" s="5">
        <v>4.6710000000000002E-2</v>
      </c>
      <c r="AA168" s="5">
        <v>4.7109999999999999E-2</v>
      </c>
      <c r="AB168" s="5">
        <v>4.82E-2</v>
      </c>
      <c r="AC168" s="5">
        <v>4.7359999999999999E-2</v>
      </c>
      <c r="AD168" s="5">
        <v>4.7440000000000003E-2</v>
      </c>
      <c r="AE168" s="5">
        <v>4.7809999999999998E-2</v>
      </c>
      <c r="AF168" s="5">
        <v>4.6530000000000002E-2</v>
      </c>
      <c r="AG168" s="5">
        <v>4.5370000000000001E-2</v>
      </c>
      <c r="AH168" s="5">
        <v>4.5100000000000001E-2</v>
      </c>
      <c r="AI168" s="5">
        <v>4.3740000000000001E-2</v>
      </c>
      <c r="AJ168" s="5">
        <v>4.215E-2</v>
      </c>
      <c r="AK168" s="5">
        <v>3.9879999999999999E-2</v>
      </c>
      <c r="AM168" s="4" t="s">
        <v>71</v>
      </c>
      <c r="AN168" s="4" t="s">
        <v>72</v>
      </c>
      <c r="AO168" s="5">
        <f t="shared" si="241"/>
        <v>3.8496666666666665E-2</v>
      </c>
      <c r="AP168" s="5">
        <f t="shared" si="242"/>
        <v>4.2866666666666664E-2</v>
      </c>
      <c r="AQ168" s="5">
        <f t="shared" si="243"/>
        <v>4.5517272727272733E-2</v>
      </c>
      <c r="AR168" s="6">
        <f>(AO168-AVERAGE(AO155:AO200))/_xlfn.STDEV.P(AO155:AO200)</f>
        <v>-0.10558661064043499</v>
      </c>
      <c r="AS168" s="6">
        <f t="shared" ref="AS168" si="268">(AP168-AVERAGE(AP155:AP200))/_xlfn.STDEV.P(AP155:AP200)</f>
        <v>-0.29632350552153158</v>
      </c>
      <c r="AT168" s="6">
        <f t="shared" ref="AT168" si="269">(AQ168-AVERAGE(AQ155:AQ200))/_xlfn.STDEV.P(AQ155:AQ200)</f>
        <v>-0.4044906297474351</v>
      </c>
    </row>
    <row r="169" spans="1:46" ht="13.5" thickBot="1">
      <c r="A169" s="4" t="s">
        <v>73</v>
      </c>
      <c r="B169" s="4" t="s">
        <v>74</v>
      </c>
      <c r="C169" s="5">
        <v>2.6530000000000001E-2</v>
      </c>
      <c r="D169" s="5">
        <v>2.664E-2</v>
      </c>
      <c r="E169" s="5">
        <v>2.7400000000000001E-2</v>
      </c>
      <c r="F169" s="5">
        <v>2.6089999999999999E-2</v>
      </c>
      <c r="G169" s="5">
        <v>2.6210000000000001E-2</v>
      </c>
      <c r="H169" s="5">
        <v>2.6499999999999999E-2</v>
      </c>
      <c r="I169" s="5">
        <v>2.741E-2</v>
      </c>
      <c r="J169" s="5">
        <v>2.8230000000000002E-2</v>
      </c>
      <c r="K169" s="5">
        <v>3.0200000000000001E-2</v>
      </c>
      <c r="L169" s="5">
        <v>3.057E-2</v>
      </c>
      <c r="M169" s="5">
        <v>3.024E-2</v>
      </c>
      <c r="N169" s="5">
        <v>2.9350000000000001E-2</v>
      </c>
      <c r="O169" s="5">
        <v>2.896E-2</v>
      </c>
      <c r="P169" s="5">
        <v>2.9929999999999998E-2</v>
      </c>
      <c r="Q169" s="5">
        <v>3.0839999999999999E-2</v>
      </c>
      <c r="R169" s="5">
        <v>3.202E-2</v>
      </c>
      <c r="S169" s="5">
        <v>3.5270000000000003E-2</v>
      </c>
      <c r="T169" s="5">
        <v>3.8519999999999999E-2</v>
      </c>
      <c r="U169" s="5">
        <v>3.9390000000000001E-2</v>
      </c>
      <c r="V169" s="5">
        <v>4.0939999999999997E-2</v>
      </c>
      <c r="W169" s="5">
        <v>4.2130000000000001E-2</v>
      </c>
      <c r="X169" s="5">
        <v>4.3299999999999998E-2</v>
      </c>
      <c r="Y169" s="5">
        <v>4.3400000000000001E-2</v>
      </c>
      <c r="Z169" s="5">
        <v>4.4409999999999998E-2</v>
      </c>
      <c r="AA169" s="5">
        <v>4.5330000000000002E-2</v>
      </c>
      <c r="AB169" s="5">
        <v>4.5999999999999999E-2</v>
      </c>
      <c r="AC169" s="5">
        <v>4.648E-2</v>
      </c>
      <c r="AD169" s="5">
        <v>4.8619999999999997E-2</v>
      </c>
      <c r="AE169" s="5">
        <v>4.7559999999999998E-2</v>
      </c>
      <c r="AF169" s="5">
        <v>4.5280000000000001E-2</v>
      </c>
      <c r="AG169" s="5">
        <v>4.4830000000000002E-2</v>
      </c>
      <c r="AH169" s="5">
        <v>4.4429999999999997E-2</v>
      </c>
      <c r="AI169" s="5">
        <v>4.419E-2</v>
      </c>
      <c r="AJ169" s="5">
        <v>4.446E-2</v>
      </c>
      <c r="AK169" s="5">
        <v>4.1000000000000002E-2</v>
      </c>
      <c r="AM169" s="4" t="s">
        <v>73</v>
      </c>
      <c r="AN169" s="4" t="s">
        <v>74</v>
      </c>
      <c r="AO169" s="5">
        <f t="shared" si="241"/>
        <v>2.79475E-2</v>
      </c>
      <c r="AP169" s="5">
        <f t="shared" si="242"/>
        <v>3.7425833333333332E-2</v>
      </c>
      <c r="AQ169" s="5">
        <f t="shared" si="243"/>
        <v>4.5289090909090897E-2</v>
      </c>
      <c r="AR169" s="6">
        <f>(AO169-AVERAGE(AO155:AO200))/_xlfn.STDEV.P(AO155:AO200)</f>
        <v>-0.98099860734399025</v>
      </c>
      <c r="AS169" s="6">
        <f t="shared" ref="AS169" si="270">(AP169-AVERAGE(AP155:AP200))/_xlfn.STDEV.P(AP155:AP200)</f>
        <v>-0.63376837900174243</v>
      </c>
      <c r="AT169" s="6">
        <f t="shared" ref="AT169" si="271">(AQ169-AVERAGE(AQ155:AQ200))/_xlfn.STDEV.P(AQ155:AQ200)</f>
        <v>-0.41646722357805926</v>
      </c>
    </row>
    <row r="170" spans="1:46" ht="13.5" thickBot="1">
      <c r="A170" s="4" t="s">
        <v>75</v>
      </c>
      <c r="B170" s="4" t="s">
        <v>76</v>
      </c>
      <c r="C170" s="5">
        <v>4.6420000000000003E-2</v>
      </c>
      <c r="D170" s="5">
        <v>4.7399999999999998E-2</v>
      </c>
      <c r="E170" s="5">
        <v>4.7539999999999999E-2</v>
      </c>
      <c r="F170" s="5">
        <v>4.82E-2</v>
      </c>
      <c r="G170" s="5">
        <v>4.82E-2</v>
      </c>
      <c r="H170" s="5">
        <v>4.913E-2</v>
      </c>
      <c r="I170" s="5">
        <v>4.9450000000000001E-2</v>
      </c>
      <c r="J170" s="5">
        <v>5.0009999999999999E-2</v>
      </c>
      <c r="K170" s="5">
        <v>5.1479999999999998E-2</v>
      </c>
      <c r="L170" s="5">
        <v>5.1610000000000003E-2</v>
      </c>
      <c r="M170" s="5">
        <v>5.1069999999999997E-2</v>
      </c>
      <c r="N170" s="5">
        <v>5.16E-2</v>
      </c>
      <c r="O170" s="5">
        <v>5.1670000000000001E-2</v>
      </c>
      <c r="P170" s="5">
        <v>5.2490000000000002E-2</v>
      </c>
      <c r="Q170" s="5">
        <v>5.5120000000000002E-2</v>
      </c>
      <c r="R170" s="5">
        <v>5.6160000000000002E-2</v>
      </c>
      <c r="S170" s="5">
        <v>5.7480000000000003E-2</v>
      </c>
      <c r="T170" s="5">
        <v>6.1620000000000001E-2</v>
      </c>
      <c r="U170" s="5">
        <v>6.3289999999999999E-2</v>
      </c>
      <c r="V170" s="5">
        <v>6.4710000000000004E-2</v>
      </c>
      <c r="W170" s="5">
        <v>6.7760000000000001E-2</v>
      </c>
      <c r="X170" s="5">
        <v>6.8970000000000004E-2</v>
      </c>
      <c r="Y170" s="5">
        <v>7.0999999999999994E-2</v>
      </c>
      <c r="Z170" s="5">
        <v>7.1580000000000005E-2</v>
      </c>
      <c r="AA170" s="5">
        <v>7.3529999999999998E-2</v>
      </c>
      <c r="AB170" s="5">
        <v>7.5389999999999999E-2</v>
      </c>
      <c r="AC170" s="5">
        <v>7.7259999999999995E-2</v>
      </c>
      <c r="AD170" s="5">
        <v>7.9329999999999998E-2</v>
      </c>
      <c r="AE170" s="5">
        <v>7.9439999999999997E-2</v>
      </c>
      <c r="AF170" s="5">
        <v>7.5810000000000002E-2</v>
      </c>
      <c r="AG170" s="5">
        <v>7.4329999999999993E-2</v>
      </c>
      <c r="AH170" s="5">
        <v>7.5009999999999993E-2</v>
      </c>
      <c r="AI170" s="5">
        <v>7.3010000000000005E-2</v>
      </c>
      <c r="AJ170" s="5">
        <v>7.3599999999999999E-2</v>
      </c>
      <c r="AK170" s="5">
        <v>6.8220000000000003E-2</v>
      </c>
      <c r="AM170" s="4" t="s">
        <v>75</v>
      </c>
      <c r="AN170" s="4" t="s">
        <v>76</v>
      </c>
      <c r="AO170" s="5">
        <f t="shared" si="241"/>
        <v>4.9342499999999991E-2</v>
      </c>
      <c r="AP170" s="5">
        <f t="shared" si="242"/>
        <v>6.1820833333333332E-2</v>
      </c>
      <c r="AQ170" s="5">
        <f t="shared" si="243"/>
        <v>7.499363636363636E-2</v>
      </c>
      <c r="AR170" s="6">
        <f>(AO170-AVERAGE(AO155:AO200))/_xlfn.STDEV.P(AO155:AO200)</f>
        <v>0.79444397132470956</v>
      </c>
      <c r="AS170" s="6">
        <f t="shared" ref="AS170" si="272">(AP170-AVERAGE(AP155:AP200))/_xlfn.STDEV.P(AP155:AP200)</f>
        <v>0.8792292050478353</v>
      </c>
      <c r="AT170" s="6">
        <f t="shared" ref="AT170" si="273">(AQ170-AVERAGE(AQ155:AQ200))/_xlfn.STDEV.P(AQ155:AQ200)</f>
        <v>1.1426371725000899</v>
      </c>
    </row>
    <row r="171" spans="1:46" ht="13.5" thickBot="1">
      <c r="A171" s="4" t="s">
        <v>77</v>
      </c>
      <c r="B171" s="4" t="s">
        <v>78</v>
      </c>
      <c r="C171" s="5">
        <v>3.5990000000000001E-2</v>
      </c>
      <c r="D171" s="5">
        <v>3.6720000000000003E-2</v>
      </c>
      <c r="E171" s="5">
        <v>3.6859999999999997E-2</v>
      </c>
      <c r="F171" s="5">
        <v>3.6749999999999998E-2</v>
      </c>
      <c r="G171" s="5">
        <v>3.7909999999999999E-2</v>
      </c>
      <c r="H171" s="5">
        <v>3.8289999999999998E-2</v>
      </c>
      <c r="I171" s="5">
        <v>3.7650000000000003E-2</v>
      </c>
      <c r="J171" s="5">
        <v>3.8809999999999997E-2</v>
      </c>
      <c r="K171" s="5">
        <v>3.9320000000000001E-2</v>
      </c>
      <c r="L171" s="5">
        <v>4.0370000000000003E-2</v>
      </c>
      <c r="M171" s="5">
        <v>4.1300000000000003E-2</v>
      </c>
      <c r="N171" s="5">
        <v>4.2270000000000002E-2</v>
      </c>
      <c r="O171" s="5">
        <v>4.3099999999999999E-2</v>
      </c>
      <c r="P171" s="5">
        <v>4.3459999999999999E-2</v>
      </c>
      <c r="Q171" s="5">
        <v>4.5710000000000001E-2</v>
      </c>
      <c r="R171" s="5">
        <v>4.7440000000000003E-2</v>
      </c>
      <c r="S171" s="5">
        <v>5.058E-2</v>
      </c>
      <c r="T171" s="5">
        <v>5.3679999999999999E-2</v>
      </c>
      <c r="U171" s="5">
        <v>5.5239999999999997E-2</v>
      </c>
      <c r="V171" s="5">
        <v>5.6860000000000001E-2</v>
      </c>
      <c r="W171" s="5">
        <v>5.7570000000000003E-2</v>
      </c>
      <c r="X171" s="5">
        <v>5.7709999999999997E-2</v>
      </c>
      <c r="Y171" s="5">
        <v>5.8500000000000003E-2</v>
      </c>
      <c r="Z171" s="5">
        <v>5.8229999999999997E-2</v>
      </c>
      <c r="AA171" s="5">
        <v>5.8990000000000001E-2</v>
      </c>
      <c r="AB171" s="5">
        <v>5.9880000000000003E-2</v>
      </c>
      <c r="AC171" s="5">
        <v>6.08E-2</v>
      </c>
      <c r="AD171" s="5">
        <v>6.123E-2</v>
      </c>
      <c r="AE171" s="5">
        <v>6.1060000000000003E-2</v>
      </c>
      <c r="AF171" s="5">
        <v>6.0580000000000002E-2</v>
      </c>
      <c r="AG171" s="5">
        <v>5.985E-2</v>
      </c>
      <c r="AH171" s="5">
        <v>0.06</v>
      </c>
      <c r="AI171" s="5">
        <v>6.1370000000000001E-2</v>
      </c>
      <c r="AJ171" s="5">
        <v>6.2609999999999999E-2</v>
      </c>
      <c r="AK171" s="5">
        <v>5.8689999999999999E-2</v>
      </c>
      <c r="AM171" s="4" t="s">
        <v>77</v>
      </c>
      <c r="AN171" s="4" t="s">
        <v>78</v>
      </c>
      <c r="AO171" s="5">
        <f t="shared" si="241"/>
        <v>3.8520000000000006E-2</v>
      </c>
      <c r="AP171" s="5">
        <f t="shared" si="242"/>
        <v>5.2340000000000005E-2</v>
      </c>
      <c r="AQ171" s="5">
        <f t="shared" si="243"/>
        <v>6.0460000000000007E-2</v>
      </c>
      <c r="AR171" s="6">
        <f>(AO171-AVERAGE(AO155:AO200))/_xlfn.STDEV.P(AO155:AO200)</f>
        <v>-0.10365031741761273</v>
      </c>
      <c r="AS171" s="6">
        <f t="shared" ref="AS171" si="274">(AP171-AVERAGE(AP155:AP200))/_xlfn.STDEV.P(AP155:AP200)</f>
        <v>0.29122027173731968</v>
      </c>
      <c r="AT171" s="6">
        <f t="shared" ref="AT171" si="275">(AQ171-AVERAGE(AQ155:AQ200))/_xlfn.STDEV.P(AQ155:AQ200)</f>
        <v>0.37980926186194619</v>
      </c>
    </row>
    <row r="172" spans="1:46" ht="13.5" thickBot="1">
      <c r="A172" s="4" t="s">
        <v>79</v>
      </c>
      <c r="B172" s="4" t="s">
        <v>80</v>
      </c>
      <c r="C172" s="5">
        <v>3.746E-2</v>
      </c>
      <c r="D172" s="5">
        <v>3.9780000000000003E-2</v>
      </c>
      <c r="E172" s="5">
        <v>4.2450000000000002E-2</v>
      </c>
      <c r="F172" s="5">
        <v>4.0469999999999999E-2</v>
      </c>
      <c r="G172" s="5">
        <v>4.0009999999999997E-2</v>
      </c>
      <c r="H172" s="5">
        <v>4.0559999999999999E-2</v>
      </c>
      <c r="I172" s="5">
        <v>4.0129999999999999E-2</v>
      </c>
      <c r="J172" s="5">
        <v>3.9669999999999997E-2</v>
      </c>
      <c r="K172" s="5">
        <v>3.9260000000000003E-2</v>
      </c>
      <c r="L172" s="5">
        <v>4.0910000000000002E-2</v>
      </c>
      <c r="M172" s="5">
        <v>3.9890000000000002E-2</v>
      </c>
      <c r="N172" s="5">
        <v>4.0210000000000003E-2</v>
      </c>
      <c r="O172" s="5">
        <v>4.1820000000000003E-2</v>
      </c>
      <c r="P172" s="5">
        <v>4.0989999999999999E-2</v>
      </c>
      <c r="Q172" s="5">
        <v>4.061E-2</v>
      </c>
      <c r="R172" s="5">
        <v>4.2680000000000003E-2</v>
      </c>
      <c r="S172" s="5">
        <v>4.6820000000000001E-2</v>
      </c>
      <c r="T172" s="5">
        <v>5.0160000000000003E-2</v>
      </c>
      <c r="U172" s="5">
        <v>5.4510000000000003E-2</v>
      </c>
      <c r="V172" s="5">
        <v>5.604E-2</v>
      </c>
      <c r="W172" s="5">
        <v>5.951E-2</v>
      </c>
      <c r="X172" s="5">
        <v>5.9270000000000003E-2</v>
      </c>
      <c r="Y172" s="5">
        <v>6.1510000000000002E-2</v>
      </c>
      <c r="Z172" s="5">
        <v>6.2689999999999996E-2</v>
      </c>
      <c r="AA172" s="5">
        <v>6.3259999999999997E-2</v>
      </c>
      <c r="AB172" s="5">
        <v>6.4140000000000003E-2</v>
      </c>
      <c r="AC172" s="5">
        <v>6.5670000000000006E-2</v>
      </c>
      <c r="AD172" s="5">
        <v>6.6820000000000004E-2</v>
      </c>
      <c r="AE172" s="5">
        <v>6.6729999999999998E-2</v>
      </c>
      <c r="AF172" s="5">
        <v>6.6309999999999994E-2</v>
      </c>
      <c r="AG172" s="5">
        <v>6.4229999999999995E-2</v>
      </c>
      <c r="AH172" s="5">
        <v>6.3200000000000006E-2</v>
      </c>
      <c r="AI172" s="5">
        <v>6.1330000000000003E-2</v>
      </c>
      <c r="AJ172" s="5">
        <v>6.1409999999999999E-2</v>
      </c>
      <c r="AK172" s="5">
        <v>5.8639999999999998E-2</v>
      </c>
      <c r="AM172" s="4" t="s">
        <v>79</v>
      </c>
      <c r="AN172" s="4" t="s">
        <v>80</v>
      </c>
      <c r="AO172" s="5">
        <f t="shared" si="241"/>
        <v>4.0066666666666667E-2</v>
      </c>
      <c r="AP172" s="5">
        <f t="shared" si="242"/>
        <v>5.1384166666666668E-2</v>
      </c>
      <c r="AQ172" s="5">
        <f t="shared" si="243"/>
        <v>6.3794545454545451E-2</v>
      </c>
      <c r="AR172" s="6">
        <f>(AO172-AVERAGE(AO155:AO200))/_xlfn.STDEV.P(AO155:AO200)</f>
        <v>2.4698261923709122E-2</v>
      </c>
      <c r="AS172" s="6">
        <f t="shared" ref="AS172" si="276">(AP172-AVERAGE(AP155:AP200))/_xlfn.STDEV.P(AP155:AP200)</f>
        <v>0.23193871715288053</v>
      </c>
      <c r="AT172" s="6">
        <f t="shared" ref="AT172" si="277">(AQ172-AVERAGE(AQ155:AQ200))/_xlfn.STDEV.P(AQ155:AQ200)</f>
        <v>0.55482976453416144</v>
      </c>
    </row>
    <row r="173" spans="1:46" ht="13.5" thickBot="1">
      <c r="A173" s="4" t="s">
        <v>81</v>
      </c>
      <c r="B173" s="4" t="s">
        <v>82</v>
      </c>
      <c r="C173" s="5">
        <v>3.5779999999999999E-2</v>
      </c>
      <c r="D173" s="5">
        <v>3.8600000000000002E-2</v>
      </c>
      <c r="E173" s="5">
        <v>3.8640000000000001E-2</v>
      </c>
      <c r="F173" s="5">
        <v>3.6429999999999997E-2</v>
      </c>
      <c r="G173" s="5">
        <v>3.7769999999999998E-2</v>
      </c>
      <c r="H173" s="5">
        <v>4.1099999999999998E-2</v>
      </c>
      <c r="I173" s="5">
        <v>4.199E-2</v>
      </c>
      <c r="J173" s="5">
        <v>4.1980000000000003E-2</v>
      </c>
      <c r="K173" s="5">
        <v>4.2709999999999998E-2</v>
      </c>
      <c r="L173" s="5">
        <v>4.1360000000000001E-2</v>
      </c>
      <c r="M173" s="5">
        <v>4.2369999999999998E-2</v>
      </c>
      <c r="N173" s="5">
        <v>4.1910000000000003E-2</v>
      </c>
      <c r="O173" s="5">
        <v>4.1980000000000003E-2</v>
      </c>
      <c r="P173" s="5">
        <v>4.0250000000000001E-2</v>
      </c>
      <c r="Q173" s="5">
        <v>4.2590000000000003E-2</v>
      </c>
      <c r="R173" s="5">
        <v>4.2790000000000002E-2</v>
      </c>
      <c r="S173" s="5">
        <v>4.2900000000000001E-2</v>
      </c>
      <c r="T173" s="5">
        <v>4.3290000000000002E-2</v>
      </c>
      <c r="U173" s="5">
        <v>4.369E-2</v>
      </c>
      <c r="V173" s="5">
        <v>4.5679999999999998E-2</v>
      </c>
      <c r="W173" s="5">
        <v>4.6510000000000003E-2</v>
      </c>
      <c r="X173" s="5">
        <v>4.7419999999999997E-2</v>
      </c>
      <c r="Y173" s="5">
        <v>4.8829999999999998E-2</v>
      </c>
      <c r="Z173" s="5">
        <v>4.8779999999999997E-2</v>
      </c>
      <c r="AA173" s="5">
        <v>4.8820000000000002E-2</v>
      </c>
      <c r="AB173" s="5">
        <v>4.9549999999999997E-2</v>
      </c>
      <c r="AC173" s="5">
        <v>4.981E-2</v>
      </c>
      <c r="AD173" s="5">
        <v>5.2209999999999999E-2</v>
      </c>
      <c r="AE173" s="5">
        <v>5.3490000000000003E-2</v>
      </c>
      <c r="AF173" s="5">
        <v>5.2159999999999998E-2</v>
      </c>
      <c r="AG173" s="5">
        <v>5.2249999999999998E-2</v>
      </c>
      <c r="AH173" s="5">
        <v>5.0220000000000001E-2</v>
      </c>
      <c r="AI173" s="5">
        <v>5.0410000000000003E-2</v>
      </c>
      <c r="AJ173" s="5">
        <v>4.9160000000000002E-2</v>
      </c>
      <c r="AK173" s="5">
        <v>4.5440000000000001E-2</v>
      </c>
      <c r="AM173" s="4" t="s">
        <v>81</v>
      </c>
      <c r="AN173" s="4" t="s">
        <v>82</v>
      </c>
      <c r="AO173" s="5">
        <f t="shared" si="241"/>
        <v>4.0053333333333337E-2</v>
      </c>
      <c r="AP173" s="5">
        <f t="shared" si="242"/>
        <v>4.4559166666666671E-2</v>
      </c>
      <c r="AQ173" s="5">
        <f t="shared" si="243"/>
        <v>5.0320000000000004E-2</v>
      </c>
      <c r="AR173" s="6">
        <f>(AO173-AVERAGE(AO155:AO200))/_xlfn.STDEV.P(AO155:AO200)</f>
        <v>2.3591808653525548E-2</v>
      </c>
      <c r="AS173" s="6">
        <f t="shared" ref="AS173" si="278">(AP173-AVERAGE(AP155:AP200))/_xlfn.STDEV.P(AP155:AP200)</f>
        <v>-0.19135328986242442</v>
      </c>
      <c r="AT173" s="6">
        <f t="shared" ref="AT173" si="279">(AQ173-AVERAGE(AQ155:AQ200))/_xlfn.STDEV.P(AQ155:AQ200)</f>
        <v>-0.15240957314511352</v>
      </c>
    </row>
    <row r="174" spans="1:46" ht="13.5" thickBot="1">
      <c r="A174" s="4" t="s">
        <v>83</v>
      </c>
      <c r="B174" s="4" t="s">
        <v>84</v>
      </c>
      <c r="C174" s="5">
        <v>4.7419999999999997E-2</v>
      </c>
      <c r="D174" s="5">
        <v>4.9299999999999997E-2</v>
      </c>
      <c r="E174" s="5">
        <v>4.7800000000000002E-2</v>
      </c>
      <c r="F174" s="5">
        <v>4.614E-2</v>
      </c>
      <c r="G174" s="5">
        <v>4.6510000000000003E-2</v>
      </c>
      <c r="H174" s="5">
        <v>4.6580000000000003E-2</v>
      </c>
      <c r="I174" s="5">
        <v>4.5359999999999998E-2</v>
      </c>
      <c r="J174" s="5">
        <v>4.6789999999999998E-2</v>
      </c>
      <c r="K174" s="5">
        <v>4.7390000000000002E-2</v>
      </c>
      <c r="L174" s="5">
        <v>4.845E-2</v>
      </c>
      <c r="M174" s="5">
        <v>4.8070000000000002E-2</v>
      </c>
      <c r="N174" s="5">
        <v>4.956E-2</v>
      </c>
      <c r="O174" s="5">
        <v>4.7190000000000003E-2</v>
      </c>
      <c r="P174" s="5">
        <v>4.5839999999999999E-2</v>
      </c>
      <c r="Q174" s="5">
        <v>4.8750000000000002E-2</v>
      </c>
      <c r="R174" s="5">
        <v>4.7800000000000002E-2</v>
      </c>
      <c r="S174" s="5">
        <v>4.9369999999999997E-2</v>
      </c>
      <c r="T174" s="5">
        <v>5.8099999999999999E-2</v>
      </c>
      <c r="U174" s="5">
        <v>6.0229999999999999E-2</v>
      </c>
      <c r="V174" s="5">
        <v>6.0040000000000003E-2</v>
      </c>
      <c r="W174" s="5">
        <v>6.0760000000000002E-2</v>
      </c>
      <c r="X174" s="5">
        <v>6.2859999999999999E-2</v>
      </c>
      <c r="Y174" s="5">
        <v>6.3240000000000005E-2</v>
      </c>
      <c r="Z174" s="5">
        <v>6.225E-2</v>
      </c>
      <c r="AA174" s="5">
        <v>6.3869999999999996E-2</v>
      </c>
      <c r="AB174" s="5">
        <v>6.4089999999999994E-2</v>
      </c>
      <c r="AC174" s="5">
        <v>6.7210000000000006E-2</v>
      </c>
      <c r="AD174" s="5">
        <v>6.8379999999999996E-2</v>
      </c>
      <c r="AE174" s="5">
        <v>6.615E-2</v>
      </c>
      <c r="AF174" s="5">
        <v>5.8479999999999997E-2</v>
      </c>
      <c r="AG174" s="5">
        <v>5.7829999999999999E-2</v>
      </c>
      <c r="AH174" s="5">
        <v>5.6160000000000002E-2</v>
      </c>
      <c r="AI174" s="5">
        <v>5.7160000000000002E-2</v>
      </c>
      <c r="AJ174" s="5">
        <v>5.6120000000000003E-2</v>
      </c>
      <c r="AK174" s="5">
        <v>5.262E-2</v>
      </c>
      <c r="AM174" s="4" t="s">
        <v>83</v>
      </c>
      <c r="AN174" s="4" t="s">
        <v>84</v>
      </c>
      <c r="AO174" s="5">
        <f t="shared" si="241"/>
        <v>4.7447500000000004E-2</v>
      </c>
      <c r="AP174" s="5">
        <f t="shared" si="242"/>
        <v>5.5535833333333333E-2</v>
      </c>
      <c r="AQ174" s="5">
        <f t="shared" si="243"/>
        <v>6.0733636363636372E-2</v>
      </c>
      <c r="AR174" s="6">
        <f>(AO174-AVERAGE(AO155:AO200))/_xlfn.STDEV.P(AO155:AO200)</f>
        <v>0.63718930029983623</v>
      </c>
      <c r="AS174" s="6">
        <f t="shared" ref="AS174" si="280">(AP174-AVERAGE(AP155:AP200))/_xlfn.STDEV.P(AP155:AP200)</f>
        <v>0.48942843375242251</v>
      </c>
      <c r="AT174" s="6">
        <f t="shared" ref="AT174" si="281">(AQ174-AVERAGE(AQ155:AQ200))/_xlfn.STDEV.P(AQ155:AQ200)</f>
        <v>0.39417163135604033</v>
      </c>
    </row>
    <row r="175" spans="1:46" ht="13.5" thickBot="1">
      <c r="A175" s="4" t="s">
        <v>85</v>
      </c>
      <c r="B175" s="4" t="s">
        <v>86</v>
      </c>
      <c r="C175" s="5">
        <v>5.4949999999999999E-2</v>
      </c>
      <c r="D175" s="5">
        <v>5.6919999999999998E-2</v>
      </c>
      <c r="E175" s="5">
        <v>5.8900000000000001E-2</v>
      </c>
      <c r="F175" s="5">
        <v>5.885E-2</v>
      </c>
      <c r="G175" s="5">
        <v>5.7959999999999998E-2</v>
      </c>
      <c r="H175" s="5">
        <v>5.7799999999999997E-2</v>
      </c>
      <c r="I175" s="5">
        <v>5.62E-2</v>
      </c>
      <c r="J175" s="5">
        <v>5.7340000000000002E-2</v>
      </c>
      <c r="K175" s="5">
        <v>5.7340000000000002E-2</v>
      </c>
      <c r="L175" s="5">
        <v>5.722E-2</v>
      </c>
      <c r="M175" s="5">
        <v>5.5559999999999998E-2</v>
      </c>
      <c r="N175" s="5">
        <v>5.6340000000000001E-2</v>
      </c>
      <c r="O175" s="5">
        <v>5.6340000000000001E-2</v>
      </c>
      <c r="P175" s="5">
        <v>5.6149999999999999E-2</v>
      </c>
      <c r="Q175" s="5">
        <v>5.7430000000000002E-2</v>
      </c>
      <c r="R175" s="5">
        <v>5.4170000000000003E-2</v>
      </c>
      <c r="S175" s="5">
        <v>5.5930000000000001E-2</v>
      </c>
      <c r="T175" s="5">
        <v>5.799E-2</v>
      </c>
      <c r="U175" s="5">
        <v>5.842E-2</v>
      </c>
      <c r="V175" s="5">
        <v>5.7919999999999999E-2</v>
      </c>
      <c r="W175" s="5">
        <v>5.8180000000000003E-2</v>
      </c>
      <c r="X175" s="5">
        <v>5.8619999999999998E-2</v>
      </c>
      <c r="Y175" s="5">
        <v>5.799E-2</v>
      </c>
      <c r="Z175" s="5">
        <v>5.7579999999999999E-2</v>
      </c>
      <c r="AA175" s="5">
        <v>5.9080000000000001E-2</v>
      </c>
      <c r="AB175" s="5">
        <v>5.885E-2</v>
      </c>
      <c r="AC175" s="5">
        <v>5.4789999999999998E-2</v>
      </c>
      <c r="AD175" s="5">
        <v>5.7570000000000003E-2</v>
      </c>
      <c r="AE175" s="5">
        <v>5.9290000000000002E-2</v>
      </c>
      <c r="AF175" s="5">
        <v>5.8310000000000001E-2</v>
      </c>
      <c r="AG175" s="5">
        <v>5.9549999999999999E-2</v>
      </c>
      <c r="AH175" s="5">
        <v>5.9830000000000001E-2</v>
      </c>
      <c r="AI175" s="5">
        <v>6.2120000000000002E-2</v>
      </c>
      <c r="AJ175" s="5">
        <v>6.2850000000000003E-2</v>
      </c>
      <c r="AK175" s="5">
        <v>6.1629999999999997E-2</v>
      </c>
      <c r="AM175" s="4" t="s">
        <v>85</v>
      </c>
      <c r="AN175" s="4" t="s">
        <v>86</v>
      </c>
      <c r="AO175" s="5">
        <f t="shared" si="241"/>
        <v>5.7115000000000006E-2</v>
      </c>
      <c r="AP175" s="5">
        <f t="shared" si="242"/>
        <v>5.7226666666666655E-2</v>
      </c>
      <c r="AQ175" s="5">
        <f t="shared" si="243"/>
        <v>5.9442727272727265E-2</v>
      </c>
      <c r="AR175" s="6">
        <f>(AO175-AVERAGE(AO155:AO200))/_xlfn.STDEV.P(AO155:AO200)</f>
        <v>1.4394370745124871</v>
      </c>
      <c r="AS175" s="6">
        <f t="shared" ref="AS175" si="282">(AP175-AVERAGE(AP155:AP200))/_xlfn.STDEV.P(AP155:AP200)</f>
        <v>0.5942952814000475</v>
      </c>
      <c r="AT175" s="6">
        <f t="shared" ref="AT175" si="283">(AQ175-AVERAGE(AQ155:AQ200))/_xlfn.STDEV.P(AQ155:AQ200)</f>
        <v>0.32641560251346963</v>
      </c>
    </row>
    <row r="176" spans="1:46" ht="13.5" thickBot="1">
      <c r="A176" s="4" t="s">
        <v>87</v>
      </c>
      <c r="B176" s="4" t="s">
        <v>88</v>
      </c>
      <c r="C176" s="5">
        <v>4.054E-2</v>
      </c>
      <c r="D176" s="5">
        <v>4.1869999999999997E-2</v>
      </c>
      <c r="E176" s="5">
        <v>4.3470000000000002E-2</v>
      </c>
      <c r="F176" s="5">
        <v>4.292E-2</v>
      </c>
      <c r="G176" s="5">
        <v>4.3790000000000003E-2</v>
      </c>
      <c r="H176" s="5">
        <v>4.58E-2</v>
      </c>
      <c r="I176" s="5">
        <v>4.6640000000000001E-2</v>
      </c>
      <c r="J176" s="5">
        <v>4.691E-2</v>
      </c>
      <c r="K176" s="5">
        <v>4.6629999999999998E-2</v>
      </c>
      <c r="L176" s="5">
        <v>4.6949999999999999E-2</v>
      </c>
      <c r="M176" s="5">
        <v>4.6850000000000003E-2</v>
      </c>
      <c r="N176" s="5">
        <v>4.6039999999999998E-2</v>
      </c>
      <c r="O176" s="5">
        <v>4.4920000000000002E-2</v>
      </c>
      <c r="P176" s="5">
        <v>4.521E-2</v>
      </c>
      <c r="Q176" s="5">
        <v>4.4429999999999997E-2</v>
      </c>
      <c r="R176" s="5">
        <v>4.437E-2</v>
      </c>
      <c r="S176" s="5">
        <v>4.8800000000000003E-2</v>
      </c>
      <c r="T176" s="5">
        <v>4.9869999999999998E-2</v>
      </c>
      <c r="U176" s="5">
        <v>5.2429999999999997E-2</v>
      </c>
      <c r="V176" s="5">
        <v>5.2510000000000001E-2</v>
      </c>
      <c r="W176" s="5">
        <v>5.3129999999999997E-2</v>
      </c>
      <c r="X176" s="5">
        <v>5.3089999999999998E-2</v>
      </c>
      <c r="Y176" s="5">
        <v>5.3449999999999998E-2</v>
      </c>
      <c r="Z176" s="5">
        <v>5.5320000000000001E-2</v>
      </c>
      <c r="AA176" s="5">
        <v>5.5660000000000001E-2</v>
      </c>
      <c r="AB176" s="5">
        <v>5.6230000000000002E-2</v>
      </c>
      <c r="AC176" s="5">
        <v>5.6820000000000002E-2</v>
      </c>
      <c r="AD176" s="5">
        <v>5.6599999999999998E-2</v>
      </c>
      <c r="AE176" s="5">
        <v>5.5550000000000002E-2</v>
      </c>
      <c r="AF176" s="5">
        <v>5.4800000000000001E-2</v>
      </c>
      <c r="AG176" s="5">
        <v>5.1709999999999999E-2</v>
      </c>
      <c r="AH176" s="5">
        <v>5.3220000000000003E-2</v>
      </c>
      <c r="AI176" s="5">
        <v>5.4469999999999998E-2</v>
      </c>
      <c r="AJ176" s="5">
        <v>5.3580000000000003E-2</v>
      </c>
      <c r="AK176" s="5">
        <v>4.9009999999999998E-2</v>
      </c>
      <c r="AM176" s="4" t="s">
        <v>87</v>
      </c>
      <c r="AN176" s="4" t="s">
        <v>88</v>
      </c>
      <c r="AO176" s="5">
        <f t="shared" si="241"/>
        <v>4.4867500000000005E-2</v>
      </c>
      <c r="AP176" s="5">
        <f t="shared" si="242"/>
        <v>4.9794166666666667E-2</v>
      </c>
      <c r="AQ176" s="5">
        <f t="shared" si="243"/>
        <v>5.4331818181818183E-2</v>
      </c>
      <c r="AR176" s="6">
        <f>(AO176-AVERAGE(AO155:AO200))/_xlfn.STDEV.P(AO155:AO200)</f>
        <v>0.42309059251926856</v>
      </c>
      <c r="AS176" s="6">
        <f t="shared" ref="AS176" si="284">(AP176-AVERAGE(AP155:AP200))/_xlfn.STDEV.P(AP155:AP200)</f>
        <v>0.13332563419986435</v>
      </c>
      <c r="AT176" s="6">
        <f t="shared" ref="AT176" si="285">(AQ176-AVERAGE(AQ155:AQ200))/_xlfn.STDEV.P(AQ155:AQ200)</f>
        <v>5.8158986912816561E-2</v>
      </c>
    </row>
    <row r="177" spans="1:46" ht="13.5" thickBot="1">
      <c r="A177" s="4" t="s">
        <v>89</v>
      </c>
      <c r="B177" s="4" t="s">
        <v>90</v>
      </c>
      <c r="C177" s="5">
        <v>4.4450000000000003E-2</v>
      </c>
      <c r="D177" s="5">
        <v>4.7730000000000002E-2</v>
      </c>
      <c r="E177" s="5">
        <v>4.9669999999999999E-2</v>
      </c>
      <c r="F177" s="5">
        <v>4.8680000000000001E-2</v>
      </c>
      <c r="G177" s="5">
        <v>5.0439999999999999E-2</v>
      </c>
      <c r="H177" s="5">
        <v>5.2139999999999999E-2</v>
      </c>
      <c r="I177" s="5">
        <v>5.2609999999999997E-2</v>
      </c>
      <c r="J177" s="5">
        <v>5.2900000000000003E-2</v>
      </c>
      <c r="K177" s="5">
        <v>5.2580000000000002E-2</v>
      </c>
      <c r="L177" s="5">
        <v>5.1270000000000003E-2</v>
      </c>
      <c r="M177" s="5">
        <v>5.0970000000000001E-2</v>
      </c>
      <c r="N177" s="5">
        <v>4.9880000000000001E-2</v>
      </c>
      <c r="O177" s="5">
        <v>5.0479999999999997E-2</v>
      </c>
      <c r="P177" s="5">
        <v>4.9820000000000003E-2</v>
      </c>
      <c r="Q177" s="5">
        <v>4.9140000000000003E-2</v>
      </c>
      <c r="R177" s="5">
        <v>5.1670000000000001E-2</v>
      </c>
      <c r="S177" s="5">
        <v>5.3990000000000003E-2</v>
      </c>
      <c r="T177" s="5">
        <v>5.5579999999999997E-2</v>
      </c>
      <c r="U177" s="5">
        <v>5.6660000000000002E-2</v>
      </c>
      <c r="V177" s="5">
        <v>5.8049999999999997E-2</v>
      </c>
      <c r="W177" s="5">
        <v>6.148E-2</v>
      </c>
      <c r="X177" s="5">
        <v>6.5860000000000002E-2</v>
      </c>
      <c r="Y177" s="5">
        <v>6.5640000000000004E-2</v>
      </c>
      <c r="Z177" s="5">
        <v>6.7159999999999997E-2</v>
      </c>
      <c r="AA177" s="5">
        <v>6.9430000000000006E-2</v>
      </c>
      <c r="AB177" s="5">
        <v>7.0110000000000006E-2</v>
      </c>
      <c r="AC177" s="5">
        <v>7.009E-2</v>
      </c>
      <c r="AD177" s="5">
        <v>6.8099999999999994E-2</v>
      </c>
      <c r="AE177" s="5">
        <v>6.8479999999999999E-2</v>
      </c>
      <c r="AF177" s="5">
        <v>6.6530000000000006E-2</v>
      </c>
      <c r="AG177" s="5">
        <v>6.7089999999999997E-2</v>
      </c>
      <c r="AH177" s="5">
        <v>6.7549999999999999E-2</v>
      </c>
      <c r="AI177" s="5">
        <v>6.7629999999999996E-2</v>
      </c>
      <c r="AJ177" s="5">
        <v>6.5110000000000001E-2</v>
      </c>
      <c r="AK177" s="5">
        <v>5.9490000000000001E-2</v>
      </c>
      <c r="AM177" s="4" t="s">
        <v>89</v>
      </c>
      <c r="AN177" s="4" t="s">
        <v>90</v>
      </c>
      <c r="AO177" s="5">
        <f t="shared" si="241"/>
        <v>5.0276666666666671E-2</v>
      </c>
      <c r="AP177" s="5">
        <f t="shared" si="242"/>
        <v>5.7127499999999998E-2</v>
      </c>
      <c r="AQ177" s="5">
        <f t="shared" si="243"/>
        <v>6.7237272727272729E-2</v>
      </c>
      <c r="AR177" s="6">
        <f>(AO177-AVERAGE(AO155:AO200))/_xlfn.STDEV.P(AO155:AO200)</f>
        <v>0.87196485356696407</v>
      </c>
      <c r="AS177" s="6">
        <f t="shared" ref="AS177" si="286">(AP177-AVERAGE(AP155:AP200))/_xlfn.STDEV.P(AP155:AP200)</f>
        <v>0.58814488471691972</v>
      </c>
      <c r="AT177" s="6">
        <f t="shared" ref="AT177" si="287">(AQ177-AVERAGE(AQ155:AQ200))/_xlfn.STDEV.P(AQ155:AQ200)</f>
        <v>0.73552841328543783</v>
      </c>
    </row>
    <row r="178" spans="1:46" ht="13.5" thickBot="1">
      <c r="A178" s="4" t="s">
        <v>91</v>
      </c>
      <c r="B178" s="4" t="s">
        <v>92</v>
      </c>
      <c r="C178" s="5">
        <v>3.2489999999999998E-2</v>
      </c>
      <c r="D178" s="5">
        <v>3.3509999999999998E-2</v>
      </c>
      <c r="E178" s="5">
        <v>3.3450000000000001E-2</v>
      </c>
      <c r="F178" s="5">
        <v>3.2680000000000001E-2</v>
      </c>
      <c r="G178" s="5">
        <v>3.3919999999999999E-2</v>
      </c>
      <c r="H178" s="5">
        <v>3.4049999999999997E-2</v>
      </c>
      <c r="I178" s="5">
        <v>3.381E-2</v>
      </c>
      <c r="J178" s="5">
        <v>3.3700000000000001E-2</v>
      </c>
      <c r="K178" s="5">
        <v>3.4880000000000001E-2</v>
      </c>
      <c r="L178" s="5">
        <v>3.6729999999999999E-2</v>
      </c>
      <c r="M178" s="5">
        <v>3.5220000000000001E-2</v>
      </c>
      <c r="N178" s="5">
        <v>3.6119999999999999E-2</v>
      </c>
      <c r="O178" s="5">
        <v>3.6609999999999997E-2</v>
      </c>
      <c r="P178" s="5">
        <v>3.7499999999999999E-2</v>
      </c>
      <c r="Q178" s="5">
        <v>3.78E-2</v>
      </c>
      <c r="R178" s="5">
        <v>3.9149999999999997E-2</v>
      </c>
      <c r="S178" s="5">
        <v>3.8129999999999997E-2</v>
      </c>
      <c r="T178" s="5">
        <v>4.3049999999999998E-2</v>
      </c>
      <c r="U178" s="5">
        <v>4.6449999999999998E-2</v>
      </c>
      <c r="V178" s="5">
        <v>4.777E-2</v>
      </c>
      <c r="W178" s="5">
        <v>4.7960000000000003E-2</v>
      </c>
      <c r="X178" s="5">
        <v>4.9639999999999997E-2</v>
      </c>
      <c r="Y178" s="5">
        <v>4.9770000000000002E-2</v>
      </c>
      <c r="Z178" s="5">
        <v>5.0930000000000003E-2</v>
      </c>
      <c r="AA178" s="5">
        <v>5.21E-2</v>
      </c>
      <c r="AB178" s="5">
        <v>5.2060000000000002E-2</v>
      </c>
      <c r="AC178" s="5">
        <v>5.3150000000000003E-2</v>
      </c>
      <c r="AD178" s="5">
        <v>5.2780000000000001E-2</v>
      </c>
      <c r="AE178" s="5">
        <v>5.2359999999999997E-2</v>
      </c>
      <c r="AF178" s="5">
        <v>4.8140000000000002E-2</v>
      </c>
      <c r="AG178" s="5">
        <v>4.5359999999999998E-2</v>
      </c>
      <c r="AH178" s="5">
        <v>4.4450000000000003E-2</v>
      </c>
      <c r="AI178" s="5">
        <v>4.5170000000000002E-2</v>
      </c>
      <c r="AJ178" s="5">
        <v>4.2639999999999997E-2</v>
      </c>
      <c r="AK178" s="5">
        <v>3.8010000000000002E-2</v>
      </c>
      <c r="AM178" s="4" t="s">
        <v>91</v>
      </c>
      <c r="AN178" s="4" t="s">
        <v>92</v>
      </c>
      <c r="AO178" s="5">
        <f t="shared" si="241"/>
        <v>3.4213333333333332E-2</v>
      </c>
      <c r="AP178" s="5">
        <f t="shared" si="242"/>
        <v>4.3729999999999998E-2</v>
      </c>
      <c r="AQ178" s="5">
        <f t="shared" si="243"/>
        <v>4.7838181818181821E-2</v>
      </c>
      <c r="AR178" s="6">
        <f>(AO178-AVERAGE(AO155:AO200))/_xlfn.STDEV.P(AO155:AO200)</f>
        <v>-0.46103472368698484</v>
      </c>
      <c r="AS178" s="6">
        <f t="shared" ref="AS178" si="288">(AP178-AVERAGE(AP155:AP200))/_xlfn.STDEV.P(AP155:AP200)</f>
        <v>-0.24277887557429639</v>
      </c>
      <c r="AT178" s="6">
        <f t="shared" ref="AT178" si="289">(AQ178-AVERAGE(AQ155:AQ200))/_xlfn.STDEV.P(AQ155:AQ200)</f>
        <v>-0.28267292437061764</v>
      </c>
    </row>
    <row r="179" spans="1:46" ht="13.5" thickBot="1">
      <c r="A179" s="4" t="s">
        <v>93</v>
      </c>
      <c r="B179" s="4" t="s">
        <v>94</v>
      </c>
      <c r="C179" s="5">
        <v>4.292E-2</v>
      </c>
      <c r="D179" s="5">
        <v>4.4010000000000001E-2</v>
      </c>
      <c r="E179" s="5">
        <v>4.453E-2</v>
      </c>
      <c r="F179" s="5">
        <v>4.4839999999999998E-2</v>
      </c>
      <c r="G179" s="5">
        <v>4.5109999999999997E-2</v>
      </c>
      <c r="H179" s="5">
        <v>4.4089999999999997E-2</v>
      </c>
      <c r="I179" s="5">
        <v>4.3929999999999997E-2</v>
      </c>
      <c r="J179" s="5">
        <v>4.3790000000000003E-2</v>
      </c>
      <c r="K179" s="5">
        <v>4.3790000000000003E-2</v>
      </c>
      <c r="L179" s="5">
        <v>4.3889999999999998E-2</v>
      </c>
      <c r="M179" s="5">
        <v>4.3380000000000002E-2</v>
      </c>
      <c r="N179" s="5">
        <v>4.3709999999999999E-2</v>
      </c>
      <c r="O179" s="5">
        <v>4.4260000000000001E-2</v>
      </c>
      <c r="P179" s="5">
        <v>4.4040000000000003E-2</v>
      </c>
      <c r="Q179" s="5">
        <v>4.4330000000000001E-2</v>
      </c>
      <c r="R179" s="5">
        <v>4.3159999999999997E-2</v>
      </c>
      <c r="S179" s="5">
        <v>4.53E-2</v>
      </c>
      <c r="T179" s="5">
        <v>4.9329999999999999E-2</v>
      </c>
      <c r="U179" s="5">
        <v>5.0709999999999998E-2</v>
      </c>
      <c r="V179" s="5">
        <v>5.1769999999999997E-2</v>
      </c>
      <c r="W179" s="5">
        <v>5.2350000000000001E-2</v>
      </c>
      <c r="X179" s="5">
        <v>5.3690000000000002E-2</v>
      </c>
      <c r="Y179" s="5">
        <v>5.4579999999999997E-2</v>
      </c>
      <c r="Z179" s="5">
        <v>5.4059999999999997E-2</v>
      </c>
      <c r="AA179" s="5">
        <v>5.4539999999999998E-2</v>
      </c>
      <c r="AB179" s="5">
        <v>5.5100000000000003E-2</v>
      </c>
      <c r="AC179" s="5">
        <v>5.5800000000000002E-2</v>
      </c>
      <c r="AD179" s="5">
        <v>5.7270000000000001E-2</v>
      </c>
      <c r="AE179" s="5">
        <v>5.6000000000000001E-2</v>
      </c>
      <c r="AF179" s="5">
        <v>5.2949999999999997E-2</v>
      </c>
      <c r="AG179" s="5">
        <v>5.2220000000000003E-2</v>
      </c>
      <c r="AH179" s="5">
        <v>5.1409999999999997E-2</v>
      </c>
      <c r="AI179" s="5">
        <v>5.1740000000000001E-2</v>
      </c>
      <c r="AJ179" s="5">
        <v>5.1040000000000002E-2</v>
      </c>
      <c r="AK179" s="5">
        <v>4.795E-2</v>
      </c>
      <c r="AM179" s="4" t="s">
        <v>93</v>
      </c>
      <c r="AN179" s="4" t="s">
        <v>94</v>
      </c>
      <c r="AO179" s="5">
        <f t="shared" si="241"/>
        <v>4.3999166666666666E-2</v>
      </c>
      <c r="AP179" s="5">
        <f t="shared" si="242"/>
        <v>4.8965000000000002E-2</v>
      </c>
      <c r="AQ179" s="5">
        <f t="shared" si="243"/>
        <v>5.3274545454545463E-2</v>
      </c>
      <c r="AR179" s="6">
        <f>(AO179-AVERAGE(AO155:AO200))/_xlfn.STDEV.P(AO155:AO200)</f>
        <v>0.35103282329854729</v>
      </c>
      <c r="AS179" s="6">
        <f t="shared" ref="AS179" si="290">(AP179-AVERAGE(AP155:AP200))/_xlfn.STDEV.P(AP155:AP200)</f>
        <v>8.1900048487992788E-2</v>
      </c>
      <c r="AT179" s="6">
        <f t="shared" ref="AT179" si="291">(AQ179-AVERAGE(AQ155:AQ200))/_xlfn.STDEV.P(AQ155:AQ200)</f>
        <v>2.6658449804868572E-3</v>
      </c>
    </row>
    <row r="180" spans="1:46" ht="13.5" thickBot="1">
      <c r="A180" s="4" t="s">
        <v>95</v>
      </c>
      <c r="B180" s="4" t="s">
        <v>96</v>
      </c>
      <c r="C180" s="5">
        <v>3.8830000000000003E-2</v>
      </c>
      <c r="D180" s="5">
        <v>3.9390000000000001E-2</v>
      </c>
      <c r="E180" s="5">
        <v>3.9809999999999998E-2</v>
      </c>
      <c r="F180" s="5">
        <v>3.8370000000000001E-2</v>
      </c>
      <c r="G180" s="5">
        <v>3.925E-2</v>
      </c>
      <c r="H180" s="5">
        <v>4.07E-2</v>
      </c>
      <c r="I180" s="5">
        <v>4.2049999999999997E-2</v>
      </c>
      <c r="J180" s="5">
        <v>4.1779999999999998E-2</v>
      </c>
      <c r="K180" s="5">
        <v>4.2909999999999997E-2</v>
      </c>
      <c r="L180" s="5">
        <v>4.3290000000000002E-2</v>
      </c>
      <c r="M180" s="5">
        <v>4.3409999999999997E-2</v>
      </c>
      <c r="N180" s="5">
        <v>4.3790000000000003E-2</v>
      </c>
      <c r="O180" s="5">
        <v>4.4540000000000003E-2</v>
      </c>
      <c r="P180" s="5">
        <v>4.4889999999999999E-2</v>
      </c>
      <c r="Q180" s="5">
        <v>4.5969999999999997E-2</v>
      </c>
      <c r="R180" s="5">
        <v>4.6370000000000001E-2</v>
      </c>
      <c r="S180" s="5">
        <v>4.5690000000000001E-2</v>
      </c>
      <c r="T180" s="5">
        <v>4.7509999999999997E-2</v>
      </c>
      <c r="U180" s="5">
        <v>4.7500000000000001E-2</v>
      </c>
      <c r="V180" s="5">
        <v>4.786E-2</v>
      </c>
      <c r="W180" s="5">
        <v>4.9079999999999999E-2</v>
      </c>
      <c r="X180" s="5">
        <v>5.185E-2</v>
      </c>
      <c r="Y180" s="5">
        <v>5.2789999999999997E-2</v>
      </c>
      <c r="Z180" s="5">
        <v>5.2549999999999999E-2</v>
      </c>
      <c r="AA180" s="5">
        <v>5.1819999999999998E-2</v>
      </c>
      <c r="AB180" s="5">
        <v>5.3249999999999999E-2</v>
      </c>
      <c r="AC180" s="5">
        <v>5.3530000000000001E-2</v>
      </c>
      <c r="AD180" s="5">
        <v>5.3150000000000003E-2</v>
      </c>
      <c r="AE180" s="5">
        <v>5.3460000000000001E-2</v>
      </c>
      <c r="AF180" s="5">
        <v>5.0509999999999999E-2</v>
      </c>
      <c r="AG180" s="5">
        <v>5.0599999999999999E-2</v>
      </c>
      <c r="AH180" s="5">
        <v>5.2359999999999997E-2</v>
      </c>
      <c r="AI180" s="5">
        <v>5.1970000000000002E-2</v>
      </c>
      <c r="AJ180" s="5">
        <v>5.0500000000000003E-2</v>
      </c>
      <c r="AK180" s="5">
        <v>4.6420000000000003E-2</v>
      </c>
      <c r="AM180" s="4" t="s">
        <v>95</v>
      </c>
      <c r="AN180" s="4" t="s">
        <v>96</v>
      </c>
      <c r="AO180" s="5">
        <f t="shared" si="241"/>
        <v>4.1131666666666664E-2</v>
      </c>
      <c r="AP180" s="5">
        <f t="shared" si="242"/>
        <v>4.8050000000000002E-2</v>
      </c>
      <c r="AQ180" s="5">
        <f t="shared" si="243"/>
        <v>5.1597272727272728E-2</v>
      </c>
      <c r="AR180" s="6">
        <f>(AO180-AVERAGE(AO155:AO200))/_xlfn.STDEV.P(AO155:AO200)</f>
        <v>0.11307621687964088</v>
      </c>
      <c r="AS180" s="6">
        <f t="shared" ref="AS180" si="292">(AP180-AVERAGE(AP155:AP200))/_xlfn.STDEV.P(AP155:AP200)</f>
        <v>2.5151010184842046E-2</v>
      </c>
      <c r="AT180" s="6">
        <f t="shared" ref="AT180" si="293">(AQ180-AVERAGE(AQ155:AQ200))/_xlfn.STDEV.P(AQ155:AQ200)</f>
        <v>-8.5369277001585017E-2</v>
      </c>
    </row>
    <row r="181" spans="1:46" ht="13.5" thickBot="1">
      <c r="A181" s="4" t="s">
        <v>97</v>
      </c>
      <c r="B181" s="4" t="s">
        <v>98</v>
      </c>
      <c r="C181" s="5">
        <v>3.4770000000000002E-2</v>
      </c>
      <c r="D181" s="5">
        <v>3.5630000000000002E-2</v>
      </c>
      <c r="E181" s="5">
        <v>3.5569999999999997E-2</v>
      </c>
      <c r="F181" s="5">
        <v>3.4799999999999998E-2</v>
      </c>
      <c r="G181" s="5">
        <v>3.6339999999999997E-2</v>
      </c>
      <c r="H181" s="5">
        <v>3.628E-2</v>
      </c>
      <c r="I181" s="5">
        <v>3.7440000000000001E-2</v>
      </c>
      <c r="J181" s="5">
        <v>3.7339999999999998E-2</v>
      </c>
      <c r="K181" s="5">
        <v>3.7339999999999998E-2</v>
      </c>
      <c r="L181" s="5">
        <v>3.807E-2</v>
      </c>
      <c r="M181" s="5">
        <v>3.5619999999999999E-2</v>
      </c>
      <c r="N181" s="5">
        <v>3.508E-2</v>
      </c>
      <c r="O181" s="5">
        <v>3.5220000000000001E-2</v>
      </c>
      <c r="P181" s="5">
        <v>3.474E-2</v>
      </c>
      <c r="Q181" s="5">
        <v>3.721E-2</v>
      </c>
      <c r="R181" s="5">
        <v>3.6979999999999999E-2</v>
      </c>
      <c r="S181" s="5">
        <v>3.7760000000000002E-2</v>
      </c>
      <c r="T181" s="5">
        <v>4.2040000000000001E-2</v>
      </c>
      <c r="U181" s="5">
        <v>4.2970000000000001E-2</v>
      </c>
      <c r="V181" s="5">
        <v>4.4429999999999997E-2</v>
      </c>
      <c r="W181" s="5">
        <v>4.5280000000000001E-2</v>
      </c>
      <c r="X181" s="5">
        <v>4.6039999999999998E-2</v>
      </c>
      <c r="Y181" s="5">
        <v>4.7329999999999997E-2</v>
      </c>
      <c r="Z181" s="5">
        <v>4.7370000000000002E-2</v>
      </c>
      <c r="AA181" s="5">
        <v>4.7579999999999997E-2</v>
      </c>
      <c r="AB181" s="5">
        <v>4.8820000000000002E-2</v>
      </c>
      <c r="AC181" s="5">
        <v>4.7070000000000001E-2</v>
      </c>
      <c r="AD181" s="5">
        <v>4.684E-2</v>
      </c>
      <c r="AE181" s="5">
        <v>4.6820000000000001E-2</v>
      </c>
      <c r="AF181" s="5">
        <v>4.5060000000000003E-2</v>
      </c>
      <c r="AG181" s="5">
        <v>4.4920000000000002E-2</v>
      </c>
      <c r="AH181" s="5">
        <v>4.5069999999999999E-2</v>
      </c>
      <c r="AI181" s="5">
        <v>4.58E-2</v>
      </c>
      <c r="AJ181" s="5">
        <v>4.555E-2</v>
      </c>
      <c r="AK181" s="5">
        <v>4.2079999999999999E-2</v>
      </c>
      <c r="AM181" s="4" t="s">
        <v>97</v>
      </c>
      <c r="AN181" s="4" t="s">
        <v>98</v>
      </c>
      <c r="AO181" s="5">
        <f t="shared" si="241"/>
        <v>3.6189999999999993E-2</v>
      </c>
      <c r="AP181" s="5">
        <f t="shared" si="242"/>
        <v>4.1447499999999998E-2</v>
      </c>
      <c r="AQ181" s="5">
        <f t="shared" si="243"/>
        <v>4.5964545454545452E-2</v>
      </c>
      <c r="AR181" s="6">
        <f>(AO181-AVERAGE(AO155:AO200))/_xlfn.STDEV.P(AO155:AO200)</f>
        <v>-0.29700302638223508</v>
      </c>
      <c r="AS181" s="6">
        <f t="shared" ref="AS181" si="294">(AP181-AVERAGE(AP155:AP200))/_xlfn.STDEV.P(AP155:AP200)</f>
        <v>-0.38434136729772989</v>
      </c>
      <c r="AT181" s="6">
        <f t="shared" ref="AT181" si="295">(AQ181-AVERAGE(AQ155:AQ200))/_xlfn.STDEV.P(AQ155:AQ200)</f>
        <v>-0.38101459721888309</v>
      </c>
    </row>
    <row r="182" spans="1:46" ht="13.5" thickBot="1">
      <c r="A182" s="4" t="s">
        <v>99</v>
      </c>
      <c r="B182" s="4" t="s">
        <v>100</v>
      </c>
      <c r="C182" s="5">
        <v>3.2250000000000001E-2</v>
      </c>
      <c r="D182" s="5">
        <v>3.3910000000000003E-2</v>
      </c>
      <c r="E182" s="5">
        <v>3.6080000000000001E-2</v>
      </c>
      <c r="F182" s="5">
        <v>3.5740000000000001E-2</v>
      </c>
      <c r="G182" s="5">
        <v>3.5860000000000003E-2</v>
      </c>
      <c r="H182" s="5">
        <v>3.6519999999999997E-2</v>
      </c>
      <c r="I182" s="5">
        <v>3.662E-2</v>
      </c>
      <c r="J182" s="5">
        <v>3.6920000000000001E-2</v>
      </c>
      <c r="K182" s="5">
        <v>3.6409999999999998E-2</v>
      </c>
      <c r="L182" s="5">
        <v>3.6499999999999998E-2</v>
      </c>
      <c r="M182" s="5">
        <v>3.6659999999999998E-2</v>
      </c>
      <c r="N182" s="5">
        <v>3.5999999999999997E-2</v>
      </c>
      <c r="O182" s="5">
        <v>3.5729999999999998E-2</v>
      </c>
      <c r="P182" s="5">
        <v>3.5839999999999997E-2</v>
      </c>
      <c r="Q182" s="5">
        <v>3.5589999999999997E-2</v>
      </c>
      <c r="R182" s="5">
        <v>3.7319999999999999E-2</v>
      </c>
      <c r="S182" s="5">
        <v>3.884E-2</v>
      </c>
      <c r="T182" s="5">
        <v>4.2720000000000001E-2</v>
      </c>
      <c r="U182" s="5">
        <v>4.4350000000000001E-2</v>
      </c>
      <c r="V182" s="5">
        <v>4.564E-2</v>
      </c>
      <c r="W182" s="5">
        <v>4.7320000000000001E-2</v>
      </c>
      <c r="X182" s="5">
        <v>4.863E-2</v>
      </c>
      <c r="Y182" s="5">
        <v>4.8980000000000003E-2</v>
      </c>
      <c r="Z182" s="5">
        <v>4.9610000000000001E-2</v>
      </c>
      <c r="AA182" s="5">
        <v>5.0360000000000002E-2</v>
      </c>
      <c r="AB182" s="5">
        <v>5.1090000000000003E-2</v>
      </c>
      <c r="AC182" s="5">
        <v>5.04E-2</v>
      </c>
      <c r="AD182" s="5">
        <v>5.1650000000000001E-2</v>
      </c>
      <c r="AE182" s="5">
        <v>4.9639999999999997E-2</v>
      </c>
      <c r="AF182" s="5">
        <v>4.8169999999999998E-2</v>
      </c>
      <c r="AG182" s="5">
        <v>4.793E-2</v>
      </c>
      <c r="AH182" s="5">
        <v>4.7750000000000001E-2</v>
      </c>
      <c r="AI182" s="5">
        <v>4.6850000000000003E-2</v>
      </c>
      <c r="AJ182" s="5">
        <v>4.7260000000000003E-2</v>
      </c>
      <c r="AK182" s="5">
        <v>4.3999999999999997E-2</v>
      </c>
      <c r="AM182" s="4" t="s">
        <v>99</v>
      </c>
      <c r="AN182" s="4" t="s">
        <v>100</v>
      </c>
      <c r="AO182" s="5">
        <f t="shared" si="241"/>
        <v>3.5789166666666664E-2</v>
      </c>
      <c r="AP182" s="5">
        <f t="shared" si="242"/>
        <v>4.2547500000000009E-2</v>
      </c>
      <c r="AQ182" s="5">
        <f t="shared" si="243"/>
        <v>4.8645454545454547E-2</v>
      </c>
      <c r="AR182" s="6">
        <f>(AO182-AVERAGE(AO155:AO200))/_xlfn.STDEV.P(AO155:AO200)</f>
        <v>-0.33026577781713562</v>
      </c>
      <c r="AS182" s="6">
        <f t="shared" ref="AS182" si="296">(AP182-AVERAGE(AP155:AP200))/_xlfn.STDEV.P(AP155:AP200)</f>
        <v>-0.31611847972017093</v>
      </c>
      <c r="AT182" s="6">
        <f t="shared" ref="AT182" si="297">(AQ182-AVERAGE(AQ155:AQ200))/_xlfn.STDEV.P(AQ155:AQ200)</f>
        <v>-0.24030154858737682</v>
      </c>
    </row>
    <row r="183" spans="1:46" ht="13.5" thickBot="1">
      <c r="A183" s="4" t="s">
        <v>101</v>
      </c>
      <c r="B183" s="4" t="s">
        <v>102</v>
      </c>
      <c r="C183" s="5">
        <v>2.0729999999999998E-2</v>
      </c>
      <c r="D183" s="5">
        <v>2.1270000000000001E-2</v>
      </c>
      <c r="E183" s="5">
        <v>2.1420000000000002E-2</v>
      </c>
      <c r="F183" s="5">
        <v>2.0289999999999999E-2</v>
      </c>
      <c r="G183" s="5">
        <v>2.0449999999999999E-2</v>
      </c>
      <c r="H183" s="5">
        <v>2.1160000000000002E-2</v>
      </c>
      <c r="I183" s="5">
        <v>2.1700000000000001E-2</v>
      </c>
      <c r="J183" s="5">
        <v>2.2259999999999999E-2</v>
      </c>
      <c r="K183" s="5">
        <v>2.2259999999999999E-2</v>
      </c>
      <c r="L183" s="5">
        <v>2.2179999999999998E-2</v>
      </c>
      <c r="M183" s="5">
        <v>2.1180000000000001E-2</v>
      </c>
      <c r="N183" s="5">
        <v>1.975E-2</v>
      </c>
      <c r="O183" s="5">
        <v>1.9179999999999999E-2</v>
      </c>
      <c r="P183" s="5">
        <v>1.9820000000000001E-2</v>
      </c>
      <c r="Q183" s="5">
        <v>2.078E-2</v>
      </c>
      <c r="R183" s="5">
        <v>2.0979999999999999E-2</v>
      </c>
      <c r="S183" s="5">
        <v>2.4920000000000001E-2</v>
      </c>
      <c r="T183" s="5">
        <v>2.853E-2</v>
      </c>
      <c r="U183" s="5">
        <v>2.9499999999999998E-2</v>
      </c>
      <c r="V183" s="5">
        <v>3.032E-2</v>
      </c>
      <c r="W183" s="5">
        <v>3.0929999999999999E-2</v>
      </c>
      <c r="X183" s="5">
        <v>3.1940000000000003E-2</v>
      </c>
      <c r="Y183" s="5">
        <v>3.2680000000000001E-2</v>
      </c>
      <c r="Z183" s="5">
        <v>3.3770000000000001E-2</v>
      </c>
      <c r="AA183" s="5">
        <v>3.4279999999999998E-2</v>
      </c>
      <c r="AB183" s="5">
        <v>3.3790000000000001E-2</v>
      </c>
      <c r="AC183" s="5">
        <v>3.3419999999999998E-2</v>
      </c>
      <c r="AD183" s="5">
        <v>3.397E-2</v>
      </c>
      <c r="AE183" s="5">
        <v>3.0349999999999999E-2</v>
      </c>
      <c r="AF183" s="5">
        <v>2.776E-2</v>
      </c>
      <c r="AG183" s="5">
        <v>2.7709999999999999E-2</v>
      </c>
      <c r="AH183" s="5">
        <v>2.6939999999999999E-2</v>
      </c>
      <c r="AI183" s="5">
        <v>2.7949999999999999E-2</v>
      </c>
      <c r="AJ183" s="5">
        <v>2.8500000000000001E-2</v>
      </c>
      <c r="AK183" s="5">
        <v>2.6210000000000001E-2</v>
      </c>
      <c r="AM183" s="4" t="s">
        <v>101</v>
      </c>
      <c r="AN183" s="4" t="s">
        <v>102</v>
      </c>
      <c r="AO183" s="5">
        <f t="shared" si="241"/>
        <v>2.1220833333333338E-2</v>
      </c>
      <c r="AP183" s="5">
        <f t="shared" si="242"/>
        <v>2.6945833333333336E-2</v>
      </c>
      <c r="AQ183" s="5">
        <f t="shared" si="243"/>
        <v>3.0079999999999999E-2</v>
      </c>
      <c r="AR183" s="6">
        <f>(AO183-AVERAGE(AO155:AO200))/_xlfn.STDEV.P(AO155:AO200)</f>
        <v>-1.5392042821517233</v>
      </c>
      <c r="AS183" s="6">
        <f t="shared" ref="AS183" si="298">(AP183-AVERAGE(AP155:AP200))/_xlfn.STDEV.P(AP155:AP200)</f>
        <v>-1.283746435195207</v>
      </c>
      <c r="AT183" s="6">
        <f t="shared" ref="AT183" si="299">(AQ183-AVERAGE(AQ155:AQ200))/_xlfn.STDEV.P(AQ155:AQ200)</f>
        <v>-1.2147477605753787</v>
      </c>
    </row>
    <row r="184" spans="1:46" ht="13.5" thickBot="1">
      <c r="A184" s="4" t="s">
        <v>103</v>
      </c>
      <c r="B184" s="4" t="s">
        <v>104</v>
      </c>
      <c r="C184" s="5">
        <v>1.7649999999999999E-2</v>
      </c>
      <c r="D184" s="5">
        <v>1.8159999999999999E-2</v>
      </c>
      <c r="E184" s="5">
        <v>1.806E-2</v>
      </c>
      <c r="F184" s="5">
        <v>1.762E-2</v>
      </c>
      <c r="G184" s="5">
        <v>1.711E-2</v>
      </c>
      <c r="H184" s="5">
        <v>1.7319999999999999E-2</v>
      </c>
      <c r="I184" s="5">
        <v>1.8429999999999998E-2</v>
      </c>
      <c r="J184" s="5">
        <v>1.8620000000000001E-2</v>
      </c>
      <c r="K184" s="5">
        <v>1.9210000000000001E-2</v>
      </c>
      <c r="L184" s="5">
        <v>1.83E-2</v>
      </c>
      <c r="M184" s="5">
        <v>1.7850000000000001E-2</v>
      </c>
      <c r="N184" s="5">
        <v>1.7670000000000002E-2</v>
      </c>
      <c r="O184" s="5">
        <v>1.7989999999999999E-2</v>
      </c>
      <c r="P184" s="5">
        <v>1.7850000000000001E-2</v>
      </c>
      <c r="Q184" s="5">
        <v>1.823E-2</v>
      </c>
      <c r="R184" s="5">
        <v>1.883E-2</v>
      </c>
      <c r="S184" s="5">
        <v>2.4660000000000001E-2</v>
      </c>
      <c r="T184" s="5">
        <v>2.63E-2</v>
      </c>
      <c r="U184" s="5">
        <v>2.7529999999999999E-2</v>
      </c>
      <c r="V184" s="5">
        <v>2.945E-2</v>
      </c>
      <c r="W184" s="5">
        <v>2.9590000000000002E-2</v>
      </c>
      <c r="X184" s="5">
        <v>2.9229999999999999E-2</v>
      </c>
      <c r="Y184" s="5">
        <v>2.8309999999999998E-2</v>
      </c>
      <c r="Z184" s="5">
        <v>2.8309999999999998E-2</v>
      </c>
      <c r="AA184" s="5">
        <v>2.8250000000000001E-2</v>
      </c>
      <c r="AB184" s="5">
        <v>2.8299999999999999E-2</v>
      </c>
      <c r="AC184" s="5">
        <v>2.8660000000000001E-2</v>
      </c>
      <c r="AD184" s="5">
        <v>2.801E-2</v>
      </c>
      <c r="AE184" s="5">
        <v>2.3900000000000001E-2</v>
      </c>
      <c r="AF184" s="5">
        <v>2.2689999999999998E-2</v>
      </c>
      <c r="AG184" s="5">
        <v>2.0449999999999999E-2</v>
      </c>
      <c r="AH184" s="5">
        <v>1.883E-2</v>
      </c>
      <c r="AI184" s="5">
        <v>1.9009999999999999E-2</v>
      </c>
      <c r="AJ184" s="5">
        <v>2.1409999999999998E-2</v>
      </c>
      <c r="AK184" s="5">
        <v>2.0449999999999999E-2</v>
      </c>
      <c r="AM184" s="4" t="s">
        <v>103</v>
      </c>
      <c r="AN184" s="4" t="s">
        <v>104</v>
      </c>
      <c r="AO184" s="5">
        <f t="shared" si="241"/>
        <v>1.8000000000000002E-2</v>
      </c>
      <c r="AP184" s="5">
        <f t="shared" si="242"/>
        <v>2.469E-2</v>
      </c>
      <c r="AQ184" s="5">
        <f t="shared" si="243"/>
        <v>2.3632727272727274E-2</v>
      </c>
      <c r="AR184" s="6">
        <f>(AO184-AVERAGE(AO155:AO200))/_xlfn.STDEV.P(AO155:AO200)</f>
        <v>-1.8064819002305008</v>
      </c>
      <c r="AS184" s="6">
        <f t="shared" ref="AS184" si="300">(AP184-AVERAGE(AP155:AP200))/_xlfn.STDEV.P(AP155:AP200)</f>
        <v>-1.4236550387349423</v>
      </c>
      <c r="AT184" s="6">
        <f t="shared" ref="AT184" si="301">(AQ184-AVERAGE(AQ155:AQ200))/_xlfn.STDEV.P(AQ155:AQ200)</f>
        <v>-1.5531461806820726</v>
      </c>
    </row>
    <row r="185" spans="1:46" ht="13.5" thickBot="1">
      <c r="A185" s="4" t="s">
        <v>105</v>
      </c>
      <c r="B185" s="4" t="s">
        <v>106</v>
      </c>
      <c r="C185" s="5">
        <v>1.8159999999999999E-2</v>
      </c>
      <c r="D185" s="5">
        <v>1.8970000000000001E-2</v>
      </c>
      <c r="E185" s="5">
        <v>2.0789999999999999E-2</v>
      </c>
      <c r="F185" s="5">
        <v>1.9539999999999998E-2</v>
      </c>
      <c r="G185" s="5">
        <v>2.017E-2</v>
      </c>
      <c r="H185" s="5">
        <v>2.0070000000000001E-2</v>
      </c>
      <c r="I185" s="5">
        <v>2.035E-2</v>
      </c>
      <c r="J185" s="5">
        <v>2.0580000000000001E-2</v>
      </c>
      <c r="K185" s="5">
        <v>2.0629999999999999E-2</v>
      </c>
      <c r="L185" s="5">
        <v>2.0969999999999999E-2</v>
      </c>
      <c r="M185" s="5">
        <v>2.0230000000000001E-2</v>
      </c>
      <c r="N185" s="5">
        <v>1.9130000000000001E-2</v>
      </c>
      <c r="O185" s="5">
        <v>1.8769999999999998E-2</v>
      </c>
      <c r="P185" s="5">
        <v>1.8350000000000002E-2</v>
      </c>
      <c r="Q185" s="5">
        <v>1.668E-2</v>
      </c>
      <c r="R185" s="5">
        <v>1.643E-2</v>
      </c>
      <c r="S185" s="5">
        <v>1.7639999999999999E-2</v>
      </c>
      <c r="T185" s="5">
        <v>2.214E-2</v>
      </c>
      <c r="U185" s="5">
        <v>2.2370000000000001E-2</v>
      </c>
      <c r="V185" s="5">
        <v>2.3029999999999998E-2</v>
      </c>
      <c r="W185" s="5">
        <v>2.3730000000000001E-2</v>
      </c>
      <c r="X185" s="5">
        <v>2.4119999999999999E-2</v>
      </c>
      <c r="Y185" s="5">
        <v>2.4389999999999998E-2</v>
      </c>
      <c r="Z185" s="5">
        <v>2.4750000000000001E-2</v>
      </c>
      <c r="AA185" s="5">
        <v>2.477E-2</v>
      </c>
      <c r="AB185" s="5">
        <v>2.4510000000000001E-2</v>
      </c>
      <c r="AC185" s="5">
        <v>2.53E-2</v>
      </c>
      <c r="AD185" s="5">
        <v>2.494E-2</v>
      </c>
      <c r="AE185" s="5">
        <v>2.3210000000000001E-2</v>
      </c>
      <c r="AF185" s="5">
        <v>2.0279999999999999E-2</v>
      </c>
      <c r="AG185" s="5">
        <v>2.0299999999999999E-2</v>
      </c>
      <c r="AH185" s="5">
        <v>2.0109999999999999E-2</v>
      </c>
      <c r="AI185" s="5">
        <v>1.9470000000000001E-2</v>
      </c>
      <c r="AJ185" s="5">
        <v>2.009E-2</v>
      </c>
      <c r="AK185" s="5">
        <v>1.908E-2</v>
      </c>
      <c r="AM185" s="4" t="s">
        <v>105</v>
      </c>
      <c r="AN185" s="4" t="s">
        <v>106</v>
      </c>
      <c r="AO185" s="5">
        <f t="shared" si="241"/>
        <v>1.9965833333333332E-2</v>
      </c>
      <c r="AP185" s="5">
        <f t="shared" si="242"/>
        <v>2.1033333333333334E-2</v>
      </c>
      <c r="AQ185" s="5">
        <f t="shared" si="243"/>
        <v>2.2005454545454547E-2</v>
      </c>
      <c r="AR185" s="6">
        <f>(AO185-AVERAGE(AO155:AO200))/_xlfn.STDEV.P(AO155:AO200)</f>
        <v>-1.6433491962077753</v>
      </c>
      <c r="AS185" s="6">
        <f t="shared" ref="AS185" si="302">(AP185-AVERAGE(AP155:AP200))/_xlfn.STDEV.P(AP155:AP200)</f>
        <v>-1.650444455924583</v>
      </c>
      <c r="AT185" s="6">
        <f t="shared" ref="AT185" si="303">(AQ185-AVERAGE(AQ155:AQ200))/_xlfn.STDEV.P(AQ155:AQ200)</f>
        <v>-1.6385569494343262</v>
      </c>
    </row>
    <row r="186" spans="1:46" ht="13.5" thickBot="1">
      <c r="A186" s="4" t="s">
        <v>107</v>
      </c>
      <c r="B186" s="4" t="s">
        <v>108</v>
      </c>
      <c r="C186" s="5">
        <v>2.5760000000000002E-2</v>
      </c>
      <c r="D186" s="5">
        <v>2.742E-2</v>
      </c>
      <c r="E186" s="5">
        <v>2.9059999999999999E-2</v>
      </c>
      <c r="F186" s="5">
        <v>3.1379999999999998E-2</v>
      </c>
      <c r="G186" s="5">
        <v>3.0689999999999999E-2</v>
      </c>
      <c r="H186" s="5">
        <v>3.0470000000000001E-2</v>
      </c>
      <c r="I186" s="5">
        <v>3.058E-2</v>
      </c>
      <c r="J186" s="5">
        <v>3.0499999999999999E-2</v>
      </c>
      <c r="K186" s="5">
        <v>3.279E-2</v>
      </c>
      <c r="L186" s="5">
        <v>3.245E-2</v>
      </c>
      <c r="M186" s="5">
        <v>3.2300000000000002E-2</v>
      </c>
      <c r="N186" s="5">
        <v>3.2320000000000002E-2</v>
      </c>
      <c r="O186" s="5">
        <v>3.1390000000000001E-2</v>
      </c>
      <c r="P186" s="5">
        <v>3.073E-2</v>
      </c>
      <c r="Q186" s="5">
        <v>2.9100000000000001E-2</v>
      </c>
      <c r="R186" s="5">
        <v>2.6239999999999999E-2</v>
      </c>
      <c r="S186" s="5">
        <v>2.7E-2</v>
      </c>
      <c r="T186" s="5">
        <v>3.73E-2</v>
      </c>
      <c r="U186" s="5">
        <v>3.9609999999999999E-2</v>
      </c>
      <c r="V186" s="5">
        <v>4.2770000000000002E-2</v>
      </c>
      <c r="W186" s="5">
        <v>4.2369999999999998E-2</v>
      </c>
      <c r="X186" s="5">
        <v>4.292E-2</v>
      </c>
      <c r="Y186" s="5">
        <v>4.2999999999999997E-2</v>
      </c>
      <c r="Z186" s="5">
        <v>4.308E-2</v>
      </c>
      <c r="AA186" s="5">
        <v>4.3610000000000003E-2</v>
      </c>
      <c r="AB186" s="5">
        <v>4.3360000000000003E-2</v>
      </c>
      <c r="AC186" s="5">
        <v>4.3869999999999999E-2</v>
      </c>
      <c r="AD186" s="5">
        <v>4.4830000000000002E-2</v>
      </c>
      <c r="AE186" s="5">
        <v>4.7669999999999997E-2</v>
      </c>
      <c r="AF186" s="5">
        <v>4.0840000000000001E-2</v>
      </c>
      <c r="AG186" s="5">
        <v>3.9190000000000003E-2</v>
      </c>
      <c r="AH186" s="5">
        <v>3.6929999999999998E-2</v>
      </c>
      <c r="AI186" s="5">
        <v>3.678E-2</v>
      </c>
      <c r="AJ186" s="5">
        <v>3.5490000000000001E-2</v>
      </c>
      <c r="AK186" s="5">
        <v>3.4459999999999998E-2</v>
      </c>
      <c r="AM186" s="4" t="s">
        <v>107</v>
      </c>
      <c r="AN186" s="4" t="s">
        <v>108</v>
      </c>
      <c r="AO186" s="5">
        <f t="shared" si="241"/>
        <v>3.0476666666666666E-2</v>
      </c>
      <c r="AP186" s="5">
        <f t="shared" si="242"/>
        <v>3.6292500000000005E-2</v>
      </c>
      <c r="AQ186" s="5">
        <f t="shared" si="243"/>
        <v>4.0639090909090909E-2</v>
      </c>
      <c r="AR186" s="6">
        <f>(AO186-AVERAGE(AO155:AO200))/_xlfn.STDEV.P(AO155:AO200)</f>
        <v>-0.77111825265599832</v>
      </c>
      <c r="AS186" s="6">
        <f t="shared" ref="AS186" si="304">(AP186-AVERAGE(AP155:AP200))/_xlfn.STDEV.P(AP155:AP200)</f>
        <v>-0.70405862680892328</v>
      </c>
      <c r="AT186" s="6">
        <f t="shared" ref="AT186" si="305">(AQ186-AVERAGE(AQ155:AQ200))/_xlfn.STDEV.P(AQ155:AQ200)</f>
        <v>-0.66053207395111846</v>
      </c>
    </row>
    <row r="187" spans="1:46" ht="13.5" thickBot="1">
      <c r="A187" s="4" t="s">
        <v>109</v>
      </c>
      <c r="B187" s="4" t="s">
        <v>110</v>
      </c>
      <c r="C187" s="5">
        <v>3.014E-2</v>
      </c>
      <c r="D187" s="5">
        <v>3.1060000000000001E-2</v>
      </c>
      <c r="E187" s="5">
        <v>3.141E-2</v>
      </c>
      <c r="F187" s="5">
        <v>3.1570000000000001E-2</v>
      </c>
      <c r="G187" s="5">
        <v>3.031E-2</v>
      </c>
      <c r="H187" s="5">
        <v>3.039E-2</v>
      </c>
      <c r="I187" s="5">
        <v>3.082E-2</v>
      </c>
      <c r="J187" s="5">
        <v>3.0669999999999999E-2</v>
      </c>
      <c r="K187" s="5">
        <v>3.1269999999999999E-2</v>
      </c>
      <c r="L187" s="5">
        <v>3.1300000000000001E-2</v>
      </c>
      <c r="M187" s="5">
        <v>3.1359999999999999E-2</v>
      </c>
      <c r="N187" s="5">
        <v>3.0970000000000001E-2</v>
      </c>
      <c r="O187" s="5">
        <v>3.0519999999999999E-2</v>
      </c>
      <c r="P187" s="5">
        <v>3.143E-2</v>
      </c>
      <c r="Q187" s="5">
        <v>3.1539999999999999E-2</v>
      </c>
      <c r="R187" s="5">
        <v>3.2559999999999999E-2</v>
      </c>
      <c r="S187" s="5">
        <v>3.4299999999999997E-2</v>
      </c>
      <c r="T187" s="5">
        <v>3.669E-2</v>
      </c>
      <c r="U187" s="5">
        <v>3.7429999999999998E-2</v>
      </c>
      <c r="V187" s="5">
        <v>3.8580000000000003E-2</v>
      </c>
      <c r="W187" s="5">
        <v>3.916E-2</v>
      </c>
      <c r="X187" s="5">
        <v>4.0779999999999997E-2</v>
      </c>
      <c r="Y187" s="5">
        <v>4.1410000000000002E-2</v>
      </c>
      <c r="Z187" s="5">
        <v>4.1489999999999999E-2</v>
      </c>
      <c r="AA187" s="5">
        <v>4.1980000000000003E-2</v>
      </c>
      <c r="AB187" s="5">
        <v>4.1759999999999999E-2</v>
      </c>
      <c r="AC187" s="5">
        <v>4.2189999999999998E-2</v>
      </c>
      <c r="AD187" s="5">
        <v>4.3069999999999997E-2</v>
      </c>
      <c r="AE187" s="5">
        <v>4.1889999999999997E-2</v>
      </c>
      <c r="AF187" s="5">
        <v>4.0579999999999998E-2</v>
      </c>
      <c r="AG187" s="5">
        <v>3.9919999999999997E-2</v>
      </c>
      <c r="AH187" s="5">
        <v>3.9719999999999998E-2</v>
      </c>
      <c r="AI187" s="5">
        <v>4.0509999999999997E-2</v>
      </c>
      <c r="AJ187" s="5">
        <v>4.0149999999999998E-2</v>
      </c>
      <c r="AK187" s="5">
        <v>3.8010000000000002E-2</v>
      </c>
      <c r="AM187" s="4" t="s">
        <v>109</v>
      </c>
      <c r="AN187" s="4" t="s">
        <v>110</v>
      </c>
      <c r="AO187" s="5">
        <f t="shared" si="241"/>
        <v>3.0939166666666667E-2</v>
      </c>
      <c r="AP187" s="5">
        <f t="shared" si="242"/>
        <v>3.6324166666666664E-2</v>
      </c>
      <c r="AQ187" s="5">
        <f t="shared" si="243"/>
        <v>4.088909090909091E-2</v>
      </c>
      <c r="AR187" s="6">
        <f>(AO187-AVERAGE(AO155:AO200))/_xlfn.STDEV.P(AO155:AO200)</f>
        <v>-0.73273815484649718</v>
      </c>
      <c r="AS187" s="6">
        <f t="shared" ref="AS187" si="306">(AP187-AVERAGE(AP155:AP200))/_xlfn.STDEV.P(AP155:AP200)</f>
        <v>-0.70209463459078192</v>
      </c>
      <c r="AT187" s="6">
        <f t="shared" ref="AT187" si="307">(AQ187-AVERAGE(AQ155:AQ200))/_xlfn.STDEV.P(AQ155:AQ200)</f>
        <v>-0.64741030780202924</v>
      </c>
    </row>
    <row r="188" spans="1:46" ht="13.5" thickBot="1">
      <c r="A188" s="4" t="s">
        <v>111</v>
      </c>
      <c r="B188" s="4" t="s">
        <v>112</v>
      </c>
      <c r="C188" s="5">
        <v>3.934E-2</v>
      </c>
      <c r="D188" s="5">
        <v>4.1230000000000003E-2</v>
      </c>
      <c r="E188" s="5">
        <v>4.0579999999999998E-2</v>
      </c>
      <c r="F188" s="5">
        <v>3.7069999999999999E-2</v>
      </c>
      <c r="G188" s="5">
        <v>3.7359999999999997E-2</v>
      </c>
      <c r="H188" s="5">
        <v>3.8620000000000002E-2</v>
      </c>
      <c r="I188" s="5">
        <v>3.848E-2</v>
      </c>
      <c r="J188" s="5">
        <v>3.8240000000000003E-2</v>
      </c>
      <c r="K188" s="5">
        <v>3.8109999999999998E-2</v>
      </c>
      <c r="L188" s="5">
        <v>3.8219999999999997E-2</v>
      </c>
      <c r="M188" s="5">
        <v>3.6999999999999998E-2</v>
      </c>
      <c r="N188" s="5">
        <v>3.6130000000000002E-2</v>
      </c>
      <c r="O188" s="5">
        <v>3.4770000000000002E-2</v>
      </c>
      <c r="P188" s="5">
        <v>3.3820000000000003E-2</v>
      </c>
      <c r="Q188" s="5">
        <v>3.3820000000000003E-2</v>
      </c>
      <c r="R188" s="5">
        <v>3.3189999999999997E-2</v>
      </c>
      <c r="S188" s="5">
        <v>3.4520000000000002E-2</v>
      </c>
      <c r="T188" s="5">
        <v>3.986E-2</v>
      </c>
      <c r="U188" s="5">
        <v>4.2110000000000002E-2</v>
      </c>
      <c r="V188" s="5">
        <v>4.3920000000000001E-2</v>
      </c>
      <c r="W188" s="5">
        <v>4.5900000000000003E-2</v>
      </c>
      <c r="X188" s="5">
        <v>4.7129999999999998E-2</v>
      </c>
      <c r="Y188" s="5">
        <v>4.8009999999999997E-2</v>
      </c>
      <c r="Z188" s="5">
        <v>4.8070000000000002E-2</v>
      </c>
      <c r="AA188" s="5">
        <v>4.8469999999999999E-2</v>
      </c>
      <c r="AB188" s="5">
        <v>4.8180000000000001E-2</v>
      </c>
      <c r="AC188" s="5">
        <v>4.8239999999999998E-2</v>
      </c>
      <c r="AD188" s="5">
        <v>5.0689999999999999E-2</v>
      </c>
      <c r="AE188" s="5">
        <v>0.05</v>
      </c>
      <c r="AF188" s="5">
        <v>4.6080000000000003E-2</v>
      </c>
      <c r="AG188" s="5">
        <v>4.3499999999999997E-2</v>
      </c>
      <c r="AH188" s="5">
        <v>4.2430000000000002E-2</v>
      </c>
      <c r="AI188" s="5">
        <v>4.1149999999999999E-2</v>
      </c>
      <c r="AJ188" s="5">
        <v>4.3240000000000001E-2</v>
      </c>
      <c r="AK188" s="5">
        <v>4.1910000000000003E-2</v>
      </c>
      <c r="AM188" s="4" t="s">
        <v>111</v>
      </c>
      <c r="AN188" s="4" t="s">
        <v>112</v>
      </c>
      <c r="AO188" s="5">
        <f t="shared" si="241"/>
        <v>3.8364999999999996E-2</v>
      </c>
      <c r="AP188" s="5">
        <f t="shared" si="242"/>
        <v>4.0426666666666666E-2</v>
      </c>
      <c r="AQ188" s="5">
        <f t="shared" si="243"/>
        <v>4.580818181818181E-2</v>
      </c>
      <c r="AR188" s="6">
        <f>(AO188-AVERAGE(AO155:AO200))/_xlfn.STDEV.P(AO155:AO200)</f>
        <v>-0.11651283668350032</v>
      </c>
      <c r="AS188" s="6">
        <f t="shared" ref="AS188" si="308">(AP188-AVERAGE(AP155:AP200))/_xlfn.STDEV.P(AP155:AP200)</f>
        <v>-0.4476542743299336</v>
      </c>
      <c r="AT188" s="6">
        <f t="shared" ref="AT188" si="309">(AQ188-AVERAGE(AQ155:AQ200))/_xlfn.STDEV.P(AQ155:AQ200)</f>
        <v>-0.38922166550122284</v>
      </c>
    </row>
    <row r="189" spans="1:46" ht="13.5" thickBot="1">
      <c r="A189" s="4" t="s">
        <v>113</v>
      </c>
      <c r="B189" s="4" t="s">
        <v>114</v>
      </c>
      <c r="C189" s="5">
        <v>3.3070000000000002E-2</v>
      </c>
      <c r="D189" s="5">
        <v>3.4270000000000002E-2</v>
      </c>
      <c r="E189" s="5">
        <v>3.4840000000000003E-2</v>
      </c>
      <c r="F189" s="5">
        <v>3.3610000000000001E-2</v>
      </c>
      <c r="G189" s="5">
        <v>3.2530000000000003E-2</v>
      </c>
      <c r="H189" s="5">
        <v>3.2910000000000002E-2</v>
      </c>
      <c r="I189" s="5">
        <v>3.3399999999999999E-2</v>
      </c>
      <c r="J189" s="5">
        <v>3.39E-2</v>
      </c>
      <c r="K189" s="5">
        <v>3.483E-2</v>
      </c>
      <c r="L189" s="5">
        <v>3.49E-2</v>
      </c>
      <c r="M189" s="5">
        <v>3.4759999999999999E-2</v>
      </c>
      <c r="N189" s="5">
        <v>3.2960000000000003E-2</v>
      </c>
      <c r="O189" s="5">
        <v>3.3099999999999997E-2</v>
      </c>
      <c r="P189" s="5">
        <v>3.2390000000000002E-2</v>
      </c>
      <c r="Q189" s="5">
        <v>3.3090000000000001E-2</v>
      </c>
      <c r="R189" s="5">
        <v>3.5680000000000003E-2</v>
      </c>
      <c r="S189" s="5">
        <v>3.7039999999999997E-2</v>
      </c>
      <c r="T189" s="5">
        <v>4.4749999999999998E-2</v>
      </c>
      <c r="U189" s="5">
        <v>4.5370000000000001E-2</v>
      </c>
      <c r="V189" s="5">
        <v>4.641E-2</v>
      </c>
      <c r="W189" s="5">
        <v>4.7379999999999999E-2</v>
      </c>
      <c r="X189" s="5">
        <v>4.8050000000000002E-2</v>
      </c>
      <c r="Y189" s="5">
        <v>4.8030000000000003E-2</v>
      </c>
      <c r="Z189" s="5">
        <v>4.7919999999999997E-2</v>
      </c>
      <c r="AA189" s="5">
        <v>4.6879999999999998E-2</v>
      </c>
      <c r="AB189" s="5">
        <v>4.768E-2</v>
      </c>
      <c r="AC189" s="5">
        <v>4.761E-2</v>
      </c>
      <c r="AD189" s="5">
        <v>4.7690000000000003E-2</v>
      </c>
      <c r="AE189" s="5">
        <v>4.7989999999999998E-2</v>
      </c>
      <c r="AF189" s="5">
        <v>4.1459999999999997E-2</v>
      </c>
      <c r="AG189" s="5">
        <v>4.1300000000000003E-2</v>
      </c>
      <c r="AH189" s="5">
        <v>4.1180000000000001E-2</v>
      </c>
      <c r="AI189" s="5">
        <v>4.0189999999999997E-2</v>
      </c>
      <c r="AJ189" s="5">
        <v>3.8890000000000001E-2</v>
      </c>
      <c r="AK189" s="5">
        <v>3.6949999999999997E-2</v>
      </c>
      <c r="AM189" s="4" t="s">
        <v>113</v>
      </c>
      <c r="AN189" s="4" t="s">
        <v>114</v>
      </c>
      <c r="AO189" s="5">
        <f t="shared" si="241"/>
        <v>3.3831666666666663E-2</v>
      </c>
      <c r="AP189" s="5">
        <f t="shared" si="242"/>
        <v>4.160083333333333E-2</v>
      </c>
      <c r="AQ189" s="5">
        <f t="shared" si="243"/>
        <v>4.343818181818182E-2</v>
      </c>
      <c r="AR189" s="6">
        <f>(AO189-AVERAGE(AO155:AO200))/_xlfn.STDEV.P(AO155:AO200)</f>
        <v>-0.49270694854599667</v>
      </c>
      <c r="AS189" s="6">
        <f t="shared" ref="AS189" si="310">(AP189-AVERAGE(AP155:AP200))/_xlfn.STDEV.P(AP155:AP200)</f>
        <v>-0.37483151024146433</v>
      </c>
      <c r="AT189" s="6">
        <f t="shared" ref="AT189" si="311">(AQ189-AVERAGE(AQ155:AQ200))/_xlfn.STDEV.P(AQ155:AQ200)</f>
        <v>-0.51361600859458834</v>
      </c>
    </row>
    <row r="190" spans="1:46" ht="13.5" thickBot="1">
      <c r="A190" s="4" t="s">
        <v>115</v>
      </c>
      <c r="B190" s="4" t="s">
        <v>116</v>
      </c>
      <c r="C190" s="5">
        <v>3.6260000000000001E-2</v>
      </c>
      <c r="D190" s="5">
        <v>3.6760000000000001E-2</v>
      </c>
      <c r="E190" s="5">
        <v>3.7339999999999998E-2</v>
      </c>
      <c r="F190" s="5">
        <v>3.4529999999999998E-2</v>
      </c>
      <c r="G190" s="5">
        <v>3.4329999999999999E-2</v>
      </c>
      <c r="H190" s="5">
        <v>3.4610000000000002E-2</v>
      </c>
      <c r="I190" s="5">
        <v>3.5279999999999999E-2</v>
      </c>
      <c r="J190" s="5">
        <v>3.5439999999999999E-2</v>
      </c>
      <c r="K190" s="5">
        <v>3.4799999999999998E-2</v>
      </c>
      <c r="L190" s="5">
        <v>3.2980000000000002E-2</v>
      </c>
      <c r="M190" s="5">
        <v>3.2579999999999998E-2</v>
      </c>
      <c r="N190" s="5">
        <v>3.3050000000000003E-2</v>
      </c>
      <c r="O190" s="5">
        <v>3.2219999999999999E-2</v>
      </c>
      <c r="P190" s="5">
        <v>3.3919999999999999E-2</v>
      </c>
      <c r="Q190" s="5">
        <v>3.5049999999999998E-2</v>
      </c>
      <c r="R190" s="5">
        <v>3.6490000000000002E-2</v>
      </c>
      <c r="S190" s="5">
        <v>3.9350000000000003E-2</v>
      </c>
      <c r="T190" s="5">
        <v>4.335E-2</v>
      </c>
      <c r="U190" s="5">
        <v>4.3779999999999999E-2</v>
      </c>
      <c r="V190" s="5">
        <v>4.5280000000000001E-2</v>
      </c>
      <c r="W190" s="5">
        <v>4.6399999999999997E-2</v>
      </c>
      <c r="X190" s="5">
        <v>4.7550000000000002E-2</v>
      </c>
      <c r="Y190" s="5">
        <v>4.7419999999999997E-2</v>
      </c>
      <c r="Z190" s="5">
        <v>4.8370000000000003E-2</v>
      </c>
      <c r="AA190" s="5">
        <v>4.9119999999999997E-2</v>
      </c>
      <c r="AB190" s="5">
        <v>4.761E-2</v>
      </c>
      <c r="AC190" s="5">
        <v>4.7870000000000003E-2</v>
      </c>
      <c r="AD190" s="5">
        <v>4.8379999999999999E-2</v>
      </c>
      <c r="AE190" s="5">
        <v>4.8099999999999997E-2</v>
      </c>
      <c r="AF190" s="5">
        <v>4.514E-2</v>
      </c>
      <c r="AG190" s="5">
        <v>4.5370000000000001E-2</v>
      </c>
      <c r="AH190" s="5">
        <v>4.446E-2</v>
      </c>
      <c r="AI190" s="5">
        <v>4.4540000000000003E-2</v>
      </c>
      <c r="AJ190" s="5">
        <v>4.4589999999999998E-2</v>
      </c>
      <c r="AK190" s="5">
        <v>4.1149999999999999E-2</v>
      </c>
      <c r="AM190" s="4" t="s">
        <v>115</v>
      </c>
      <c r="AN190" s="4" t="s">
        <v>116</v>
      </c>
      <c r="AO190" s="5">
        <f t="shared" si="241"/>
        <v>3.483E-2</v>
      </c>
      <c r="AP190" s="5">
        <f t="shared" si="242"/>
        <v>4.1598333333333334E-2</v>
      </c>
      <c r="AQ190" s="5">
        <f t="shared" si="243"/>
        <v>4.6030000000000008E-2</v>
      </c>
      <c r="AR190" s="6">
        <f>(AO190-AVERAGE(AO155:AO200))/_xlfn.STDEV.P(AO155:AO200)</f>
        <v>-0.40986125994098338</v>
      </c>
      <c r="AS190" s="6">
        <f t="shared" ref="AS190" si="312">(AP190-AVERAGE(AP155:AP200))/_xlfn.STDEV.P(AP155:AP200)</f>
        <v>-0.37498656225868576</v>
      </c>
      <c r="AT190" s="6">
        <f t="shared" ref="AT190" si="313">(AQ190-AVERAGE(AQ155:AQ200))/_xlfn.STDEV.P(AQ155:AQ200)</f>
        <v>-0.37757908026348463</v>
      </c>
    </row>
    <row r="191" spans="1:46" ht="13.5" thickBot="1">
      <c r="A191" s="4" t="s">
        <v>117</v>
      </c>
      <c r="B191" s="4" t="s">
        <v>118</v>
      </c>
      <c r="C191" s="5">
        <v>3.0099999999999998E-2</v>
      </c>
      <c r="D191" s="5">
        <v>3.0089999999999999E-2</v>
      </c>
      <c r="E191" s="5">
        <v>3.0949999999999998E-2</v>
      </c>
      <c r="F191" s="5">
        <v>2.9729999999999999E-2</v>
      </c>
      <c r="G191" s="5">
        <v>3.0210000000000001E-2</v>
      </c>
      <c r="H191" s="5">
        <v>3.0269999999999998E-2</v>
      </c>
      <c r="I191" s="5">
        <v>3.066E-2</v>
      </c>
      <c r="J191" s="5">
        <v>3.0849999999999999E-2</v>
      </c>
      <c r="K191" s="5">
        <v>3.0779999999999998E-2</v>
      </c>
      <c r="L191" s="5">
        <v>3.175E-2</v>
      </c>
      <c r="M191" s="5">
        <v>3.0499999999999999E-2</v>
      </c>
      <c r="N191" s="5">
        <v>3.0839999999999999E-2</v>
      </c>
      <c r="O191" s="5">
        <v>3.1399999999999997E-2</v>
      </c>
      <c r="P191" s="5">
        <v>3.2169999999999997E-2</v>
      </c>
      <c r="Q191" s="5">
        <v>3.2030000000000003E-2</v>
      </c>
      <c r="R191" s="5">
        <v>3.0769999999999999E-2</v>
      </c>
      <c r="S191" s="5">
        <v>3.1809999999999998E-2</v>
      </c>
      <c r="T191" s="5">
        <v>3.6459999999999999E-2</v>
      </c>
      <c r="U191" s="5">
        <v>3.7190000000000001E-2</v>
      </c>
      <c r="V191" s="5">
        <v>3.8600000000000002E-2</v>
      </c>
      <c r="W191" s="5">
        <v>3.9710000000000002E-2</v>
      </c>
      <c r="X191" s="5">
        <v>4.0120000000000003E-2</v>
      </c>
      <c r="Y191" s="5">
        <v>4.054E-2</v>
      </c>
      <c r="Z191" s="5">
        <v>4.0599999999999997E-2</v>
      </c>
      <c r="AA191" s="5">
        <v>4.0489999999999998E-2</v>
      </c>
      <c r="AB191" s="5">
        <v>4.0399999999999998E-2</v>
      </c>
      <c r="AC191" s="5">
        <v>4.1070000000000002E-2</v>
      </c>
      <c r="AD191" s="5">
        <v>4.2639999999999997E-2</v>
      </c>
      <c r="AE191" s="5">
        <v>4.2849999999999999E-2</v>
      </c>
      <c r="AF191" s="5">
        <v>3.9559999999999998E-2</v>
      </c>
      <c r="AG191" s="5">
        <v>3.9359999999999999E-2</v>
      </c>
      <c r="AH191" s="5">
        <v>3.9039999999999998E-2</v>
      </c>
      <c r="AI191" s="5">
        <v>3.9E-2</v>
      </c>
      <c r="AJ191" s="5">
        <v>3.9120000000000002E-2</v>
      </c>
      <c r="AK191" s="5">
        <v>3.6589999999999998E-2</v>
      </c>
      <c r="AM191" s="4" t="s">
        <v>117</v>
      </c>
      <c r="AN191" s="4" t="s">
        <v>118</v>
      </c>
      <c r="AO191" s="5">
        <f t="shared" si="241"/>
        <v>3.0560833333333325E-2</v>
      </c>
      <c r="AP191" s="5">
        <f t="shared" si="242"/>
        <v>3.5950000000000003E-2</v>
      </c>
      <c r="AQ191" s="5">
        <f t="shared" si="243"/>
        <v>4.001090909090909E-2</v>
      </c>
      <c r="AR191" s="6">
        <f>(AO191-AVERAGE(AO155:AO200))/_xlfn.STDEV.P(AO155:AO200)</f>
        <v>-0.7641337663879636</v>
      </c>
      <c r="AS191" s="6">
        <f t="shared" ref="AS191" si="314">(AP191-AVERAGE(AP155:AP200))/_xlfn.STDEV.P(AP155:AP200)</f>
        <v>-0.72530075316829956</v>
      </c>
      <c r="AT191" s="6">
        <f t="shared" ref="AT191" si="315">(AQ191-AVERAGE(AQ155:AQ200))/_xlfn.STDEV.P(AQ155:AQ200)</f>
        <v>-0.69350349362028463</v>
      </c>
    </row>
    <row r="192" spans="1:46" ht="13.5" thickBot="1">
      <c r="A192" s="4" t="s">
        <v>119</v>
      </c>
      <c r="B192" s="4" t="s">
        <v>120</v>
      </c>
      <c r="C192" s="5">
        <v>5.1490000000000001E-2</v>
      </c>
      <c r="D192" s="5">
        <v>5.4089999999999999E-2</v>
      </c>
      <c r="E192" s="5">
        <v>5.5300000000000002E-2</v>
      </c>
      <c r="F192" s="5">
        <v>5.5079999999999997E-2</v>
      </c>
      <c r="G192" s="5">
        <v>5.9479999999999998E-2</v>
      </c>
      <c r="H192" s="5">
        <v>6.0310000000000002E-2</v>
      </c>
      <c r="I192" s="5">
        <v>6.0560000000000003E-2</v>
      </c>
      <c r="J192" s="5">
        <v>6.0920000000000002E-2</v>
      </c>
      <c r="K192" s="5">
        <v>6.3070000000000001E-2</v>
      </c>
      <c r="L192" s="5">
        <v>5.917E-2</v>
      </c>
      <c r="M192" s="5">
        <v>5.654E-2</v>
      </c>
      <c r="N192" s="5">
        <v>5.5410000000000001E-2</v>
      </c>
      <c r="O192" s="5">
        <v>5.5050000000000002E-2</v>
      </c>
      <c r="P192" s="5">
        <v>5.321E-2</v>
      </c>
      <c r="Q192" s="5">
        <v>5.348E-2</v>
      </c>
      <c r="R192" s="5">
        <v>5.2900000000000003E-2</v>
      </c>
      <c r="S192" s="5">
        <v>5.0439999999999999E-2</v>
      </c>
      <c r="T192" s="5">
        <v>5.5620000000000003E-2</v>
      </c>
      <c r="U192" s="5">
        <v>5.6809999999999999E-2</v>
      </c>
      <c r="V192" s="5">
        <v>5.7189999999999998E-2</v>
      </c>
      <c r="W192" s="5">
        <v>5.6989999999999999E-2</v>
      </c>
      <c r="X192" s="5">
        <v>5.6550000000000003E-2</v>
      </c>
      <c r="Y192" s="5">
        <v>5.951E-2</v>
      </c>
      <c r="Z192" s="5">
        <v>6.1010000000000002E-2</v>
      </c>
      <c r="AA192" s="5">
        <v>6.2170000000000003E-2</v>
      </c>
      <c r="AB192" s="5">
        <v>6.3969999999999999E-2</v>
      </c>
      <c r="AC192" s="5">
        <v>6.2269999999999999E-2</v>
      </c>
      <c r="AD192" s="5">
        <v>6.1580000000000003E-2</v>
      </c>
      <c r="AE192" s="5">
        <v>6.1289999999999997E-2</v>
      </c>
      <c r="AF192" s="5">
        <v>5.7979999999999997E-2</v>
      </c>
      <c r="AG192" s="5">
        <v>5.79E-2</v>
      </c>
      <c r="AH192" s="5">
        <v>5.6230000000000002E-2</v>
      </c>
      <c r="AI192" s="5">
        <v>5.5050000000000002E-2</v>
      </c>
      <c r="AJ192" s="5">
        <v>5.6730000000000003E-2</v>
      </c>
      <c r="AK192" s="5">
        <v>5.0430000000000003E-2</v>
      </c>
      <c r="AM192" s="4" t="s">
        <v>119</v>
      </c>
      <c r="AN192" s="4" t="s">
        <v>120</v>
      </c>
      <c r="AO192" s="5">
        <f t="shared" si="241"/>
        <v>5.7618333333333327E-2</v>
      </c>
      <c r="AP192" s="5">
        <f t="shared" si="242"/>
        <v>5.5730000000000002E-2</v>
      </c>
      <c r="AQ192" s="5">
        <f t="shared" si="243"/>
        <v>5.8690909090909085E-2</v>
      </c>
      <c r="AR192" s="6">
        <f>(AO192-AVERAGE(AO155:AO200))/_xlfn.STDEV.P(AO155:AO200)</f>
        <v>1.4812056854619251</v>
      </c>
      <c r="AS192" s="6">
        <f t="shared" ref="AS192" si="316">(AP192-AVERAGE(AP155:AP200))/_xlfn.STDEV.P(AP155:AP200)</f>
        <v>0.50147080708997649</v>
      </c>
      <c r="AT192" s="6">
        <f t="shared" ref="AT192" si="317">(AQ192-AVERAGE(AQ155:AQ200))/_xlfn.STDEV.P(AQ155:AQ200)</f>
        <v>0.28695487303966316</v>
      </c>
    </row>
    <row r="193" spans="1:46" ht="13.5" thickBot="1">
      <c r="A193" s="4" t="s">
        <v>121</v>
      </c>
      <c r="B193" s="4" t="s">
        <v>122</v>
      </c>
      <c r="C193" s="5">
        <v>4.2729999999999997E-2</v>
      </c>
      <c r="D193" s="5">
        <v>4.5319999999999999E-2</v>
      </c>
      <c r="E193" s="5">
        <v>4.7260000000000003E-2</v>
      </c>
      <c r="F193" s="5">
        <v>4.1250000000000002E-2</v>
      </c>
      <c r="G193" s="5">
        <v>3.8809999999999997E-2</v>
      </c>
      <c r="H193" s="5">
        <v>3.9550000000000002E-2</v>
      </c>
      <c r="I193" s="5">
        <v>3.8989999999999997E-2</v>
      </c>
      <c r="J193" s="5">
        <v>3.884E-2</v>
      </c>
      <c r="K193" s="5">
        <v>3.95E-2</v>
      </c>
      <c r="L193" s="5">
        <v>4.1029999999999997E-2</v>
      </c>
      <c r="M193" s="5">
        <v>3.7139999999999999E-2</v>
      </c>
      <c r="N193" s="5">
        <v>3.653E-2</v>
      </c>
      <c r="O193" s="5">
        <v>3.4470000000000001E-2</v>
      </c>
      <c r="P193" s="5">
        <v>3.2230000000000002E-2</v>
      </c>
      <c r="Q193" s="5">
        <v>3.1469999999999998E-2</v>
      </c>
      <c r="R193" s="5">
        <v>3.0759999999999999E-2</v>
      </c>
      <c r="S193" s="5">
        <v>3.1390000000000001E-2</v>
      </c>
      <c r="T193" s="5">
        <v>3.3119999999999997E-2</v>
      </c>
      <c r="U193" s="5">
        <v>3.6089999999999997E-2</v>
      </c>
      <c r="V193" s="5">
        <v>3.5860000000000003E-2</v>
      </c>
      <c r="W193" s="5">
        <v>3.7690000000000001E-2</v>
      </c>
      <c r="X193" s="5">
        <v>3.8789999999999998E-2</v>
      </c>
      <c r="Y193" s="5">
        <v>3.8150000000000003E-2</v>
      </c>
      <c r="Z193" s="5">
        <v>3.678E-2</v>
      </c>
      <c r="AA193" s="5">
        <v>3.7609999999999998E-2</v>
      </c>
      <c r="AB193" s="5">
        <v>3.739E-2</v>
      </c>
      <c r="AC193" s="5">
        <v>3.6859999999999997E-2</v>
      </c>
      <c r="AD193" s="5">
        <v>3.95E-2</v>
      </c>
      <c r="AE193" s="5">
        <v>3.9530000000000003E-2</v>
      </c>
      <c r="AF193" s="5">
        <v>3.8350000000000002E-2</v>
      </c>
      <c r="AG193" s="5">
        <v>3.5799999999999998E-2</v>
      </c>
      <c r="AH193" s="5">
        <v>3.5430000000000003E-2</v>
      </c>
      <c r="AI193" s="5">
        <v>3.4259999999999999E-2</v>
      </c>
      <c r="AJ193" s="5">
        <v>3.2759999999999997E-2</v>
      </c>
      <c r="AK193" s="5">
        <v>3.177E-2</v>
      </c>
      <c r="AM193" s="4" t="s">
        <v>121</v>
      </c>
      <c r="AN193" s="4" t="s">
        <v>122</v>
      </c>
      <c r="AO193" s="5">
        <f t="shared" si="241"/>
        <v>4.0579166666666666E-2</v>
      </c>
      <c r="AP193" s="5">
        <f t="shared" si="242"/>
        <v>3.4733333333333331E-2</v>
      </c>
      <c r="AQ193" s="5">
        <f t="shared" si="243"/>
        <v>3.629636363636364E-2</v>
      </c>
      <c r="AR193" s="6">
        <f>(AO193-AVERAGE(AO155:AO200))/_xlfn.STDEV.P(AO155:AO200)</f>
        <v>6.7227559496399344E-2</v>
      </c>
      <c r="AS193" s="6">
        <f t="shared" ref="AS193" si="318">(AP193-AVERAGE(AP155:AP200))/_xlfn.STDEV.P(AP155:AP200)</f>
        <v>-0.80075940154953862</v>
      </c>
      <c r="AT193" s="6">
        <f t="shared" ref="AT193" si="319">(AQ193-AVERAGE(AQ155:AQ200))/_xlfn.STDEV.P(AQ155:AQ200)</f>
        <v>-0.88846908083911569</v>
      </c>
    </row>
    <row r="194" spans="1:46" ht="13.5" thickBot="1">
      <c r="A194" s="4" t="s">
        <v>123</v>
      </c>
      <c r="B194" s="4" t="s">
        <v>124</v>
      </c>
      <c r="C194" s="5">
        <v>3.2370000000000003E-2</v>
      </c>
      <c r="D194" s="5">
        <v>3.3140000000000003E-2</v>
      </c>
      <c r="E194" s="5">
        <v>3.3410000000000002E-2</v>
      </c>
      <c r="F194" s="5">
        <v>2.9749999999999999E-2</v>
      </c>
      <c r="G194" s="5">
        <v>2.9669999999999998E-2</v>
      </c>
      <c r="H194" s="5">
        <v>3.0849999999999999E-2</v>
      </c>
      <c r="I194" s="5">
        <v>3.1519999999999999E-2</v>
      </c>
      <c r="J194" s="5">
        <v>3.175E-2</v>
      </c>
      <c r="K194" s="5">
        <v>3.1669999999999997E-2</v>
      </c>
      <c r="L194" s="5">
        <v>2.605E-2</v>
      </c>
      <c r="M194" s="5">
        <v>2.5850000000000001E-2</v>
      </c>
      <c r="N194" s="5">
        <v>2.529E-2</v>
      </c>
      <c r="O194" s="5">
        <v>2.6159999999999999E-2</v>
      </c>
      <c r="P194" s="5">
        <v>2.5579999999999999E-2</v>
      </c>
      <c r="Q194" s="5">
        <v>2.6839999999999999E-2</v>
      </c>
      <c r="R194" s="5">
        <v>2.6349999999999998E-2</v>
      </c>
      <c r="S194" s="5">
        <v>2.6380000000000001E-2</v>
      </c>
      <c r="T194" s="5">
        <v>3.3160000000000002E-2</v>
      </c>
      <c r="U194" s="5">
        <v>3.3599999999999998E-2</v>
      </c>
      <c r="V194" s="5">
        <v>3.3829999999999999E-2</v>
      </c>
      <c r="W194" s="5">
        <v>3.5610000000000003E-2</v>
      </c>
      <c r="X194" s="5">
        <v>3.7429999999999998E-2</v>
      </c>
      <c r="Y194" s="5">
        <v>3.8609999999999998E-2</v>
      </c>
      <c r="Z194" s="5">
        <v>4.0259999999999997E-2</v>
      </c>
      <c r="AA194" s="5">
        <v>4.1149999999999999E-2</v>
      </c>
      <c r="AB194" s="5">
        <v>4.1790000000000001E-2</v>
      </c>
      <c r="AC194" s="5">
        <v>4.0419999999999998E-2</v>
      </c>
      <c r="AD194" s="5">
        <v>4.2720000000000001E-2</v>
      </c>
      <c r="AE194" s="5">
        <v>4.3189999999999999E-2</v>
      </c>
      <c r="AF194" s="5">
        <v>3.6170000000000001E-2</v>
      </c>
      <c r="AG194" s="5">
        <v>3.5340000000000003E-2</v>
      </c>
      <c r="AH194" s="5">
        <v>3.4970000000000001E-2</v>
      </c>
      <c r="AI194" s="5">
        <v>3.4029999999999998E-2</v>
      </c>
      <c r="AJ194" s="5">
        <v>3.4860000000000002E-2</v>
      </c>
      <c r="AK194" s="5">
        <v>3.082E-2</v>
      </c>
      <c r="AM194" s="4" t="s">
        <v>123</v>
      </c>
      <c r="AN194" s="4" t="s">
        <v>124</v>
      </c>
      <c r="AO194" s="5">
        <f t="shared" si="241"/>
        <v>3.0109999999999998E-2</v>
      </c>
      <c r="AP194" s="5">
        <f t="shared" si="242"/>
        <v>3.1984166666666668E-2</v>
      </c>
      <c r="AQ194" s="5">
        <f t="shared" si="243"/>
        <v>3.7769090909090912E-2</v>
      </c>
      <c r="AR194" s="6">
        <f>(AO194-AVERAGE(AO155:AO200))/_xlfn.STDEV.P(AO155:AO200)</f>
        <v>-0.80154571758605331</v>
      </c>
      <c r="AS194" s="6">
        <f t="shared" ref="AS194" si="320">(AP194-AVERAGE(AP155:AP200))/_xlfn.STDEV.P(AP155:AP200)</f>
        <v>-0.97126493648769363</v>
      </c>
      <c r="AT194" s="6">
        <f t="shared" ref="AT194" si="321">(AQ194-AVERAGE(AQ155:AQ200))/_xlfn.STDEV.P(AQ155:AQ200)</f>
        <v>-0.81116994934266284</v>
      </c>
    </row>
    <row r="195" spans="1:46" ht="13.5" thickBot="1">
      <c r="A195" s="4" t="s">
        <v>125</v>
      </c>
      <c r="B195" s="4" t="s">
        <v>126</v>
      </c>
      <c r="C195" s="5">
        <v>2.3050000000000001E-2</v>
      </c>
      <c r="D195" s="5">
        <v>2.3740000000000001E-2</v>
      </c>
      <c r="E195" s="5">
        <v>2.385E-2</v>
      </c>
      <c r="F195" s="5">
        <v>2.409E-2</v>
      </c>
      <c r="G195" s="5">
        <v>2.5080000000000002E-2</v>
      </c>
      <c r="H195" s="5">
        <v>2.5569999999999999E-2</v>
      </c>
      <c r="I195" s="5">
        <v>2.564E-2</v>
      </c>
      <c r="J195" s="5">
        <v>2.6159999999999999E-2</v>
      </c>
      <c r="K195" s="5">
        <v>2.6710000000000001E-2</v>
      </c>
      <c r="L195" s="5">
        <v>2.7380000000000002E-2</v>
      </c>
      <c r="M195" s="5">
        <v>2.7099999999999999E-2</v>
      </c>
      <c r="N195" s="5">
        <v>2.7040000000000002E-2</v>
      </c>
      <c r="O195" s="5">
        <v>2.7199999999999998E-2</v>
      </c>
      <c r="P195" s="5">
        <v>2.6870000000000002E-2</v>
      </c>
      <c r="Q195" s="5">
        <v>2.7439999999999999E-2</v>
      </c>
      <c r="R195" s="5">
        <v>2.6710000000000001E-2</v>
      </c>
      <c r="S195" s="5">
        <v>2.7650000000000001E-2</v>
      </c>
      <c r="T195" s="5">
        <v>3.1359999999999999E-2</v>
      </c>
      <c r="U195" s="5">
        <v>3.2219999999999999E-2</v>
      </c>
      <c r="V195" s="5">
        <v>3.2779999999999997E-2</v>
      </c>
      <c r="W195" s="5">
        <v>3.3230000000000003E-2</v>
      </c>
      <c r="X195" s="5">
        <v>3.3480000000000003E-2</v>
      </c>
      <c r="Y195" s="5">
        <v>3.4419999999999999E-2</v>
      </c>
      <c r="Z195" s="5">
        <v>3.5020000000000003E-2</v>
      </c>
      <c r="AA195" s="5">
        <v>3.5360000000000003E-2</v>
      </c>
      <c r="AB195" s="5">
        <v>3.6049999999999999E-2</v>
      </c>
      <c r="AC195" s="5">
        <v>3.6150000000000002E-2</v>
      </c>
      <c r="AD195" s="5">
        <v>3.721E-2</v>
      </c>
      <c r="AE195" s="5">
        <v>3.671E-2</v>
      </c>
      <c r="AF195" s="5">
        <v>3.3500000000000002E-2</v>
      </c>
      <c r="AG195" s="5">
        <v>3.329E-2</v>
      </c>
      <c r="AH195" s="5">
        <v>3.356E-2</v>
      </c>
      <c r="AI195" s="5">
        <v>3.4070000000000003E-2</v>
      </c>
      <c r="AJ195" s="5">
        <v>3.4720000000000001E-2</v>
      </c>
      <c r="AK195" s="5">
        <v>3.1690000000000003E-2</v>
      </c>
      <c r="AM195" s="4" t="s">
        <v>125</v>
      </c>
      <c r="AN195" s="4" t="s">
        <v>126</v>
      </c>
      <c r="AO195" s="5">
        <f t="shared" si="241"/>
        <v>2.5450833333333336E-2</v>
      </c>
      <c r="AP195" s="5">
        <f t="shared" si="242"/>
        <v>3.0698333333333331E-2</v>
      </c>
      <c r="AQ195" s="5">
        <f t="shared" si="243"/>
        <v>3.4755454545454541E-2</v>
      </c>
      <c r="AR195" s="6">
        <f>(AO195-AVERAGE(AO155:AO200))/_xlfn.STDEV.P(AO155:AO200)</f>
        <v>-1.188181982185909</v>
      </c>
      <c r="AS195" s="6">
        <f t="shared" ref="AS195" si="322">(AP195-AVERAGE(AP155:AP200))/_xlfn.STDEV.P(AP155:AP200)</f>
        <v>-1.0510133573454004</v>
      </c>
      <c r="AT195" s="6">
        <f t="shared" ref="AT195" si="323">(AQ195-AVERAGE(AQ155:AQ200))/_xlfn.STDEV.P(AQ155:AQ200)</f>
        <v>-0.96934687583077528</v>
      </c>
    </row>
    <row r="196" spans="1:46" ht="13.5" thickBot="1">
      <c r="A196" s="4" t="s">
        <v>127</v>
      </c>
      <c r="B196" s="4" t="s">
        <v>128</v>
      </c>
      <c r="C196" s="5">
        <v>2.3609999999999999E-2</v>
      </c>
      <c r="D196" s="5">
        <v>2.4140000000000002E-2</v>
      </c>
      <c r="E196" s="5">
        <v>2.4340000000000001E-2</v>
      </c>
      <c r="F196" s="5">
        <v>2.4740000000000002E-2</v>
      </c>
      <c r="G196" s="5">
        <v>2.402E-2</v>
      </c>
      <c r="H196" s="5">
        <v>2.392E-2</v>
      </c>
      <c r="I196" s="5">
        <v>2.383E-2</v>
      </c>
      <c r="J196" s="5">
        <v>2.4660000000000001E-2</v>
      </c>
      <c r="K196" s="5">
        <v>2.5399999999999999E-2</v>
      </c>
      <c r="L196" s="5">
        <v>2.2960000000000001E-2</v>
      </c>
      <c r="M196" s="5">
        <v>2.2409999999999999E-2</v>
      </c>
      <c r="N196" s="5">
        <v>2.2450000000000001E-2</v>
      </c>
      <c r="O196" s="5">
        <v>2.2800000000000001E-2</v>
      </c>
      <c r="P196" s="5">
        <v>2.2620000000000001E-2</v>
      </c>
      <c r="Q196" s="5">
        <v>2.1950000000000001E-2</v>
      </c>
      <c r="R196" s="5">
        <v>2.0500000000000001E-2</v>
      </c>
      <c r="S196" s="5">
        <v>2.2440000000000002E-2</v>
      </c>
      <c r="T196" s="5">
        <v>2.5399999999999999E-2</v>
      </c>
      <c r="U196" s="5">
        <v>2.6630000000000001E-2</v>
      </c>
      <c r="V196" s="5">
        <v>2.6749999999999999E-2</v>
      </c>
      <c r="W196" s="5">
        <v>2.6919999999999999E-2</v>
      </c>
      <c r="X196" s="5">
        <v>2.724E-2</v>
      </c>
      <c r="Y196" s="5">
        <v>2.7289999999999998E-2</v>
      </c>
      <c r="Z196" s="5">
        <v>2.7269999999999999E-2</v>
      </c>
      <c r="AA196" s="5">
        <v>2.7799999999999998E-2</v>
      </c>
      <c r="AB196" s="5">
        <v>2.8400000000000002E-2</v>
      </c>
      <c r="AC196" s="5">
        <v>2.904E-2</v>
      </c>
      <c r="AD196" s="5">
        <v>2.9010000000000001E-2</v>
      </c>
      <c r="AE196" s="5">
        <v>2.8400000000000002E-2</v>
      </c>
      <c r="AF196" s="5">
        <v>2.622E-2</v>
      </c>
      <c r="AG196" s="5">
        <v>2.5219999999999999E-2</v>
      </c>
      <c r="AH196" s="5">
        <v>2.4670000000000001E-2</v>
      </c>
      <c r="AI196" s="5">
        <v>2.462E-2</v>
      </c>
      <c r="AJ196" s="5">
        <v>2.478E-2</v>
      </c>
      <c r="AK196" s="5">
        <v>2.273E-2</v>
      </c>
      <c r="AM196" s="4" t="s">
        <v>127</v>
      </c>
      <c r="AN196" s="4" t="s">
        <v>128</v>
      </c>
      <c r="AO196" s="5">
        <f t="shared" si="241"/>
        <v>2.3873333333333333E-2</v>
      </c>
      <c r="AP196" s="5">
        <f t="shared" si="242"/>
        <v>2.4817499999999996E-2</v>
      </c>
      <c r="AQ196" s="5">
        <f t="shared" si="243"/>
        <v>2.6444545454545453E-2</v>
      </c>
      <c r="AR196" s="6">
        <f>(AO196-AVERAGE(AO155:AO200))/_xlfn.STDEV.P(AO155:AO200)</f>
        <v>-1.3190892347145315</v>
      </c>
      <c r="AS196" s="6">
        <f t="shared" ref="AS196" si="324">(AP196-AVERAGE(AP155:AP200))/_xlfn.STDEV.P(AP155:AP200)</f>
        <v>-1.4157473858566345</v>
      </c>
      <c r="AT196" s="6">
        <f t="shared" ref="AT196" si="325">(AQ196-AVERAGE(AQ155:AQ200))/_xlfn.STDEV.P(AQ155:AQ200)</f>
        <v>-1.405562098139771</v>
      </c>
    </row>
    <row r="197" spans="1:46" ht="13.5" thickBot="1">
      <c r="A197" s="4" t="s">
        <v>129</v>
      </c>
      <c r="B197" s="4" t="s">
        <v>130</v>
      </c>
      <c r="C197" s="5">
        <v>2.026E-2</v>
      </c>
      <c r="D197" s="5">
        <v>2.111E-2</v>
      </c>
      <c r="E197" s="5">
        <v>2.3220000000000001E-2</v>
      </c>
      <c r="F197" s="5">
        <v>2.283E-2</v>
      </c>
      <c r="G197" s="5">
        <v>2.332E-2</v>
      </c>
      <c r="H197" s="5">
        <v>2.444E-2</v>
      </c>
      <c r="I197" s="5">
        <v>2.4330000000000001E-2</v>
      </c>
      <c r="J197" s="5">
        <v>2.435E-2</v>
      </c>
      <c r="K197" s="5">
        <v>2.41E-2</v>
      </c>
      <c r="L197" s="5">
        <v>2.3390000000000001E-2</v>
      </c>
      <c r="M197" s="5">
        <v>2.223E-2</v>
      </c>
      <c r="N197" s="5">
        <v>2.1729999999999999E-2</v>
      </c>
      <c r="O197" s="5">
        <v>2.1430000000000001E-2</v>
      </c>
      <c r="P197" s="5">
        <v>1.9959999999999999E-2</v>
      </c>
      <c r="Q197" s="5">
        <v>1.7989999999999999E-2</v>
      </c>
      <c r="R197" s="5">
        <v>1.669E-2</v>
      </c>
      <c r="S197" s="5">
        <v>2.4230000000000002E-2</v>
      </c>
      <c r="T197" s="5">
        <v>2.615E-2</v>
      </c>
      <c r="U197" s="5">
        <v>2.7890000000000002E-2</v>
      </c>
      <c r="V197" s="5">
        <v>2.8840000000000001E-2</v>
      </c>
      <c r="W197" s="5">
        <v>3.0679999999999999E-2</v>
      </c>
      <c r="X197" s="5">
        <v>3.0679999999999999E-2</v>
      </c>
      <c r="Y197" s="5">
        <v>3.032E-2</v>
      </c>
      <c r="Z197" s="5">
        <v>3.0980000000000001E-2</v>
      </c>
      <c r="AA197" s="5">
        <v>3.0120000000000001E-2</v>
      </c>
      <c r="AB197" s="5">
        <v>3.0939999999999999E-2</v>
      </c>
      <c r="AC197" s="5">
        <v>3.1019999999999999E-2</v>
      </c>
      <c r="AD197" s="5">
        <v>3.1359999999999999E-2</v>
      </c>
      <c r="AE197" s="5">
        <v>2.444E-2</v>
      </c>
      <c r="AF197" s="5">
        <v>2.1930000000000002E-2</v>
      </c>
      <c r="AG197" s="5">
        <v>2.12E-2</v>
      </c>
      <c r="AH197" s="5">
        <v>2.223E-2</v>
      </c>
      <c r="AI197" s="5">
        <v>2.213E-2</v>
      </c>
      <c r="AJ197" s="5">
        <v>2.4219999999999998E-2</v>
      </c>
      <c r="AK197" s="5">
        <v>2.2290000000000001E-2</v>
      </c>
      <c r="AM197" s="4" t="s">
        <v>129</v>
      </c>
      <c r="AN197" s="4" t="s">
        <v>130</v>
      </c>
      <c r="AO197" s="5">
        <f t="shared" si="241"/>
        <v>2.2942500000000005E-2</v>
      </c>
      <c r="AP197" s="5">
        <f t="shared" si="242"/>
        <v>2.5486666666666668E-2</v>
      </c>
      <c r="AQ197" s="5">
        <f t="shared" si="243"/>
        <v>2.5625454545454542E-2</v>
      </c>
      <c r="AR197" s="6">
        <f>(AO197-AVERAGE(AO155:AO200))/_xlfn.STDEV.P(AO155:AO200)</f>
        <v>-1.3963335036392386</v>
      </c>
      <c r="AS197" s="6">
        <f t="shared" ref="AS197" si="326">(AP197-AVERAGE(AP155:AP200))/_xlfn.STDEV.P(AP155:AP200)</f>
        <v>-1.3742451292469529</v>
      </c>
      <c r="AT197" s="6">
        <f t="shared" ref="AT197" si="327">(AQ197-AVERAGE(AQ155:AQ200))/_xlfn.STDEV.P(AQ155:AQ200)</f>
        <v>-1.4485537755955142</v>
      </c>
    </row>
    <row r="198" spans="1:46" ht="13.5" thickBot="1">
      <c r="A198" s="4" t="s">
        <v>131</v>
      </c>
      <c r="B198" s="4" t="s">
        <v>132</v>
      </c>
      <c r="C198" s="5">
        <v>3.0550000000000001E-2</v>
      </c>
      <c r="D198" s="5">
        <v>3.0939999999999999E-2</v>
      </c>
      <c r="E198" s="5">
        <v>3.1710000000000002E-2</v>
      </c>
      <c r="F198" s="5">
        <v>3.0339999999999999E-2</v>
      </c>
      <c r="G198" s="5">
        <v>3.0599999999999999E-2</v>
      </c>
      <c r="H198" s="5">
        <v>3.177E-2</v>
      </c>
      <c r="I198" s="5">
        <v>3.2550000000000003E-2</v>
      </c>
      <c r="J198" s="5">
        <v>3.3169999999999998E-2</v>
      </c>
      <c r="K198" s="5">
        <v>3.3110000000000001E-2</v>
      </c>
      <c r="L198" s="5">
        <v>3.3619999999999997E-2</v>
      </c>
      <c r="M198" s="5">
        <v>3.049E-2</v>
      </c>
      <c r="N198" s="5">
        <v>2.997E-2</v>
      </c>
      <c r="O198" s="5">
        <v>3.023E-2</v>
      </c>
      <c r="P198" s="5">
        <v>3.048E-2</v>
      </c>
      <c r="Q198" s="5">
        <v>3.049E-2</v>
      </c>
      <c r="R198" s="5">
        <v>2.9899999999999999E-2</v>
      </c>
      <c r="S198" s="5">
        <v>3.023E-2</v>
      </c>
      <c r="T198" s="5">
        <v>3.1390000000000001E-2</v>
      </c>
      <c r="U198" s="5">
        <v>3.0980000000000001E-2</v>
      </c>
      <c r="V198" s="5">
        <v>3.0949999999999998E-2</v>
      </c>
      <c r="W198" s="5">
        <v>3.1029999999999999E-2</v>
      </c>
      <c r="X198" s="5">
        <v>3.1469999999999998E-2</v>
      </c>
      <c r="Y198" s="5">
        <v>3.1179999999999999E-2</v>
      </c>
      <c r="Z198" s="5">
        <v>3.1850000000000003E-2</v>
      </c>
      <c r="AA198" s="5">
        <v>3.1379999999999998E-2</v>
      </c>
      <c r="AB198" s="5">
        <v>3.108E-2</v>
      </c>
      <c r="AC198" s="5">
        <v>3.1099999999999999E-2</v>
      </c>
      <c r="AD198" s="5">
        <v>3.168E-2</v>
      </c>
      <c r="AE198" s="5">
        <v>3.2590000000000001E-2</v>
      </c>
      <c r="AF198" s="5">
        <v>3.09E-2</v>
      </c>
      <c r="AG198" s="5">
        <v>3.083E-2</v>
      </c>
      <c r="AH198" s="5">
        <v>3.039E-2</v>
      </c>
      <c r="AI198" s="5">
        <v>3.117E-2</v>
      </c>
      <c r="AJ198" s="5">
        <v>3.0839999999999999E-2</v>
      </c>
      <c r="AK198" s="5">
        <v>2.81E-2</v>
      </c>
      <c r="AM198" s="4" t="s">
        <v>131</v>
      </c>
      <c r="AN198" s="4" t="s">
        <v>132</v>
      </c>
      <c r="AO198" s="5">
        <f t="shared" si="241"/>
        <v>3.156833333333333E-2</v>
      </c>
      <c r="AP198" s="5">
        <f t="shared" si="242"/>
        <v>3.0848333333333328E-2</v>
      </c>
      <c r="AQ198" s="5">
        <f t="shared" si="243"/>
        <v>3.0914545454545458E-2</v>
      </c>
      <c r="AR198" s="6">
        <f>(AO198-AVERAGE(AO155:AO200))/_xlfn.STDEV.P(AO155:AO200)</f>
        <v>-0.68052739115969885</v>
      </c>
      <c r="AS198" s="6">
        <f t="shared" ref="AS198" si="328">(AP198-AVERAGE(AP155:AP200))/_xlfn.STDEV.P(AP155:AP200)</f>
        <v>-1.0417102363120971</v>
      </c>
      <c r="AT198" s="6">
        <f t="shared" ref="AT198" si="329">(AQ198-AVERAGE(AQ155:AQ200))/_xlfn.STDEV.P(AQ155:AQ200)</f>
        <v>-1.1709449193940551</v>
      </c>
    </row>
    <row r="199" spans="1:46" ht="13.5" thickBot="1">
      <c r="A199" s="4" t="s">
        <v>133</v>
      </c>
      <c r="B199" s="4" t="s">
        <v>134</v>
      </c>
      <c r="C199" s="5">
        <v>1.8970000000000001E-2</v>
      </c>
      <c r="D199" s="5">
        <v>1.9650000000000001E-2</v>
      </c>
      <c r="E199" s="5">
        <v>1.9640000000000001E-2</v>
      </c>
      <c r="F199" s="5">
        <v>1.8679999999999999E-2</v>
      </c>
      <c r="G199" s="5">
        <v>1.9539999999999998E-2</v>
      </c>
      <c r="H199" s="5">
        <v>2.0219999999999998E-2</v>
      </c>
      <c r="I199" s="5">
        <v>2.1479999999999999E-2</v>
      </c>
      <c r="J199" s="5">
        <v>2.111E-2</v>
      </c>
      <c r="K199" s="5">
        <v>2.0650000000000002E-2</v>
      </c>
      <c r="L199" s="5">
        <v>1.9369999999999998E-2</v>
      </c>
      <c r="M199" s="5">
        <v>1.8530000000000001E-2</v>
      </c>
      <c r="N199" s="5">
        <v>1.8509999999999999E-2</v>
      </c>
      <c r="O199" s="5">
        <v>1.9109999999999999E-2</v>
      </c>
      <c r="P199" s="5">
        <v>1.881E-2</v>
      </c>
      <c r="Q199" s="5">
        <v>1.9009999999999999E-2</v>
      </c>
      <c r="R199" s="5">
        <v>2.0320000000000001E-2</v>
      </c>
      <c r="S199" s="5">
        <v>2.018E-2</v>
      </c>
      <c r="T199" s="5">
        <v>2.3060000000000001E-2</v>
      </c>
      <c r="U199" s="5">
        <v>2.291E-2</v>
      </c>
      <c r="V199" s="5">
        <v>2.3900000000000001E-2</v>
      </c>
      <c r="W199" s="5">
        <v>2.494E-2</v>
      </c>
      <c r="X199" s="5">
        <v>2.5579999999999999E-2</v>
      </c>
      <c r="Y199" s="5">
        <v>2.6009999999999998E-2</v>
      </c>
      <c r="Z199" s="5">
        <v>2.6110000000000001E-2</v>
      </c>
      <c r="AA199" s="5">
        <v>2.6040000000000001E-2</v>
      </c>
      <c r="AB199" s="5">
        <v>2.6380000000000001E-2</v>
      </c>
      <c r="AC199" s="5">
        <v>2.6329999999999999E-2</v>
      </c>
      <c r="AD199" s="5">
        <v>2.4809999999999999E-2</v>
      </c>
      <c r="AE199" s="5">
        <v>2.436E-2</v>
      </c>
      <c r="AF199" s="5">
        <v>2.0660000000000001E-2</v>
      </c>
      <c r="AG199" s="5">
        <v>2.0060000000000001E-2</v>
      </c>
      <c r="AH199" s="5">
        <v>2.009E-2</v>
      </c>
      <c r="AI199" s="5">
        <v>2.009E-2</v>
      </c>
      <c r="AJ199" s="5">
        <v>1.925E-2</v>
      </c>
      <c r="AK199" s="5">
        <v>1.7950000000000001E-2</v>
      </c>
      <c r="AM199" s="4" t="s">
        <v>133</v>
      </c>
      <c r="AN199" s="4" t="s">
        <v>134</v>
      </c>
      <c r="AO199" s="5">
        <f t="shared" si="241"/>
        <v>1.9695833333333333E-2</v>
      </c>
      <c r="AP199" s="5">
        <f t="shared" si="242"/>
        <v>2.2495000000000001E-2</v>
      </c>
      <c r="AQ199" s="5">
        <f t="shared" si="243"/>
        <v>2.2365454545454546E-2</v>
      </c>
      <c r="AR199" s="6">
        <f>(AO199-AVERAGE(AO155:AO200))/_xlfn.STDEV.P(AO155:AO200)</f>
        <v>-1.6657548749289974</v>
      </c>
      <c r="AS199" s="6">
        <f t="shared" ref="AS199" si="330">(AP199-AVERAGE(AP155:AP200))/_xlfn.STDEV.P(AP155:AP200)</f>
        <v>-1.5597907098556154</v>
      </c>
      <c r="AT199" s="6">
        <f t="shared" ref="AT199" si="331">(AQ199-AVERAGE(AQ155:AQ200))/_xlfn.STDEV.P(AQ155:AQ200)</f>
        <v>-1.6196616061796378</v>
      </c>
    </row>
    <row r="200" spans="1:46" ht="13.5" thickBot="1">
      <c r="A200" s="4" t="s">
        <v>135</v>
      </c>
      <c r="B200" s="4" t="s">
        <v>136</v>
      </c>
      <c r="C200" s="5">
        <v>2.6009999999999998E-2</v>
      </c>
      <c r="D200" s="5">
        <v>2.6200000000000001E-2</v>
      </c>
      <c r="E200" s="5">
        <v>2.7720000000000002E-2</v>
      </c>
      <c r="F200" s="5">
        <v>2.494E-2</v>
      </c>
      <c r="G200" s="5">
        <v>2.6339999999999999E-2</v>
      </c>
      <c r="H200" s="5">
        <v>2.743E-2</v>
      </c>
      <c r="I200" s="5">
        <v>2.8240000000000001E-2</v>
      </c>
      <c r="J200" s="5">
        <v>2.9260000000000001E-2</v>
      </c>
      <c r="K200" s="5">
        <v>3.0300000000000001E-2</v>
      </c>
      <c r="L200" s="5">
        <v>3.099E-2</v>
      </c>
      <c r="M200" s="5">
        <v>2.98E-2</v>
      </c>
      <c r="N200" s="5">
        <v>3.0030000000000001E-2</v>
      </c>
      <c r="O200" s="5">
        <v>2.9270000000000001E-2</v>
      </c>
      <c r="P200" s="5">
        <v>2.9590000000000002E-2</v>
      </c>
      <c r="Q200" s="5">
        <v>2.9440000000000001E-2</v>
      </c>
      <c r="R200" s="5">
        <v>2.947E-2</v>
      </c>
      <c r="S200" s="5">
        <v>2.945E-2</v>
      </c>
      <c r="T200" s="5">
        <v>3.1879999999999999E-2</v>
      </c>
      <c r="U200" s="5">
        <v>3.2539999999999999E-2</v>
      </c>
      <c r="V200" s="5">
        <v>3.261E-2</v>
      </c>
      <c r="W200" s="5">
        <v>3.3369999999999997E-2</v>
      </c>
      <c r="X200" s="5">
        <v>3.4410000000000003E-2</v>
      </c>
      <c r="Y200" s="5">
        <v>3.5589999999999997E-2</v>
      </c>
      <c r="Z200" s="5">
        <v>3.5430000000000003E-2</v>
      </c>
      <c r="AA200" s="5">
        <v>3.7080000000000002E-2</v>
      </c>
      <c r="AB200" s="5">
        <v>3.7429999999999998E-2</v>
      </c>
      <c r="AC200" s="5">
        <v>3.7539999999999997E-2</v>
      </c>
      <c r="AD200" s="5">
        <v>3.7789999999999997E-2</v>
      </c>
      <c r="AE200" s="5">
        <v>4.1640000000000003E-2</v>
      </c>
      <c r="AF200" s="5">
        <v>3.9980000000000002E-2</v>
      </c>
      <c r="AG200" s="5">
        <v>3.9260000000000003E-2</v>
      </c>
      <c r="AH200" s="5">
        <v>3.9730000000000001E-2</v>
      </c>
      <c r="AI200" s="5">
        <v>3.9649999999999998E-2</v>
      </c>
      <c r="AJ200" s="5">
        <v>3.8760000000000003E-2</v>
      </c>
      <c r="AK200" s="5">
        <v>3.601E-2</v>
      </c>
      <c r="AM200" s="4" t="s">
        <v>135</v>
      </c>
      <c r="AN200" s="4" t="s">
        <v>136</v>
      </c>
      <c r="AO200" s="5">
        <f t="shared" si="241"/>
        <v>2.8105000000000002E-2</v>
      </c>
      <c r="AP200" s="5">
        <f t="shared" si="242"/>
        <v>3.1920833333333336E-2</v>
      </c>
      <c r="AQ200" s="5">
        <f t="shared" si="243"/>
        <v>3.862454545454546E-2</v>
      </c>
      <c r="AR200" s="6">
        <f>(AO200-AVERAGE(AO155:AO200))/_xlfn.STDEV.P(AO155:AO200)</f>
        <v>-0.96792862808994384</v>
      </c>
      <c r="AS200" s="6">
        <f t="shared" ref="AS200" si="332">(AP200-AVERAGE(AP155:AP200))/_xlfn.STDEV.P(AP155:AP200)</f>
        <v>-0.97519292092397725</v>
      </c>
      <c r="AT200" s="6">
        <f t="shared" ref="AT200" si="333">(AQ200-AVERAGE(AQ155:AQ200))/_xlfn.STDEV.P(AQ155:AQ200)</f>
        <v>-0.76626965135614278</v>
      </c>
    </row>
    <row r="201" spans="1:46" ht="13.5" thickBot="1">
      <c r="A201" s="268" t="s">
        <v>140</v>
      </c>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M201" s="268" t="s">
        <v>140</v>
      </c>
      <c r="AN201" s="269"/>
      <c r="AO201" s="269"/>
      <c r="AP201" s="269"/>
      <c r="AQ201" s="269"/>
    </row>
    <row r="202" spans="1:46" ht="13.5" thickBot="1">
      <c r="A202" s="267"/>
      <c r="B202" s="267"/>
      <c r="C202" s="4" t="s">
        <v>10</v>
      </c>
      <c r="D202" s="4" t="s">
        <v>11</v>
      </c>
      <c r="E202" s="4" t="s">
        <v>12</v>
      </c>
      <c r="F202" s="4" t="s">
        <v>13</v>
      </c>
      <c r="G202" s="4" t="s">
        <v>14</v>
      </c>
      <c r="H202" s="4" t="s">
        <v>15</v>
      </c>
      <c r="I202" s="4" t="s">
        <v>16</v>
      </c>
      <c r="J202" s="4" t="s">
        <v>17</v>
      </c>
      <c r="K202" s="4" t="s">
        <v>18</v>
      </c>
      <c r="L202" s="4" t="s">
        <v>19</v>
      </c>
      <c r="M202" s="4" t="s">
        <v>20</v>
      </c>
      <c r="N202" s="4" t="s">
        <v>21</v>
      </c>
      <c r="O202" s="4" t="s">
        <v>22</v>
      </c>
      <c r="P202" s="4" t="s">
        <v>23</v>
      </c>
      <c r="Q202" s="4" t="s">
        <v>24</v>
      </c>
      <c r="R202" s="4" t="s">
        <v>25</v>
      </c>
      <c r="S202" s="4" t="s">
        <v>26</v>
      </c>
      <c r="T202" s="4" t="s">
        <v>27</v>
      </c>
      <c r="U202" s="4" t="s">
        <v>28</v>
      </c>
      <c r="V202" s="4" t="s">
        <v>29</v>
      </c>
      <c r="W202" s="4" t="s">
        <v>30</v>
      </c>
      <c r="X202" s="4" t="s">
        <v>31</v>
      </c>
      <c r="Y202" s="4" t="s">
        <v>32</v>
      </c>
      <c r="Z202" s="4" t="s">
        <v>33</v>
      </c>
      <c r="AA202" s="4" t="s">
        <v>34</v>
      </c>
      <c r="AB202" s="4" t="s">
        <v>35</v>
      </c>
      <c r="AC202" s="4" t="s">
        <v>36</v>
      </c>
      <c r="AD202" s="4" t="s">
        <v>37</v>
      </c>
      <c r="AE202" s="4" t="s">
        <v>38</v>
      </c>
      <c r="AF202" s="4" t="s">
        <v>39</v>
      </c>
      <c r="AG202" s="4" t="s">
        <v>40</v>
      </c>
      <c r="AH202" s="4" t="s">
        <v>41</v>
      </c>
      <c r="AI202" s="4" t="s">
        <v>42</v>
      </c>
      <c r="AJ202" s="4" t="s">
        <v>43</v>
      </c>
      <c r="AK202" s="4" t="s">
        <v>44</v>
      </c>
      <c r="AM202" s="267"/>
      <c r="AN202" s="267"/>
      <c r="AO202" s="4">
        <v>2016</v>
      </c>
      <c r="AP202" s="4">
        <v>2017</v>
      </c>
      <c r="AQ202" s="4">
        <v>2018</v>
      </c>
      <c r="AR202" s="4">
        <v>2016</v>
      </c>
      <c r="AS202" s="4">
        <v>2017</v>
      </c>
      <c r="AT202" s="4">
        <v>2018</v>
      </c>
    </row>
    <row r="203" spans="1:46" ht="13.5" thickBot="1">
      <c r="A203" s="4" t="s">
        <v>45</v>
      </c>
      <c r="B203" s="4" t="s">
        <v>46</v>
      </c>
      <c r="C203" s="5">
        <v>8.4029999999999994E-2</v>
      </c>
      <c r="D203" s="5">
        <v>8.5190000000000002E-2</v>
      </c>
      <c r="E203" s="5">
        <v>8.6929999999999993E-2</v>
      </c>
      <c r="F203" s="5">
        <v>8.8450000000000001E-2</v>
      </c>
      <c r="G203" s="5">
        <v>8.9270000000000002E-2</v>
      </c>
      <c r="H203" s="5">
        <v>9.0319999999999998E-2</v>
      </c>
      <c r="I203" s="5">
        <v>9.1209999999999999E-2</v>
      </c>
      <c r="J203" s="5">
        <v>9.282E-2</v>
      </c>
      <c r="K203" s="5">
        <v>9.4789999999999999E-2</v>
      </c>
      <c r="L203" s="5">
        <v>9.6060000000000006E-2</v>
      </c>
      <c r="M203" s="5">
        <v>9.6759999999999999E-2</v>
      </c>
      <c r="N203" s="5">
        <v>9.8000000000000004E-2</v>
      </c>
      <c r="O203" s="5">
        <v>9.9650000000000002E-2</v>
      </c>
      <c r="P203" s="5">
        <v>0.10128</v>
      </c>
      <c r="Q203" s="5">
        <v>0.10261000000000001</v>
      </c>
      <c r="R203" s="5">
        <v>0.10339</v>
      </c>
      <c r="S203" s="5">
        <v>0.10607</v>
      </c>
      <c r="T203" s="5">
        <v>0.1085</v>
      </c>
      <c r="U203" s="5">
        <v>0.10997999999999999</v>
      </c>
      <c r="V203" s="5">
        <v>0.11105</v>
      </c>
      <c r="W203" s="5">
        <v>0.1137</v>
      </c>
      <c r="X203" s="5">
        <v>0.11609</v>
      </c>
      <c r="Y203" s="5">
        <v>0.11974</v>
      </c>
      <c r="Z203" s="5">
        <v>0.12049</v>
      </c>
      <c r="AA203" s="5">
        <v>0.12376</v>
      </c>
      <c r="AB203" s="5">
        <v>0.12512000000000001</v>
      </c>
      <c r="AC203" s="5">
        <v>0.12597</v>
      </c>
      <c r="AD203" s="5">
        <v>0.12656999999999999</v>
      </c>
      <c r="AE203" s="5">
        <v>0.12731000000000001</v>
      </c>
      <c r="AF203" s="5">
        <v>0.12647</v>
      </c>
      <c r="AG203" s="5">
        <v>0.12665999999999999</v>
      </c>
      <c r="AH203" s="5">
        <v>0.12656999999999999</v>
      </c>
      <c r="AI203" s="5">
        <v>0.12737000000000001</v>
      </c>
      <c r="AJ203" s="5">
        <v>0.12531999999999999</v>
      </c>
      <c r="AK203" s="5">
        <v>0.11443</v>
      </c>
      <c r="AM203" s="4" t="s">
        <v>45</v>
      </c>
      <c r="AN203" s="4" t="s">
        <v>46</v>
      </c>
      <c r="AO203" s="5">
        <f>AVERAGE(C203:N203)</f>
        <v>9.1152500000000011E-2</v>
      </c>
      <c r="AP203" s="5">
        <f>AVERAGE(O203:Z203)</f>
        <v>0.10937916666666665</v>
      </c>
      <c r="AQ203" s="5">
        <f>AVERAGE(AA203:AK203)</f>
        <v>0.12504999999999999</v>
      </c>
      <c r="AR203" s="6">
        <f>(AO203-AVERAGE(AO203:AO248))/_xlfn.STDEV.P(AO203:AO248)</f>
        <v>0.69010195021939225</v>
      </c>
      <c r="AS203" s="6">
        <f t="shared" ref="AS203" si="334">(AP203-AVERAGE(AP203:AP248))/_xlfn.STDEV.P(AP203:AP248)</f>
        <v>0.52827720557945834</v>
      </c>
      <c r="AT203" s="6">
        <f t="shared" ref="AT203" si="335">(AQ203-AVERAGE(AQ203:AQ248))/_xlfn.STDEV.P(AQ203:AQ248)</f>
        <v>0.45083680632661161</v>
      </c>
    </row>
    <row r="204" spans="1:46" ht="13.5" thickBot="1">
      <c r="A204" s="4" t="s">
        <v>47</v>
      </c>
      <c r="B204" s="4" t="s">
        <v>48</v>
      </c>
      <c r="C204" s="5">
        <v>9.3259999999999996E-2</v>
      </c>
      <c r="D204" s="5">
        <v>9.5899999999999999E-2</v>
      </c>
      <c r="E204" s="5">
        <v>9.7420000000000007E-2</v>
      </c>
      <c r="F204" s="5">
        <v>9.8309999999999995E-2</v>
      </c>
      <c r="G204" s="5">
        <v>0.10128</v>
      </c>
      <c r="H204" s="5">
        <v>0.10335999999999999</v>
      </c>
      <c r="I204" s="5">
        <v>0.10322000000000001</v>
      </c>
      <c r="J204" s="5">
        <v>0.1079</v>
      </c>
      <c r="K204" s="5">
        <v>0.10772</v>
      </c>
      <c r="L204" s="5">
        <v>0.11022</v>
      </c>
      <c r="M204" s="5">
        <v>0.11326</v>
      </c>
      <c r="N204" s="5">
        <v>0.11477</v>
      </c>
      <c r="O204" s="5">
        <v>0.11711000000000001</v>
      </c>
      <c r="P204" s="5">
        <v>0.12053</v>
      </c>
      <c r="Q204" s="5">
        <v>0.12499</v>
      </c>
      <c r="R204" s="5">
        <v>0.12664</v>
      </c>
      <c r="S204" s="5">
        <v>0.13092000000000001</v>
      </c>
      <c r="T204" s="5">
        <v>0.13394</v>
      </c>
      <c r="U204" s="5">
        <v>0.13475000000000001</v>
      </c>
      <c r="V204" s="5">
        <v>0.13541</v>
      </c>
      <c r="W204" s="5">
        <v>0.14035</v>
      </c>
      <c r="X204" s="5">
        <v>0.14379</v>
      </c>
      <c r="Y204" s="5">
        <v>0.14505999999999999</v>
      </c>
      <c r="Z204" s="5">
        <v>0.14663999999999999</v>
      </c>
      <c r="AA204" s="5">
        <v>0.14681</v>
      </c>
      <c r="AB204" s="5">
        <v>0.14546999999999999</v>
      </c>
      <c r="AC204" s="5">
        <v>0.14899000000000001</v>
      </c>
      <c r="AD204" s="5">
        <v>0.15142</v>
      </c>
      <c r="AE204" s="5">
        <v>0.15160999999999999</v>
      </c>
      <c r="AF204" s="5">
        <v>0.15012</v>
      </c>
      <c r="AG204" s="5">
        <v>0.15279000000000001</v>
      </c>
      <c r="AH204" s="5">
        <v>0.15311</v>
      </c>
      <c r="AI204" s="5">
        <v>0.15201999999999999</v>
      </c>
      <c r="AJ204" s="5">
        <v>0.15307000000000001</v>
      </c>
      <c r="AK204" s="5">
        <v>0.14172999999999999</v>
      </c>
      <c r="AM204" s="4" t="s">
        <v>47</v>
      </c>
      <c r="AN204" s="4" t="s">
        <v>48</v>
      </c>
      <c r="AO204" s="5">
        <f t="shared" ref="AO204:AO248" si="336">AVERAGE(C204:N204)</f>
        <v>0.10388500000000001</v>
      </c>
      <c r="AP204" s="5">
        <f t="shared" ref="AP204:AP248" si="337">AVERAGE(O204:Z204)</f>
        <v>0.13334416666666668</v>
      </c>
      <c r="AQ204" s="5">
        <f t="shared" ref="AQ204:AQ248" si="338">AVERAGE(AA204:AK204)</f>
        <v>0.14974000000000001</v>
      </c>
      <c r="AR204" s="6">
        <f>(AO204-AVERAGE(AO203:AO248))/_xlfn.STDEV.P(AO203:AO248)</f>
        <v>1.2392267554387248</v>
      </c>
      <c r="AS204" s="6">
        <f t="shared" ref="AS204" si="339">(AP204-AVERAGE(AP203:AP248))/_xlfn.STDEV.P(AP203:AP248)</f>
        <v>1.3437371413902488</v>
      </c>
      <c r="AT204" s="6">
        <f t="shared" ref="AT204" si="340">(AQ204-AVERAGE(AQ203:AQ248))/_xlfn.STDEV.P(AQ203:AQ248)</f>
        <v>1.2022910313921189</v>
      </c>
    </row>
    <row r="205" spans="1:46" ht="13.5" thickBot="1">
      <c r="A205" s="4" t="s">
        <v>49</v>
      </c>
      <c r="B205" s="4" t="s">
        <v>50</v>
      </c>
      <c r="C205" s="5">
        <v>9.8809999999999995E-2</v>
      </c>
      <c r="D205" s="5">
        <v>0.10001</v>
      </c>
      <c r="E205" s="5">
        <v>0.10135</v>
      </c>
      <c r="F205" s="5">
        <v>0.10173</v>
      </c>
      <c r="G205" s="5">
        <v>0.10483000000000001</v>
      </c>
      <c r="H205" s="5">
        <v>0.10508000000000001</v>
      </c>
      <c r="I205" s="5">
        <v>0.10532999999999999</v>
      </c>
      <c r="J205" s="5">
        <v>0.106</v>
      </c>
      <c r="K205" s="5">
        <v>0.10725</v>
      </c>
      <c r="L205" s="5">
        <v>0.10784000000000001</v>
      </c>
      <c r="M205" s="5">
        <v>0.10796</v>
      </c>
      <c r="N205" s="5">
        <v>0.10983999999999999</v>
      </c>
      <c r="O205" s="5">
        <v>0.11278000000000001</v>
      </c>
      <c r="P205" s="5">
        <v>0.11505</v>
      </c>
      <c r="Q205" s="5">
        <v>0.11763</v>
      </c>
      <c r="R205" s="5">
        <v>0.12082</v>
      </c>
      <c r="S205" s="5">
        <v>0.12127</v>
      </c>
      <c r="T205" s="5">
        <v>0.12464</v>
      </c>
      <c r="U205" s="5">
        <v>0.12655</v>
      </c>
      <c r="V205" s="5">
        <v>0.12798999999999999</v>
      </c>
      <c r="W205" s="5">
        <v>0.13206000000000001</v>
      </c>
      <c r="X205" s="5">
        <v>0.13533999999999999</v>
      </c>
      <c r="Y205" s="5">
        <v>0.13899</v>
      </c>
      <c r="Z205" s="5">
        <v>0.13930999999999999</v>
      </c>
      <c r="AA205" s="5">
        <v>0.14208000000000001</v>
      </c>
      <c r="AB205" s="5">
        <v>0.14359</v>
      </c>
      <c r="AC205" s="5">
        <v>0.14652000000000001</v>
      </c>
      <c r="AD205" s="5">
        <v>0.14718000000000001</v>
      </c>
      <c r="AE205" s="5">
        <v>0.14874999999999999</v>
      </c>
      <c r="AF205" s="5">
        <v>0.14838000000000001</v>
      </c>
      <c r="AG205" s="5">
        <v>0.15026</v>
      </c>
      <c r="AH205" s="5">
        <v>0.15235000000000001</v>
      </c>
      <c r="AI205" s="5">
        <v>0.15246999999999999</v>
      </c>
      <c r="AJ205" s="5">
        <v>0.15515999999999999</v>
      </c>
      <c r="AK205" s="5">
        <v>0.14363999999999999</v>
      </c>
      <c r="AM205" s="4" t="s">
        <v>49</v>
      </c>
      <c r="AN205" s="4" t="s">
        <v>50</v>
      </c>
      <c r="AO205" s="5">
        <f t="shared" si="336"/>
        <v>0.10466916666666666</v>
      </c>
      <c r="AP205" s="5">
        <f t="shared" si="337"/>
        <v>0.12603583333333335</v>
      </c>
      <c r="AQ205" s="5">
        <f t="shared" si="338"/>
        <v>0.14821636363636362</v>
      </c>
      <c r="AR205" s="6">
        <f>(AO205-AVERAGE(AO203:AO248))/_xlfn.STDEV.P(AO203:AO248)</f>
        <v>1.2730461442541829</v>
      </c>
      <c r="AS205" s="6">
        <f t="shared" ref="AS205" si="341">(AP205-AVERAGE(AP203:AP248))/_xlfn.STDEV.P(AP203:AP248)</f>
        <v>1.095055604528832</v>
      </c>
      <c r="AT205" s="6">
        <f t="shared" ref="AT205" si="342">(AQ205-AVERAGE(AQ203:AQ248))/_xlfn.STDEV.P(AQ203:AQ248)</f>
        <v>1.1559182900831675</v>
      </c>
    </row>
    <row r="206" spans="1:46" ht="13.5" thickBot="1">
      <c r="A206" s="4" t="s">
        <v>51</v>
      </c>
      <c r="B206" s="4" t="s">
        <v>52</v>
      </c>
      <c r="C206" s="5">
        <v>7.5270000000000004E-2</v>
      </c>
      <c r="D206" s="5">
        <v>7.7079999999999996E-2</v>
      </c>
      <c r="E206" s="5">
        <v>7.8719999999999998E-2</v>
      </c>
      <c r="F206" s="5">
        <v>7.8780000000000003E-2</v>
      </c>
      <c r="G206" s="5">
        <v>8.0079999999999998E-2</v>
      </c>
      <c r="H206" s="5">
        <v>8.029E-2</v>
      </c>
      <c r="I206" s="5">
        <v>8.1500000000000003E-2</v>
      </c>
      <c r="J206" s="5">
        <v>8.3640000000000006E-2</v>
      </c>
      <c r="K206" s="5">
        <v>8.4739999999999996E-2</v>
      </c>
      <c r="L206" s="5">
        <v>8.6330000000000004E-2</v>
      </c>
      <c r="M206" s="5">
        <v>8.8639999999999997E-2</v>
      </c>
      <c r="N206" s="5">
        <v>9.2560000000000003E-2</v>
      </c>
      <c r="O206" s="5">
        <v>9.5820000000000002E-2</v>
      </c>
      <c r="P206" s="5">
        <v>0.10061</v>
      </c>
      <c r="Q206" s="5">
        <v>0.10459</v>
      </c>
      <c r="R206" s="5">
        <v>0.1077</v>
      </c>
      <c r="S206" s="5">
        <v>0.11129</v>
      </c>
      <c r="T206" s="5">
        <v>0.11650000000000001</v>
      </c>
      <c r="U206" s="5">
        <v>0.12130000000000001</v>
      </c>
      <c r="V206" s="5">
        <v>0.12529999999999999</v>
      </c>
      <c r="W206" s="5">
        <v>0.1295</v>
      </c>
      <c r="X206" s="5">
        <v>0.13325999999999999</v>
      </c>
      <c r="Y206" s="5">
        <v>0.13586999999999999</v>
      </c>
      <c r="Z206" s="5">
        <v>0.13603000000000001</v>
      </c>
      <c r="AA206" s="5">
        <v>0.13961000000000001</v>
      </c>
      <c r="AB206" s="5">
        <v>0.13829</v>
      </c>
      <c r="AC206" s="5">
        <v>0.13725999999999999</v>
      </c>
      <c r="AD206" s="5">
        <v>0.13938</v>
      </c>
      <c r="AE206" s="5">
        <v>0.14219999999999999</v>
      </c>
      <c r="AF206" s="5">
        <v>0.14141000000000001</v>
      </c>
      <c r="AG206" s="5">
        <v>0.13864000000000001</v>
      </c>
      <c r="AH206" s="5">
        <v>0.13886000000000001</v>
      </c>
      <c r="AI206" s="5">
        <v>0.13730999999999999</v>
      </c>
      <c r="AJ206" s="5">
        <v>0.13919000000000001</v>
      </c>
      <c r="AK206" s="5">
        <v>0.12817999999999999</v>
      </c>
      <c r="AM206" s="4" t="s">
        <v>51</v>
      </c>
      <c r="AN206" s="4" t="s">
        <v>52</v>
      </c>
      <c r="AO206" s="5">
        <f t="shared" si="336"/>
        <v>8.2302500000000001E-2</v>
      </c>
      <c r="AP206" s="5">
        <f t="shared" si="337"/>
        <v>0.1181475</v>
      </c>
      <c r="AQ206" s="5">
        <f t="shared" si="338"/>
        <v>0.13821181818181819</v>
      </c>
      <c r="AR206" s="6">
        <f>(AO206-AVERAGE(AO203:AO248))/_xlfn.STDEV.P(AO203:AO248)</f>
        <v>0.3084208564678822</v>
      </c>
      <c r="AS206" s="6">
        <f t="shared" ref="AS206" si="343">(AP206-AVERAGE(AP203:AP248))/_xlfn.STDEV.P(AP203:AP248)</f>
        <v>0.82663833794614394</v>
      </c>
      <c r="AT206" s="6">
        <f t="shared" ref="AT206" si="344">(AQ206-AVERAGE(AQ203:AQ248))/_xlfn.STDEV.P(AQ203:AQ248)</f>
        <v>0.85142424586777343</v>
      </c>
    </row>
    <row r="207" spans="1:46" ht="13.5" thickBot="1">
      <c r="A207" s="4" t="s">
        <v>53</v>
      </c>
      <c r="B207" s="4" t="s">
        <v>54</v>
      </c>
      <c r="C207" s="5">
        <v>0.10557</v>
      </c>
      <c r="D207" s="5">
        <v>0.10993</v>
      </c>
      <c r="E207" s="5">
        <v>0.11229</v>
      </c>
      <c r="F207" s="5">
        <v>0.11269</v>
      </c>
      <c r="G207" s="5">
        <v>0.11496000000000001</v>
      </c>
      <c r="H207" s="5">
        <v>0.11744</v>
      </c>
      <c r="I207" s="5">
        <v>0.11718000000000001</v>
      </c>
      <c r="J207" s="5">
        <v>0.11976000000000001</v>
      </c>
      <c r="K207" s="5">
        <v>0.12087000000000001</v>
      </c>
      <c r="L207" s="5">
        <v>0.12316000000000001</v>
      </c>
      <c r="M207" s="5">
        <v>0.12375</v>
      </c>
      <c r="N207" s="5">
        <v>0.12429999999999999</v>
      </c>
      <c r="O207" s="5">
        <v>0.12619</v>
      </c>
      <c r="P207" s="5">
        <v>0.12327</v>
      </c>
      <c r="Q207" s="5">
        <v>0.12751999999999999</v>
      </c>
      <c r="R207" s="5">
        <v>0.13022</v>
      </c>
      <c r="S207" s="5">
        <v>0.13302</v>
      </c>
      <c r="T207" s="5">
        <v>0.13424</v>
      </c>
      <c r="U207" s="5">
        <v>0.13320000000000001</v>
      </c>
      <c r="V207" s="5">
        <v>0.13936000000000001</v>
      </c>
      <c r="W207" s="5">
        <v>0.14446999999999999</v>
      </c>
      <c r="X207" s="5">
        <v>0.15159</v>
      </c>
      <c r="Y207" s="5">
        <v>0.15673999999999999</v>
      </c>
      <c r="Z207" s="5">
        <v>0.15761</v>
      </c>
      <c r="AA207" s="5">
        <v>0.16231999999999999</v>
      </c>
      <c r="AB207" s="5">
        <v>0.16519</v>
      </c>
      <c r="AC207" s="5">
        <v>0.16658000000000001</v>
      </c>
      <c r="AD207" s="5">
        <v>0.16505</v>
      </c>
      <c r="AE207" s="5">
        <v>0.16929</v>
      </c>
      <c r="AF207" s="5">
        <v>0.16936999999999999</v>
      </c>
      <c r="AG207" s="5">
        <v>0.16944999999999999</v>
      </c>
      <c r="AH207" s="5">
        <v>0.16661999999999999</v>
      </c>
      <c r="AI207" s="5">
        <v>0.16714999999999999</v>
      </c>
      <c r="AJ207" s="5">
        <v>0.16567000000000001</v>
      </c>
      <c r="AK207" s="5">
        <v>0.14985999999999999</v>
      </c>
      <c r="AM207" s="4" t="s">
        <v>53</v>
      </c>
      <c r="AN207" s="4" t="s">
        <v>54</v>
      </c>
      <c r="AO207" s="5">
        <f t="shared" si="336"/>
        <v>0.116825</v>
      </c>
      <c r="AP207" s="5">
        <f t="shared" si="337"/>
        <v>0.13811916666666668</v>
      </c>
      <c r="AQ207" s="5">
        <f t="shared" si="338"/>
        <v>0.16514090909090909</v>
      </c>
      <c r="AR207" s="6">
        <f>(AO207-AVERAGE(AO203:AO248))/_xlfn.STDEV.P(AO203:AO248)</f>
        <v>1.7973005806527962</v>
      </c>
      <c r="AS207" s="6">
        <f t="shared" ref="AS207" si="345">(AP207-AVERAGE(AP203:AP248))/_xlfn.STDEV.P(AP203:AP248)</f>
        <v>1.5062166403886432</v>
      </c>
      <c r="AT207" s="6">
        <f t="shared" ref="AT207" si="346">(AQ207-AVERAGE(AQ203:AQ248))/_xlfn.STDEV.P(AQ203:AQ248)</f>
        <v>1.6710264791933906</v>
      </c>
    </row>
    <row r="208" spans="1:46" ht="13.5" thickBot="1">
      <c r="A208" s="4" t="s">
        <v>55</v>
      </c>
      <c r="B208" s="4" t="s">
        <v>56</v>
      </c>
      <c r="C208" s="5">
        <v>9.5380000000000006E-2</v>
      </c>
      <c r="D208" s="5">
        <v>9.7890000000000005E-2</v>
      </c>
      <c r="E208" s="5">
        <v>0.10111000000000001</v>
      </c>
      <c r="F208" s="5">
        <v>0.10298</v>
      </c>
      <c r="G208" s="5">
        <v>0.10657999999999999</v>
      </c>
      <c r="H208" s="5">
        <v>0.11020000000000001</v>
      </c>
      <c r="I208" s="5">
        <v>0.11143</v>
      </c>
      <c r="J208" s="5">
        <v>0.11310000000000001</v>
      </c>
      <c r="K208" s="5">
        <v>0.11697</v>
      </c>
      <c r="L208" s="5">
        <v>0.12262000000000001</v>
      </c>
      <c r="M208" s="5">
        <v>0.12567</v>
      </c>
      <c r="N208" s="5">
        <v>0.12772</v>
      </c>
      <c r="O208" s="5">
        <v>0.13106999999999999</v>
      </c>
      <c r="P208" s="5">
        <v>0.13467999999999999</v>
      </c>
      <c r="Q208" s="5">
        <v>0.13822999999999999</v>
      </c>
      <c r="R208" s="5">
        <v>0.14147999999999999</v>
      </c>
      <c r="S208" s="5">
        <v>0.14371999999999999</v>
      </c>
      <c r="T208" s="5">
        <v>0.1452</v>
      </c>
      <c r="U208" s="5">
        <v>0.14641000000000001</v>
      </c>
      <c r="V208" s="5">
        <v>0.15081</v>
      </c>
      <c r="W208" s="5">
        <v>0.15372</v>
      </c>
      <c r="X208" s="5">
        <v>0.15375</v>
      </c>
      <c r="Y208" s="5">
        <v>0.15392</v>
      </c>
      <c r="Z208" s="5">
        <v>0.15640999999999999</v>
      </c>
      <c r="AA208" s="5">
        <v>0.16006999999999999</v>
      </c>
      <c r="AB208" s="5">
        <v>0.16217000000000001</v>
      </c>
      <c r="AC208" s="5">
        <v>0.16250000000000001</v>
      </c>
      <c r="AD208" s="5">
        <v>0.16114999999999999</v>
      </c>
      <c r="AE208" s="5">
        <v>0.16109000000000001</v>
      </c>
      <c r="AF208" s="5">
        <v>0.16152</v>
      </c>
      <c r="AG208" s="5">
        <v>0.16211999999999999</v>
      </c>
      <c r="AH208" s="5">
        <v>0.1615</v>
      </c>
      <c r="AI208" s="5">
        <v>0.16628000000000001</v>
      </c>
      <c r="AJ208" s="5">
        <v>0.16669999999999999</v>
      </c>
      <c r="AK208" s="5">
        <v>0.15326000000000001</v>
      </c>
      <c r="AM208" s="4" t="s">
        <v>55</v>
      </c>
      <c r="AN208" s="4" t="s">
        <v>56</v>
      </c>
      <c r="AO208" s="5">
        <f t="shared" si="336"/>
        <v>0.11097083333333334</v>
      </c>
      <c r="AP208" s="5">
        <f t="shared" si="337"/>
        <v>0.14578333333333335</v>
      </c>
      <c r="AQ208" s="5">
        <f t="shared" si="338"/>
        <v>0.1616690909090909</v>
      </c>
      <c r="AR208" s="6">
        <f>(AO208-AVERAGE(AO203:AO248))/_xlfn.STDEV.P(AO203:AO248)</f>
        <v>1.5448232093152865</v>
      </c>
      <c r="AS208" s="6">
        <f t="shared" ref="AS208" si="347">(AP208-AVERAGE(AP203:AP248))/_xlfn.STDEV.P(AP203:AP248)</f>
        <v>1.7670061608577938</v>
      </c>
      <c r="AT208" s="6">
        <f t="shared" ref="AT208" si="348">(AQ208-AVERAGE(AQ203:AQ248))/_xlfn.STDEV.P(AQ203:AQ248)</f>
        <v>1.5653597136451314</v>
      </c>
    </row>
    <row r="209" spans="1:46" ht="13.5" thickBot="1">
      <c r="A209" s="4" t="s">
        <v>57</v>
      </c>
      <c r="B209" s="4" t="s">
        <v>58</v>
      </c>
      <c r="C209" s="5">
        <v>9.4409999999999994E-2</v>
      </c>
      <c r="D209" s="5">
        <v>9.6579999999999999E-2</v>
      </c>
      <c r="E209" s="5">
        <v>9.7699999999999995E-2</v>
      </c>
      <c r="F209" s="5">
        <v>9.6990000000000007E-2</v>
      </c>
      <c r="G209" s="5">
        <v>9.7180000000000002E-2</v>
      </c>
      <c r="H209" s="5">
        <v>9.9970000000000003E-2</v>
      </c>
      <c r="I209" s="5">
        <v>9.9349999999999994E-2</v>
      </c>
      <c r="J209" s="5">
        <v>0.10213999999999999</v>
      </c>
      <c r="K209" s="5">
        <v>0.10412</v>
      </c>
      <c r="L209" s="5">
        <v>0.10543</v>
      </c>
      <c r="M209" s="5">
        <v>0.10419</v>
      </c>
      <c r="N209" s="5">
        <v>0.10468</v>
      </c>
      <c r="O209" s="5">
        <v>0.10877000000000001</v>
      </c>
      <c r="P209" s="5">
        <v>0.11131000000000001</v>
      </c>
      <c r="Q209" s="5">
        <v>0.11412</v>
      </c>
      <c r="R209" s="5">
        <v>0.1187</v>
      </c>
      <c r="S209" s="5">
        <v>0.12266000000000001</v>
      </c>
      <c r="T209" s="5">
        <v>0.12633</v>
      </c>
      <c r="U209" s="5">
        <v>0.12822</v>
      </c>
      <c r="V209" s="5">
        <v>0.13123000000000001</v>
      </c>
      <c r="W209" s="5">
        <v>0.13522999999999999</v>
      </c>
      <c r="X209" s="5">
        <v>0.13971</v>
      </c>
      <c r="Y209" s="5">
        <v>0.14313000000000001</v>
      </c>
      <c r="Z209" s="5">
        <v>0.14510999999999999</v>
      </c>
      <c r="AA209" s="5">
        <v>0.14677999999999999</v>
      </c>
      <c r="AB209" s="5">
        <v>0.14951999999999999</v>
      </c>
      <c r="AC209" s="5">
        <v>0.15049999999999999</v>
      </c>
      <c r="AD209" s="5">
        <v>0.14888000000000001</v>
      </c>
      <c r="AE209" s="5">
        <v>0.14893000000000001</v>
      </c>
      <c r="AF209" s="5">
        <v>0.14796999999999999</v>
      </c>
      <c r="AG209" s="5">
        <v>0.14576</v>
      </c>
      <c r="AH209" s="5">
        <v>0.14423</v>
      </c>
      <c r="AI209" s="5">
        <v>0.14252999999999999</v>
      </c>
      <c r="AJ209" s="5">
        <v>0.14269000000000001</v>
      </c>
      <c r="AK209" s="5">
        <v>0.13059999999999999</v>
      </c>
      <c r="AM209" s="4" t="s">
        <v>57</v>
      </c>
      <c r="AN209" s="4" t="s">
        <v>58</v>
      </c>
      <c r="AO209" s="5">
        <f t="shared" si="336"/>
        <v>0.10022833333333332</v>
      </c>
      <c r="AP209" s="5">
        <f t="shared" si="337"/>
        <v>0.12704333333333331</v>
      </c>
      <c r="AQ209" s="5">
        <f t="shared" si="338"/>
        <v>0.14530818181818181</v>
      </c>
      <c r="AR209" s="6">
        <f>(AO209-AVERAGE(AO203:AO248))/_xlfn.STDEV.P(AO203:AO248)</f>
        <v>1.0815227404310381</v>
      </c>
      <c r="AS209" s="6">
        <f t="shared" ref="AS209" si="349">(AP209-AVERAGE(AP203:AP248))/_xlfn.STDEV.P(AP203:AP248)</f>
        <v>1.1293379281394869</v>
      </c>
      <c r="AT209" s="6">
        <f t="shared" ref="AT209" si="350">(AQ209-AVERAGE(AQ203:AQ248))/_xlfn.STDEV.P(AQ203:AQ248)</f>
        <v>1.0674061185752124</v>
      </c>
    </row>
    <row r="210" spans="1:46" ht="13.5" thickBot="1">
      <c r="A210" s="4" t="s">
        <v>59</v>
      </c>
      <c r="B210" s="4" t="s">
        <v>60</v>
      </c>
      <c r="C210" s="5">
        <v>9.8119999999999999E-2</v>
      </c>
      <c r="D210" s="5">
        <v>0.10093000000000001</v>
      </c>
      <c r="E210" s="5">
        <v>0.1023</v>
      </c>
      <c r="F210" s="5">
        <v>0.10697</v>
      </c>
      <c r="G210" s="5">
        <v>0.10835</v>
      </c>
      <c r="H210" s="5">
        <v>0.11025</v>
      </c>
      <c r="I210" s="5">
        <v>0.11224000000000001</v>
      </c>
      <c r="J210" s="5">
        <v>0.11441</v>
      </c>
      <c r="K210" s="5">
        <v>0.11677999999999999</v>
      </c>
      <c r="L210" s="5">
        <v>0.12145</v>
      </c>
      <c r="M210" s="5">
        <v>0.12529999999999999</v>
      </c>
      <c r="N210" s="5">
        <v>0.12528</v>
      </c>
      <c r="O210" s="5">
        <v>0.13042000000000001</v>
      </c>
      <c r="P210" s="5">
        <v>0.13600000000000001</v>
      </c>
      <c r="Q210" s="5">
        <v>0.14394999999999999</v>
      </c>
      <c r="R210" s="5">
        <v>0.14519000000000001</v>
      </c>
      <c r="S210" s="5">
        <v>0.15049999999999999</v>
      </c>
      <c r="T210" s="5">
        <v>0.15514</v>
      </c>
      <c r="U210" s="5">
        <v>0.16064999999999999</v>
      </c>
      <c r="V210" s="5">
        <v>0.16333</v>
      </c>
      <c r="W210" s="5">
        <v>0.16975000000000001</v>
      </c>
      <c r="X210" s="5">
        <v>0.17344000000000001</v>
      </c>
      <c r="Y210" s="5">
        <v>0.17630999999999999</v>
      </c>
      <c r="Z210" s="5">
        <v>0.18124000000000001</v>
      </c>
      <c r="AA210" s="5">
        <v>0.18623999999999999</v>
      </c>
      <c r="AB210" s="5">
        <v>0.1835</v>
      </c>
      <c r="AC210" s="5">
        <v>0.18037</v>
      </c>
      <c r="AD210" s="5">
        <v>0.18143000000000001</v>
      </c>
      <c r="AE210" s="5">
        <v>0.18037</v>
      </c>
      <c r="AF210" s="5">
        <v>0.17868000000000001</v>
      </c>
      <c r="AG210" s="5">
        <v>0.17524999999999999</v>
      </c>
      <c r="AH210" s="5">
        <v>0.17555999999999999</v>
      </c>
      <c r="AI210" s="5">
        <v>0.1759</v>
      </c>
      <c r="AJ210" s="5">
        <v>0.17327999999999999</v>
      </c>
      <c r="AK210" s="5">
        <v>0.15498000000000001</v>
      </c>
      <c r="AM210" s="4" t="s">
        <v>59</v>
      </c>
      <c r="AN210" s="4" t="s">
        <v>60</v>
      </c>
      <c r="AO210" s="5">
        <f t="shared" si="336"/>
        <v>0.11186499999999999</v>
      </c>
      <c r="AP210" s="5">
        <f t="shared" si="337"/>
        <v>0.15715999999999999</v>
      </c>
      <c r="AQ210" s="5">
        <f t="shared" si="338"/>
        <v>0.17686909090909089</v>
      </c>
      <c r="AR210" s="6">
        <f>(AO210-AVERAGE(AO203:AO248))/_xlfn.STDEV.P(AO203:AO248)</f>
        <v>1.5833866569231363</v>
      </c>
      <c r="AS210" s="6">
        <f t="shared" ref="AS210" si="351">(AP210-AVERAGE(AP203:AP248))/_xlfn.STDEV.P(AP203:AP248)</f>
        <v>2.1541213651031823</v>
      </c>
      <c r="AT210" s="6">
        <f t="shared" ref="AT210" si="352">(AQ210-AVERAGE(AQ203:AQ248))/_xlfn.STDEV.P(AQ203:AQ248)</f>
        <v>2.0279803787320367</v>
      </c>
    </row>
    <row r="211" spans="1:46" ht="13.5" thickBot="1">
      <c r="A211" s="4" t="s">
        <v>61</v>
      </c>
      <c r="B211" s="4" t="s">
        <v>62</v>
      </c>
      <c r="C211" s="5">
        <v>8.3419999999999994E-2</v>
      </c>
      <c r="D211" s="5">
        <v>8.3460000000000006E-2</v>
      </c>
      <c r="E211" s="5">
        <v>8.3409999999999998E-2</v>
      </c>
      <c r="F211" s="5">
        <v>8.3599999999999994E-2</v>
      </c>
      <c r="G211" s="5">
        <v>8.5699999999999998E-2</v>
      </c>
      <c r="H211" s="5">
        <v>8.7150000000000005E-2</v>
      </c>
      <c r="I211" s="5">
        <v>8.7999999999999995E-2</v>
      </c>
      <c r="J211" s="5">
        <v>8.8859999999999995E-2</v>
      </c>
      <c r="K211" s="5">
        <v>8.9440000000000006E-2</v>
      </c>
      <c r="L211" s="5">
        <v>8.8359999999999994E-2</v>
      </c>
      <c r="M211" s="5">
        <v>9.1060000000000002E-2</v>
      </c>
      <c r="N211" s="5">
        <v>9.1609999999999997E-2</v>
      </c>
      <c r="O211" s="5">
        <v>9.1999999999999998E-2</v>
      </c>
      <c r="P211" s="5">
        <v>9.4310000000000005E-2</v>
      </c>
      <c r="Q211" s="5">
        <v>9.7369999999999998E-2</v>
      </c>
      <c r="R211" s="5">
        <v>9.9150000000000002E-2</v>
      </c>
      <c r="S211" s="5">
        <v>0.10317999999999999</v>
      </c>
      <c r="T211" s="5">
        <v>0.10696</v>
      </c>
      <c r="U211" s="5">
        <v>0.10871</v>
      </c>
      <c r="V211" s="5">
        <v>0.11065</v>
      </c>
      <c r="W211" s="5">
        <v>0.11343</v>
      </c>
      <c r="X211" s="5">
        <v>0.11851</v>
      </c>
      <c r="Y211" s="5">
        <v>0.11960999999999999</v>
      </c>
      <c r="Z211" s="5">
        <v>0.12095</v>
      </c>
      <c r="AA211" s="5">
        <v>0.12436999999999999</v>
      </c>
      <c r="AB211" s="5">
        <v>0.12537999999999999</v>
      </c>
      <c r="AC211" s="5">
        <v>0.13023999999999999</v>
      </c>
      <c r="AD211" s="5">
        <v>0.13006000000000001</v>
      </c>
      <c r="AE211" s="5">
        <v>0.12853999999999999</v>
      </c>
      <c r="AF211" s="5">
        <v>0.1275</v>
      </c>
      <c r="AG211" s="5">
        <v>0.12809000000000001</v>
      </c>
      <c r="AH211" s="5">
        <v>0.12992000000000001</v>
      </c>
      <c r="AI211" s="5">
        <v>0.13253000000000001</v>
      </c>
      <c r="AJ211" s="5">
        <v>0.12981999999999999</v>
      </c>
      <c r="AK211" s="5">
        <v>0.12277</v>
      </c>
      <c r="AM211" s="4" t="s">
        <v>61</v>
      </c>
      <c r="AN211" s="4" t="s">
        <v>62</v>
      </c>
      <c r="AO211" s="5">
        <f t="shared" si="336"/>
        <v>8.7005833333333338E-2</v>
      </c>
      <c r="AP211" s="5">
        <f t="shared" si="337"/>
        <v>0.10706916666666666</v>
      </c>
      <c r="AQ211" s="5">
        <f t="shared" si="338"/>
        <v>0.12811090909090911</v>
      </c>
      <c r="AR211" s="6">
        <f>(AO211-AVERAGE(AO203:AO248))/_xlfn.STDEV.P(AO203:AO248)</f>
        <v>0.51126530968196149</v>
      </c>
      <c r="AS211" s="6">
        <f t="shared" ref="AS211" si="353">(AP211-AVERAGE(AP203:AP248))/_xlfn.STDEV.P(AP203:AP248)</f>
        <v>0.44967455789646577</v>
      </c>
      <c r="AT211" s="6">
        <f t="shared" ref="AT211" si="354">(AQ211-AVERAGE(AQ203:AQ248))/_xlfn.STDEV.P(AQ203:AQ248)</f>
        <v>0.54399731944548857</v>
      </c>
    </row>
    <row r="212" spans="1:46" ht="13.5" thickBot="1">
      <c r="A212" s="4" t="s">
        <v>63</v>
      </c>
      <c r="B212" s="4" t="s">
        <v>64</v>
      </c>
      <c r="C212" s="5">
        <v>9.2520000000000005E-2</v>
      </c>
      <c r="D212" s="5">
        <v>9.3820000000000001E-2</v>
      </c>
      <c r="E212" s="5">
        <v>9.572E-2</v>
      </c>
      <c r="F212" s="5">
        <v>9.6089999999999995E-2</v>
      </c>
      <c r="G212" s="5">
        <v>9.8239999999999994E-2</v>
      </c>
      <c r="H212" s="5">
        <v>9.9339999999999998E-2</v>
      </c>
      <c r="I212" s="5">
        <v>9.9409999999999998E-2</v>
      </c>
      <c r="J212" s="5">
        <v>0.10005</v>
      </c>
      <c r="K212" s="5">
        <v>0.10136000000000001</v>
      </c>
      <c r="L212" s="5">
        <v>0.10192</v>
      </c>
      <c r="M212" s="5">
        <v>0.10371</v>
      </c>
      <c r="N212" s="5">
        <v>0.10433000000000001</v>
      </c>
      <c r="O212" s="5">
        <v>0.1072</v>
      </c>
      <c r="P212" s="5">
        <v>0.1089</v>
      </c>
      <c r="Q212" s="5">
        <v>0.11204</v>
      </c>
      <c r="R212" s="5">
        <v>0.11357</v>
      </c>
      <c r="S212" s="5">
        <v>0.11533</v>
      </c>
      <c r="T212" s="5">
        <v>0.12241</v>
      </c>
      <c r="U212" s="5">
        <v>0.12606000000000001</v>
      </c>
      <c r="V212" s="5">
        <v>0.12745999999999999</v>
      </c>
      <c r="W212" s="5">
        <v>0.13120000000000001</v>
      </c>
      <c r="X212" s="5">
        <v>0.13639000000000001</v>
      </c>
      <c r="Y212" s="5">
        <v>0.14008000000000001</v>
      </c>
      <c r="Z212" s="5">
        <v>0.1409</v>
      </c>
      <c r="AA212" s="5">
        <v>0.14269000000000001</v>
      </c>
      <c r="AB212" s="5">
        <v>0.14335000000000001</v>
      </c>
      <c r="AC212" s="5">
        <v>0.14452999999999999</v>
      </c>
      <c r="AD212" s="5">
        <v>0.14752999999999999</v>
      </c>
      <c r="AE212" s="5">
        <v>0.15021000000000001</v>
      </c>
      <c r="AF212" s="5">
        <v>0.14732000000000001</v>
      </c>
      <c r="AG212" s="5">
        <v>0.14621999999999999</v>
      </c>
      <c r="AH212" s="5">
        <v>0.14893000000000001</v>
      </c>
      <c r="AI212" s="5">
        <v>0.15204000000000001</v>
      </c>
      <c r="AJ212" s="5">
        <v>0.15236</v>
      </c>
      <c r="AK212" s="5">
        <v>0.14033999999999999</v>
      </c>
      <c r="AM212" s="4" t="s">
        <v>63</v>
      </c>
      <c r="AN212" s="4" t="s">
        <v>64</v>
      </c>
      <c r="AO212" s="5">
        <f t="shared" si="336"/>
        <v>9.8875833333333329E-2</v>
      </c>
      <c r="AP212" s="5">
        <f t="shared" si="337"/>
        <v>0.12346166666666668</v>
      </c>
      <c r="AQ212" s="5">
        <f t="shared" si="338"/>
        <v>0.14686545454545452</v>
      </c>
      <c r="AR212" s="6">
        <f>(AO212-AVERAGE(AO203:AO248))/_xlfn.STDEV.P(AO203:AO248)</f>
        <v>1.0231923811882231</v>
      </c>
      <c r="AS212" s="6">
        <f t="shared" ref="AS212" si="355">(AP212-AVERAGE(AP203:AP248))/_xlfn.STDEV.P(AP203:AP248)</f>
        <v>1.0074641259239385</v>
      </c>
      <c r="AT212" s="6">
        <f t="shared" ref="AT212" si="356">(AQ212-AVERAGE(AQ203:AQ248))/_xlfn.STDEV.P(AQ203:AQ248)</f>
        <v>1.1148026017865678</v>
      </c>
    </row>
    <row r="213" spans="1:46" ht="13.5" thickBot="1">
      <c r="A213" s="4" t="s">
        <v>65</v>
      </c>
      <c r="B213" s="4" t="s">
        <v>66</v>
      </c>
      <c r="C213" s="5">
        <v>8.591E-2</v>
      </c>
      <c r="D213" s="5">
        <v>8.8550000000000004E-2</v>
      </c>
      <c r="E213" s="5">
        <v>8.7720000000000006E-2</v>
      </c>
      <c r="F213" s="5">
        <v>8.8749999999999996E-2</v>
      </c>
      <c r="G213" s="5">
        <v>8.8719999999999993E-2</v>
      </c>
      <c r="H213" s="5">
        <v>9.0090000000000003E-2</v>
      </c>
      <c r="I213" s="5">
        <v>9.1259999999999994E-2</v>
      </c>
      <c r="J213" s="5">
        <v>9.2420000000000002E-2</v>
      </c>
      <c r="K213" s="5">
        <v>9.4469999999999998E-2</v>
      </c>
      <c r="L213" s="5">
        <v>9.4420000000000004E-2</v>
      </c>
      <c r="M213" s="5">
        <v>9.7519999999999996E-2</v>
      </c>
      <c r="N213" s="5">
        <v>9.8269999999999996E-2</v>
      </c>
      <c r="O213" s="5">
        <v>0.10022</v>
      </c>
      <c r="P213" s="5">
        <v>0.10055</v>
      </c>
      <c r="Q213" s="5">
        <v>0.10374</v>
      </c>
      <c r="R213" s="5">
        <v>0.10511</v>
      </c>
      <c r="S213" s="5">
        <v>0.1081</v>
      </c>
      <c r="T213" s="5">
        <v>0.11304</v>
      </c>
      <c r="U213" s="5">
        <v>0.11565</v>
      </c>
      <c r="V213" s="5">
        <v>0.11819</v>
      </c>
      <c r="W213" s="5">
        <v>0.11955</v>
      </c>
      <c r="X213" s="5">
        <v>0.12523000000000001</v>
      </c>
      <c r="Y213" s="5">
        <v>0.12459000000000001</v>
      </c>
      <c r="Z213" s="5">
        <v>0.12562999999999999</v>
      </c>
      <c r="AA213" s="5">
        <v>0.12853000000000001</v>
      </c>
      <c r="AB213" s="5">
        <v>0.13025</v>
      </c>
      <c r="AC213" s="5">
        <v>0.13286999999999999</v>
      </c>
      <c r="AD213" s="5">
        <v>0.13328000000000001</v>
      </c>
      <c r="AE213" s="5">
        <v>0.13381000000000001</v>
      </c>
      <c r="AF213" s="5">
        <v>0.13239999999999999</v>
      </c>
      <c r="AG213" s="5">
        <v>0.13003000000000001</v>
      </c>
      <c r="AH213" s="5">
        <v>0.12881000000000001</v>
      </c>
      <c r="AI213" s="5">
        <v>0.12981999999999999</v>
      </c>
      <c r="AJ213" s="5">
        <v>0.12817999999999999</v>
      </c>
      <c r="AK213" s="5">
        <v>0.11869</v>
      </c>
      <c r="AM213" s="4" t="s">
        <v>65</v>
      </c>
      <c r="AN213" s="4" t="s">
        <v>66</v>
      </c>
      <c r="AO213" s="5">
        <f t="shared" si="336"/>
        <v>9.1508333333333344E-2</v>
      </c>
      <c r="AP213" s="5">
        <f t="shared" si="337"/>
        <v>0.1133</v>
      </c>
      <c r="AQ213" s="5">
        <f t="shared" si="338"/>
        <v>0.12969727272727272</v>
      </c>
      <c r="AR213" s="6">
        <f>(AO213-AVERAGE(AO203:AO248))/_xlfn.STDEV.P(AO203:AO248)</f>
        <v>0.7054482616159925</v>
      </c>
      <c r="AS213" s="6">
        <f t="shared" ref="AS213" si="357">(AP213-AVERAGE(AP203:AP248))/_xlfn.STDEV.P(AP203:AP248)</f>
        <v>0.66169187273259056</v>
      </c>
      <c r="AT213" s="6">
        <f t="shared" ref="AT213" si="358">(AQ213-AVERAGE(AQ203:AQ248))/_xlfn.STDEV.P(AQ203:AQ248)</f>
        <v>0.59227920105892373</v>
      </c>
    </row>
    <row r="214" spans="1:46" ht="13.5" thickBot="1">
      <c r="A214" s="4" t="s">
        <v>67</v>
      </c>
      <c r="B214" s="4" t="s">
        <v>68</v>
      </c>
      <c r="C214" s="5">
        <v>8.2339999999999997E-2</v>
      </c>
      <c r="D214" s="5">
        <v>8.3000000000000004E-2</v>
      </c>
      <c r="E214" s="5">
        <v>8.2790000000000002E-2</v>
      </c>
      <c r="F214" s="5">
        <v>8.3089999999999997E-2</v>
      </c>
      <c r="G214" s="5">
        <v>8.4860000000000005E-2</v>
      </c>
      <c r="H214" s="5">
        <v>8.6389999999999995E-2</v>
      </c>
      <c r="I214" s="5">
        <v>8.7389999999999995E-2</v>
      </c>
      <c r="J214" s="5">
        <v>8.7819999999999995E-2</v>
      </c>
      <c r="K214" s="5">
        <v>8.9419999999999999E-2</v>
      </c>
      <c r="L214" s="5">
        <v>9.1189999999999993E-2</v>
      </c>
      <c r="M214" s="5">
        <v>9.3310000000000004E-2</v>
      </c>
      <c r="N214" s="5">
        <v>9.3630000000000005E-2</v>
      </c>
      <c r="O214" s="5">
        <v>9.6479999999999996E-2</v>
      </c>
      <c r="P214" s="5">
        <v>9.8250000000000004E-2</v>
      </c>
      <c r="Q214" s="5">
        <v>0.10172</v>
      </c>
      <c r="R214" s="5">
        <v>0.10338</v>
      </c>
      <c r="S214" s="5">
        <v>0.10575</v>
      </c>
      <c r="T214" s="5">
        <v>0.11149000000000001</v>
      </c>
      <c r="U214" s="5">
        <v>0.11312</v>
      </c>
      <c r="V214" s="5">
        <v>0.11505</v>
      </c>
      <c r="W214" s="5">
        <v>0.11697</v>
      </c>
      <c r="X214" s="5">
        <v>0.11803</v>
      </c>
      <c r="Y214" s="5">
        <v>0.1179</v>
      </c>
      <c r="Z214" s="5">
        <v>0.11834</v>
      </c>
      <c r="AA214" s="5">
        <v>0.11952</v>
      </c>
      <c r="AB214" s="5">
        <v>0.12009</v>
      </c>
      <c r="AC214" s="5">
        <v>0.11981</v>
      </c>
      <c r="AD214" s="5">
        <v>0.12077</v>
      </c>
      <c r="AE214" s="5">
        <v>0.12021</v>
      </c>
      <c r="AF214" s="5">
        <v>0.11466</v>
      </c>
      <c r="AG214" s="5">
        <v>0.1142</v>
      </c>
      <c r="AH214" s="5">
        <v>0.11566</v>
      </c>
      <c r="AI214" s="5">
        <v>0.11527999999999999</v>
      </c>
      <c r="AJ214" s="5">
        <v>0.11666</v>
      </c>
      <c r="AK214" s="5">
        <v>0.10772</v>
      </c>
      <c r="AM214" s="4" t="s">
        <v>67</v>
      </c>
      <c r="AN214" s="4" t="s">
        <v>68</v>
      </c>
      <c r="AO214" s="5">
        <f t="shared" si="336"/>
        <v>8.7102499999999985E-2</v>
      </c>
      <c r="AP214" s="5">
        <f t="shared" si="337"/>
        <v>0.10970666666666666</v>
      </c>
      <c r="AQ214" s="5">
        <f t="shared" si="338"/>
        <v>0.11677999999999998</v>
      </c>
      <c r="AR214" s="6">
        <f>(AO214-AVERAGE(AO203:AO248))/_xlfn.STDEV.P(AO203:AO248)</f>
        <v>0.51543433104497149</v>
      </c>
      <c r="AS214" s="6">
        <f t="shared" ref="AS214" si="359">(AP214-AVERAGE(AP203:AP248))/_xlfn.STDEV.P(AP203:AP248)</f>
        <v>0.53942108744793493</v>
      </c>
      <c r="AT214" s="6">
        <f t="shared" ref="AT214" si="360">(AQ214-AVERAGE(AQ203:AQ248))/_xlfn.STDEV.P(AQ203:AQ248)</f>
        <v>0.19913464183524865</v>
      </c>
    </row>
    <row r="215" spans="1:46" ht="13.5" thickBot="1">
      <c r="A215" s="4" t="s">
        <v>69</v>
      </c>
      <c r="B215" s="4" t="s">
        <v>70</v>
      </c>
      <c r="C215" s="5">
        <v>0.10761999999999999</v>
      </c>
      <c r="D215" s="5">
        <v>0.10949</v>
      </c>
      <c r="E215" s="5">
        <v>0.1116</v>
      </c>
      <c r="F215" s="5">
        <v>0.11069</v>
      </c>
      <c r="G215" s="5">
        <v>0.11122</v>
      </c>
      <c r="H215" s="5">
        <v>0.11144</v>
      </c>
      <c r="I215" s="5">
        <v>0.11098</v>
      </c>
      <c r="J215" s="5">
        <v>0.11106000000000001</v>
      </c>
      <c r="K215" s="5">
        <v>0.11046</v>
      </c>
      <c r="L215" s="5">
        <v>0.11201999999999999</v>
      </c>
      <c r="M215" s="5">
        <v>0.11397</v>
      </c>
      <c r="N215" s="5">
        <v>0.1147</v>
      </c>
      <c r="O215" s="5">
        <v>0.11803</v>
      </c>
      <c r="P215" s="5">
        <v>0.12141</v>
      </c>
      <c r="Q215" s="5">
        <v>0.12570999999999999</v>
      </c>
      <c r="R215" s="5">
        <v>0.12931999999999999</v>
      </c>
      <c r="S215" s="5">
        <v>0.13370000000000001</v>
      </c>
      <c r="T215" s="5">
        <v>0.14033999999999999</v>
      </c>
      <c r="U215" s="5">
        <v>0.14482</v>
      </c>
      <c r="V215" s="5">
        <v>0.14931</v>
      </c>
      <c r="W215" s="5">
        <v>0.15479999999999999</v>
      </c>
      <c r="X215" s="5">
        <v>0.15981000000000001</v>
      </c>
      <c r="Y215" s="5">
        <v>0.16439999999999999</v>
      </c>
      <c r="Z215" s="5">
        <v>0.16681000000000001</v>
      </c>
      <c r="AA215" s="5">
        <v>0.16916999999999999</v>
      </c>
      <c r="AB215" s="5">
        <v>0.17161999999999999</v>
      </c>
      <c r="AC215" s="5">
        <v>0.17391000000000001</v>
      </c>
      <c r="AD215" s="5">
        <v>0.17376</v>
      </c>
      <c r="AE215" s="5">
        <v>0.17241000000000001</v>
      </c>
      <c r="AF215" s="5">
        <v>0.17038</v>
      </c>
      <c r="AG215" s="5">
        <v>0.17055999999999999</v>
      </c>
      <c r="AH215" s="5">
        <v>0.17238000000000001</v>
      </c>
      <c r="AI215" s="5">
        <v>0.17291999999999999</v>
      </c>
      <c r="AJ215" s="5">
        <v>0.17455999999999999</v>
      </c>
      <c r="AK215" s="5">
        <v>0.15897</v>
      </c>
      <c r="AM215" s="4" t="s">
        <v>69</v>
      </c>
      <c r="AN215" s="4" t="s">
        <v>70</v>
      </c>
      <c r="AO215" s="5">
        <f t="shared" si="336"/>
        <v>0.11127083333333332</v>
      </c>
      <c r="AP215" s="5">
        <f t="shared" si="337"/>
        <v>0.14237166666666667</v>
      </c>
      <c r="AQ215" s="5">
        <f t="shared" si="338"/>
        <v>0.17096727272727275</v>
      </c>
      <c r="AR215" s="6">
        <f>(AO215-AVERAGE(AO203:AO248))/_xlfn.STDEV.P(AO203:AO248)</f>
        <v>1.5577615514763539</v>
      </c>
      <c r="AS215" s="6">
        <f t="shared" ref="AS215" si="361">(AP215-AVERAGE(AP203:AP248))/_xlfn.STDEV.P(AP203:AP248)</f>
        <v>1.650916969077789</v>
      </c>
      <c r="AT215" s="6">
        <f t="shared" ref="AT215" si="362">(AQ215-AVERAGE(AQ203:AQ248))/_xlfn.STDEV.P(AQ203:AQ248)</f>
        <v>1.8483551779100169</v>
      </c>
    </row>
    <row r="216" spans="1:46" ht="13.5" thickBot="1">
      <c r="A216" s="4" t="s">
        <v>71</v>
      </c>
      <c r="B216" s="4" t="s">
        <v>72</v>
      </c>
      <c r="C216" s="5">
        <v>6.2199999999999998E-2</v>
      </c>
      <c r="D216" s="5">
        <v>6.4100000000000004E-2</v>
      </c>
      <c r="E216" s="5">
        <v>6.4070000000000002E-2</v>
      </c>
      <c r="F216" s="5">
        <v>6.6809999999999994E-2</v>
      </c>
      <c r="G216" s="5">
        <v>6.8080000000000002E-2</v>
      </c>
      <c r="H216" s="5">
        <v>6.8790000000000004E-2</v>
      </c>
      <c r="I216" s="5">
        <v>6.7769999999999997E-2</v>
      </c>
      <c r="J216" s="5">
        <v>6.8680000000000005E-2</v>
      </c>
      <c r="K216" s="5">
        <v>7.0230000000000001E-2</v>
      </c>
      <c r="L216" s="5">
        <v>7.2270000000000001E-2</v>
      </c>
      <c r="M216" s="5">
        <v>7.2859999999999994E-2</v>
      </c>
      <c r="N216" s="5">
        <v>7.3380000000000001E-2</v>
      </c>
      <c r="O216" s="5">
        <v>7.46E-2</v>
      </c>
      <c r="P216" s="5">
        <v>7.4980000000000005E-2</v>
      </c>
      <c r="Q216" s="5">
        <v>7.6369999999999993E-2</v>
      </c>
      <c r="R216" s="5">
        <v>7.6660000000000006E-2</v>
      </c>
      <c r="S216" s="5">
        <v>8.072E-2</v>
      </c>
      <c r="T216" s="5">
        <v>8.5470000000000004E-2</v>
      </c>
      <c r="U216" s="5">
        <v>8.9730000000000004E-2</v>
      </c>
      <c r="V216" s="5">
        <v>9.2030000000000001E-2</v>
      </c>
      <c r="W216" s="5">
        <v>9.4140000000000001E-2</v>
      </c>
      <c r="X216" s="5">
        <v>9.5619999999999997E-2</v>
      </c>
      <c r="Y216" s="5">
        <v>9.7250000000000003E-2</v>
      </c>
      <c r="Z216" s="5">
        <v>9.8610000000000003E-2</v>
      </c>
      <c r="AA216" s="5">
        <v>9.9040000000000003E-2</v>
      </c>
      <c r="AB216" s="5">
        <v>0.1017</v>
      </c>
      <c r="AC216" s="5">
        <v>0.10308</v>
      </c>
      <c r="AD216" s="5">
        <v>0.10439</v>
      </c>
      <c r="AE216" s="5">
        <v>0.10290000000000001</v>
      </c>
      <c r="AF216" s="5">
        <v>0.10125000000000001</v>
      </c>
      <c r="AG216" s="5">
        <v>9.9529999999999993E-2</v>
      </c>
      <c r="AH216" s="5">
        <v>0.10037</v>
      </c>
      <c r="AI216" s="5">
        <v>0.10055</v>
      </c>
      <c r="AJ216" s="5">
        <v>0.10001</v>
      </c>
      <c r="AK216" s="5">
        <v>9.2249999999999999E-2</v>
      </c>
      <c r="AM216" s="4" t="s">
        <v>71</v>
      </c>
      <c r="AN216" s="4" t="s">
        <v>72</v>
      </c>
      <c r="AO216" s="5">
        <f t="shared" si="336"/>
        <v>6.8270000000000011E-2</v>
      </c>
      <c r="AP216" s="5">
        <f t="shared" si="337"/>
        <v>8.6348333333333346E-2</v>
      </c>
      <c r="AQ216" s="5">
        <f t="shared" si="338"/>
        <v>0.10046090909090909</v>
      </c>
      <c r="AR216" s="6">
        <f>(AO216-AVERAGE(AO203:AO248))/_xlfn.STDEV.P(AO203:AO248)</f>
        <v>-0.29677009811607874</v>
      </c>
      <c r="AS216" s="6">
        <f t="shared" ref="AS216" si="363">(AP216-AVERAGE(AP203:AP248))/_xlfn.STDEV.P(AP203:AP248)</f>
        <v>-0.25539572876934075</v>
      </c>
      <c r="AT216" s="6">
        <f t="shared" ref="AT216" si="364">(AQ216-AVERAGE(AQ203:AQ248))/_xlfn.STDEV.P(AQ203:AQ248)</f>
        <v>-0.29754619303167945</v>
      </c>
    </row>
    <row r="217" spans="1:46" ht="13.5" thickBot="1">
      <c r="A217" s="4" t="s">
        <v>73</v>
      </c>
      <c r="B217" s="4" t="s">
        <v>74</v>
      </c>
      <c r="C217" s="5">
        <v>5.953E-2</v>
      </c>
      <c r="D217" s="5">
        <v>5.9909999999999998E-2</v>
      </c>
      <c r="E217" s="5">
        <v>6.1460000000000001E-2</v>
      </c>
      <c r="F217" s="5">
        <v>6.1060000000000003E-2</v>
      </c>
      <c r="G217" s="5">
        <v>6.1150000000000003E-2</v>
      </c>
      <c r="H217" s="5">
        <v>6.1580000000000003E-2</v>
      </c>
      <c r="I217" s="5">
        <v>6.1890000000000001E-2</v>
      </c>
      <c r="J217" s="5">
        <v>6.3519999999999993E-2</v>
      </c>
      <c r="K217" s="5">
        <v>6.4689999999999998E-2</v>
      </c>
      <c r="L217" s="5">
        <v>6.4369999999999997E-2</v>
      </c>
      <c r="M217" s="5">
        <v>6.4019999999999994E-2</v>
      </c>
      <c r="N217" s="5">
        <v>6.3839999999999994E-2</v>
      </c>
      <c r="O217" s="5">
        <v>6.5460000000000004E-2</v>
      </c>
      <c r="P217" s="5">
        <v>6.787E-2</v>
      </c>
      <c r="Q217" s="5">
        <v>6.8760000000000002E-2</v>
      </c>
      <c r="R217" s="5">
        <v>7.0760000000000003E-2</v>
      </c>
      <c r="S217" s="5">
        <v>7.689E-2</v>
      </c>
      <c r="T217" s="5">
        <v>8.022E-2</v>
      </c>
      <c r="U217" s="5">
        <v>8.2250000000000004E-2</v>
      </c>
      <c r="V217" s="5">
        <v>8.4099999999999994E-2</v>
      </c>
      <c r="W217" s="5">
        <v>8.8270000000000001E-2</v>
      </c>
      <c r="X217" s="5">
        <v>9.0010000000000007E-2</v>
      </c>
      <c r="Y217" s="5">
        <v>9.1810000000000003E-2</v>
      </c>
      <c r="Z217" s="5">
        <v>9.2770000000000005E-2</v>
      </c>
      <c r="AA217" s="5">
        <v>9.4719999999999999E-2</v>
      </c>
      <c r="AB217" s="5">
        <v>9.6699999999999994E-2</v>
      </c>
      <c r="AC217" s="5">
        <v>9.8540000000000003E-2</v>
      </c>
      <c r="AD217" s="5">
        <v>0.10109</v>
      </c>
      <c r="AE217" s="5">
        <v>9.8820000000000005E-2</v>
      </c>
      <c r="AF217" s="5">
        <v>9.8119999999999999E-2</v>
      </c>
      <c r="AG217" s="5">
        <v>9.9650000000000002E-2</v>
      </c>
      <c r="AH217" s="5">
        <v>0.10042</v>
      </c>
      <c r="AI217" s="5">
        <v>9.9250000000000005E-2</v>
      </c>
      <c r="AJ217" s="5">
        <v>0.10063</v>
      </c>
      <c r="AK217" s="5">
        <v>9.5960000000000004E-2</v>
      </c>
      <c r="AM217" s="4" t="s">
        <v>73</v>
      </c>
      <c r="AN217" s="4" t="s">
        <v>74</v>
      </c>
      <c r="AO217" s="5">
        <f t="shared" si="336"/>
        <v>6.225166666666667E-2</v>
      </c>
      <c r="AP217" s="5">
        <f t="shared" si="337"/>
        <v>7.993083333333334E-2</v>
      </c>
      <c r="AQ217" s="5">
        <f t="shared" si="338"/>
        <v>9.8536363636363644E-2</v>
      </c>
      <c r="AR217" s="6">
        <f>(AO217-AVERAGE(AO203:AO248))/_xlfn.STDEV.P(AO203:AO248)</f>
        <v>-0.55632761780284012</v>
      </c>
      <c r="AS217" s="6">
        <f t="shared" ref="AS217" si="365">(AP217-AVERAGE(AP203:AP248))/_xlfn.STDEV.P(AP203:AP248)</f>
        <v>-0.47376477271116202</v>
      </c>
      <c r="AT217" s="6">
        <f t="shared" ref="AT217" si="366">(AQ217-AVERAGE(AQ203:AQ248))/_xlfn.STDEV.P(AQ203:AQ248)</f>
        <v>-0.35612083106929748</v>
      </c>
    </row>
    <row r="218" spans="1:46" ht="13.5" thickBot="1">
      <c r="A218" s="4" t="s">
        <v>75</v>
      </c>
      <c r="B218" s="4" t="s">
        <v>76</v>
      </c>
      <c r="C218" s="5">
        <v>8.7650000000000006E-2</v>
      </c>
      <c r="D218" s="5">
        <v>8.881E-2</v>
      </c>
      <c r="E218" s="5">
        <v>8.992E-2</v>
      </c>
      <c r="F218" s="5">
        <v>9.0310000000000001E-2</v>
      </c>
      <c r="G218" s="5">
        <v>9.06E-2</v>
      </c>
      <c r="H218" s="5">
        <v>9.1490000000000002E-2</v>
      </c>
      <c r="I218" s="5">
        <v>9.1679999999999998E-2</v>
      </c>
      <c r="J218" s="5">
        <v>9.2969999999999997E-2</v>
      </c>
      <c r="K218" s="5">
        <v>9.5240000000000005E-2</v>
      </c>
      <c r="L218" s="5">
        <v>9.579E-2</v>
      </c>
      <c r="M218" s="5">
        <v>9.6269999999999994E-2</v>
      </c>
      <c r="N218" s="5">
        <v>9.7750000000000004E-2</v>
      </c>
      <c r="O218" s="5">
        <v>9.8669999999999994E-2</v>
      </c>
      <c r="P218" s="5">
        <v>0.10145999999999999</v>
      </c>
      <c r="Q218" s="5">
        <v>0.10657999999999999</v>
      </c>
      <c r="R218" s="5">
        <v>0.11005</v>
      </c>
      <c r="S218" s="5">
        <v>0.11413</v>
      </c>
      <c r="T218" s="5">
        <v>0.11964</v>
      </c>
      <c r="U218" s="5">
        <v>0.12376</v>
      </c>
      <c r="V218" s="5">
        <v>0.12715000000000001</v>
      </c>
      <c r="W218" s="5">
        <v>0.13145000000000001</v>
      </c>
      <c r="X218" s="5">
        <v>0.13749</v>
      </c>
      <c r="Y218" s="5">
        <v>0.14202999999999999</v>
      </c>
      <c r="Z218" s="5">
        <v>0.14288000000000001</v>
      </c>
      <c r="AA218" s="5">
        <v>0.1462</v>
      </c>
      <c r="AB218" s="5">
        <v>0.14655000000000001</v>
      </c>
      <c r="AC218" s="5">
        <v>0.14760999999999999</v>
      </c>
      <c r="AD218" s="5">
        <v>0.14882000000000001</v>
      </c>
      <c r="AE218" s="5">
        <v>0.15032999999999999</v>
      </c>
      <c r="AF218" s="5">
        <v>0.14865</v>
      </c>
      <c r="AG218" s="5">
        <v>0.14742</v>
      </c>
      <c r="AH218" s="5">
        <v>0.14831</v>
      </c>
      <c r="AI218" s="5">
        <v>0.14996000000000001</v>
      </c>
      <c r="AJ218" s="5">
        <v>0.14918000000000001</v>
      </c>
      <c r="AK218" s="5">
        <v>0.13744000000000001</v>
      </c>
      <c r="AM218" s="4" t="s">
        <v>75</v>
      </c>
      <c r="AN218" s="4" t="s">
        <v>76</v>
      </c>
      <c r="AO218" s="5">
        <f t="shared" si="336"/>
        <v>9.2373333333333349E-2</v>
      </c>
      <c r="AP218" s="5">
        <f t="shared" si="337"/>
        <v>0.12127416666666664</v>
      </c>
      <c r="AQ218" s="5">
        <f t="shared" si="338"/>
        <v>0.14731545454545455</v>
      </c>
      <c r="AR218" s="6">
        <f>(AO218-AVERAGE(AO203:AO248))/_xlfn.STDEV.P(AO203:AO248)</f>
        <v>0.74275381484707237</v>
      </c>
      <c r="AS218" s="6">
        <f t="shared" ref="AS218" si="367">(AP218-AVERAGE(AP203:AP248))/_xlfn.STDEV.P(AP203:AP248)</f>
        <v>0.93302980046655759</v>
      </c>
      <c r="AT218" s="6">
        <f t="shared" ref="AT218" si="368">(AQ218-AVERAGE(AQ203:AQ248))/_xlfn.STDEV.P(AQ203:AQ248)</f>
        <v>1.1284986083187469</v>
      </c>
    </row>
    <row r="219" spans="1:46" ht="13.5" thickBot="1">
      <c r="A219" s="4" t="s">
        <v>77</v>
      </c>
      <c r="B219" s="4" t="s">
        <v>78</v>
      </c>
      <c r="C219" s="5">
        <v>7.9719999999999999E-2</v>
      </c>
      <c r="D219" s="5">
        <v>8.1619999999999998E-2</v>
      </c>
      <c r="E219" s="5">
        <v>8.1979999999999997E-2</v>
      </c>
      <c r="F219" s="5">
        <v>8.3169999999999994E-2</v>
      </c>
      <c r="G219" s="5">
        <v>8.4680000000000005E-2</v>
      </c>
      <c r="H219" s="5">
        <v>8.5540000000000005E-2</v>
      </c>
      <c r="I219" s="5">
        <v>8.4629999999999997E-2</v>
      </c>
      <c r="J219" s="5">
        <v>8.5620000000000002E-2</v>
      </c>
      <c r="K219" s="5">
        <v>8.7639999999999996E-2</v>
      </c>
      <c r="L219" s="5">
        <v>9.0270000000000003E-2</v>
      </c>
      <c r="M219" s="5">
        <v>9.2289999999999997E-2</v>
      </c>
      <c r="N219" s="5">
        <v>9.3380000000000005E-2</v>
      </c>
      <c r="O219" s="5">
        <v>9.5229999999999995E-2</v>
      </c>
      <c r="P219" s="5">
        <v>9.715E-2</v>
      </c>
      <c r="Q219" s="5">
        <v>0.10197000000000001</v>
      </c>
      <c r="R219" s="5">
        <v>0.10495</v>
      </c>
      <c r="S219" s="5">
        <v>0.11025</v>
      </c>
      <c r="T219" s="5">
        <v>0.11667</v>
      </c>
      <c r="U219" s="5">
        <v>0.12059</v>
      </c>
      <c r="V219" s="5">
        <v>0.12407</v>
      </c>
      <c r="W219" s="5">
        <v>0.12764</v>
      </c>
      <c r="X219" s="5">
        <v>0.13114999999999999</v>
      </c>
      <c r="Y219" s="5">
        <v>0.13482</v>
      </c>
      <c r="Z219" s="5">
        <v>0.13716999999999999</v>
      </c>
      <c r="AA219" s="5">
        <v>0.14013</v>
      </c>
      <c r="AB219" s="5">
        <v>0.14346999999999999</v>
      </c>
      <c r="AC219" s="5">
        <v>0.14552999999999999</v>
      </c>
      <c r="AD219" s="5">
        <v>0.14704</v>
      </c>
      <c r="AE219" s="5">
        <v>0.14401</v>
      </c>
      <c r="AF219" s="5">
        <v>0.14323</v>
      </c>
      <c r="AG219" s="5">
        <v>0.14346</v>
      </c>
      <c r="AH219" s="5">
        <v>0.14369000000000001</v>
      </c>
      <c r="AI219" s="5">
        <v>0.14330000000000001</v>
      </c>
      <c r="AJ219" s="5">
        <v>0.14337</v>
      </c>
      <c r="AK219" s="5">
        <v>0.13113</v>
      </c>
      <c r="AM219" s="4" t="s">
        <v>77</v>
      </c>
      <c r="AN219" s="4" t="s">
        <v>78</v>
      </c>
      <c r="AO219" s="5">
        <f t="shared" si="336"/>
        <v>8.587833333333332E-2</v>
      </c>
      <c r="AP219" s="5">
        <f t="shared" si="337"/>
        <v>0.11680499999999999</v>
      </c>
      <c r="AQ219" s="5">
        <f t="shared" si="338"/>
        <v>0.14257818181818183</v>
      </c>
      <c r="AR219" s="6">
        <f>(AO219-AVERAGE(AO203:AO248))/_xlfn.STDEV.P(AO203:AO248)</f>
        <v>0.46263870705994636</v>
      </c>
      <c r="AS219" s="6">
        <f t="shared" ref="AS219" si="369">(AP219-AVERAGE(AP203:AP248))/_xlfn.STDEV.P(AP203:AP248)</f>
        <v>0.78095692906544323</v>
      </c>
      <c r="AT219" s="6">
        <f t="shared" ref="AT219" si="370">(AQ219-AVERAGE(AQ203:AQ248))/_xlfn.STDEV.P(AQ203:AQ248)</f>
        <v>0.98431701227999902</v>
      </c>
    </row>
    <row r="220" spans="1:46" ht="13.5" thickBot="1">
      <c r="A220" s="4" t="s">
        <v>79</v>
      </c>
      <c r="B220" s="4" t="s">
        <v>80</v>
      </c>
      <c r="C220" s="5">
        <v>7.954E-2</v>
      </c>
      <c r="D220" s="5">
        <v>8.2849999999999993E-2</v>
      </c>
      <c r="E220" s="5">
        <v>8.3690000000000001E-2</v>
      </c>
      <c r="F220" s="5">
        <v>8.4750000000000006E-2</v>
      </c>
      <c r="G220" s="5">
        <v>8.7099999999999997E-2</v>
      </c>
      <c r="H220" s="5">
        <v>8.8679999999999995E-2</v>
      </c>
      <c r="I220" s="5">
        <v>8.8999999999999996E-2</v>
      </c>
      <c r="J220" s="5">
        <v>8.8950000000000001E-2</v>
      </c>
      <c r="K220" s="5">
        <v>9.0789999999999996E-2</v>
      </c>
      <c r="L220" s="5">
        <v>9.0029999999999999E-2</v>
      </c>
      <c r="M220" s="5">
        <v>8.8370000000000004E-2</v>
      </c>
      <c r="N220" s="5">
        <v>8.831E-2</v>
      </c>
      <c r="O220" s="5">
        <v>8.9889999999999998E-2</v>
      </c>
      <c r="P220" s="5">
        <v>9.0279999999999999E-2</v>
      </c>
      <c r="Q220" s="5">
        <v>9.3219999999999997E-2</v>
      </c>
      <c r="R220" s="5">
        <v>9.4210000000000002E-2</v>
      </c>
      <c r="S220" s="5">
        <v>9.8379999999999995E-2</v>
      </c>
      <c r="T220" s="5">
        <v>0.10427</v>
      </c>
      <c r="U220" s="5">
        <v>0.11013000000000001</v>
      </c>
      <c r="V220" s="5">
        <v>0.11235000000000001</v>
      </c>
      <c r="W220" s="5">
        <v>0.11455</v>
      </c>
      <c r="X220" s="5">
        <v>0.11838</v>
      </c>
      <c r="Y220" s="5">
        <v>0.12318999999999999</v>
      </c>
      <c r="Z220" s="5">
        <v>0.12564</v>
      </c>
      <c r="AA220" s="5">
        <v>0.12787000000000001</v>
      </c>
      <c r="AB220" s="5">
        <v>0.13139999999999999</v>
      </c>
      <c r="AC220" s="5">
        <v>0.13586999999999999</v>
      </c>
      <c r="AD220" s="5">
        <v>0.13628999999999999</v>
      </c>
      <c r="AE220" s="5">
        <v>0.13774</v>
      </c>
      <c r="AF220" s="5">
        <v>0.13630999999999999</v>
      </c>
      <c r="AG220" s="5">
        <v>0.13408</v>
      </c>
      <c r="AH220" s="5">
        <v>0.13442999999999999</v>
      </c>
      <c r="AI220" s="5">
        <v>0.13833999999999999</v>
      </c>
      <c r="AJ220" s="5">
        <v>0.14158000000000001</v>
      </c>
      <c r="AK220" s="5">
        <v>0.13128000000000001</v>
      </c>
      <c r="AM220" s="4" t="s">
        <v>79</v>
      </c>
      <c r="AN220" s="4" t="s">
        <v>80</v>
      </c>
      <c r="AO220" s="5">
        <f t="shared" si="336"/>
        <v>8.6838333333333351E-2</v>
      </c>
      <c r="AP220" s="5">
        <f t="shared" si="337"/>
        <v>0.1062075</v>
      </c>
      <c r="AQ220" s="5">
        <f t="shared" si="338"/>
        <v>0.13501727272727274</v>
      </c>
      <c r="AR220" s="6">
        <f>(AO220-AVERAGE(AO203:AO248))/_xlfn.STDEV.P(AO203:AO248)</f>
        <v>0.50404140197536562</v>
      </c>
      <c r="AS220" s="6">
        <f t="shared" ref="AS220" si="371">(AP220-AVERAGE(AP203:AP248))/_xlfn.STDEV.P(AP203:AP248)</f>
        <v>0.42035452264963519</v>
      </c>
      <c r="AT220" s="6">
        <f t="shared" ref="AT220" si="372">(AQ220-AVERAGE(AQ203:AQ248))/_xlfn.STDEV.P(AQ203:AQ248)</f>
        <v>0.75419643383934143</v>
      </c>
    </row>
    <row r="221" spans="1:46" ht="13.5" thickBot="1">
      <c r="A221" s="4" t="s">
        <v>81</v>
      </c>
      <c r="B221" s="4" t="s">
        <v>82</v>
      </c>
      <c r="C221" s="5">
        <v>7.5190000000000007E-2</v>
      </c>
      <c r="D221" s="5">
        <v>7.7640000000000001E-2</v>
      </c>
      <c r="E221" s="5">
        <v>7.8509999999999996E-2</v>
      </c>
      <c r="F221" s="5">
        <v>7.7429999999999999E-2</v>
      </c>
      <c r="G221" s="5">
        <v>7.9640000000000002E-2</v>
      </c>
      <c r="H221" s="5">
        <v>8.1629999999999994E-2</v>
      </c>
      <c r="I221" s="5">
        <v>8.3019999999999997E-2</v>
      </c>
      <c r="J221" s="5">
        <v>8.362E-2</v>
      </c>
      <c r="K221" s="5">
        <v>8.5620000000000002E-2</v>
      </c>
      <c r="L221" s="5">
        <v>8.6889999999999995E-2</v>
      </c>
      <c r="M221" s="5">
        <v>8.8090000000000002E-2</v>
      </c>
      <c r="N221" s="5">
        <v>8.8880000000000001E-2</v>
      </c>
      <c r="O221" s="5">
        <v>9.0249999999999997E-2</v>
      </c>
      <c r="P221" s="5">
        <v>9.0240000000000001E-2</v>
      </c>
      <c r="Q221" s="5">
        <v>9.2090000000000005E-2</v>
      </c>
      <c r="R221" s="5">
        <v>9.3689999999999996E-2</v>
      </c>
      <c r="S221" s="5">
        <v>9.5699999999999993E-2</v>
      </c>
      <c r="T221" s="5">
        <v>9.776E-2</v>
      </c>
      <c r="U221" s="5">
        <v>9.6939999999999998E-2</v>
      </c>
      <c r="V221" s="5">
        <v>0.10055</v>
      </c>
      <c r="W221" s="5">
        <v>0.10237</v>
      </c>
      <c r="X221" s="5">
        <v>0.10327</v>
      </c>
      <c r="Y221" s="5">
        <v>0.10498</v>
      </c>
      <c r="Z221" s="5">
        <v>0.10477</v>
      </c>
      <c r="AA221" s="5">
        <v>0.10466</v>
      </c>
      <c r="AB221" s="5">
        <v>0.10546</v>
      </c>
      <c r="AC221" s="5">
        <v>0.10693</v>
      </c>
      <c r="AD221" s="5">
        <v>0.10756</v>
      </c>
      <c r="AE221" s="5">
        <v>0.10782</v>
      </c>
      <c r="AF221" s="5">
        <v>0.10607</v>
      </c>
      <c r="AG221" s="5">
        <v>0.10713</v>
      </c>
      <c r="AH221" s="5">
        <v>0.10503999999999999</v>
      </c>
      <c r="AI221" s="5">
        <v>0.10416</v>
      </c>
      <c r="AJ221" s="5">
        <v>0.10440000000000001</v>
      </c>
      <c r="AK221" s="5">
        <v>9.6250000000000002E-2</v>
      </c>
      <c r="AM221" s="4" t="s">
        <v>81</v>
      </c>
      <c r="AN221" s="4" t="s">
        <v>82</v>
      </c>
      <c r="AO221" s="5">
        <f t="shared" si="336"/>
        <v>8.2180000000000003E-2</v>
      </c>
      <c r="AP221" s="5">
        <f t="shared" si="337"/>
        <v>9.7717499999999999E-2</v>
      </c>
      <c r="AQ221" s="5">
        <f t="shared" si="338"/>
        <v>0.10504363636363637</v>
      </c>
      <c r="AR221" s="6">
        <f>(AO221-AVERAGE(AO203:AO248))/_xlfn.STDEV.P(AO203:AO248)</f>
        <v>0.30313770008544616</v>
      </c>
      <c r="AS221" s="6">
        <f t="shared" ref="AS221" si="373">(AP221-AVERAGE(AP203:AP248))/_xlfn.STDEV.P(AP203:AP248)</f>
        <v>0.13146427207447969</v>
      </c>
      <c r="AT221" s="6">
        <f t="shared" ref="AT221" si="374">(AQ221-AVERAGE(AQ203:AQ248))/_xlfn.STDEV.P(AQ203:AQ248)</f>
        <v>-0.15806827600398238</v>
      </c>
    </row>
    <row r="222" spans="1:46" ht="13.5" thickBot="1">
      <c r="A222" s="4" t="s">
        <v>83</v>
      </c>
      <c r="B222" s="4" t="s">
        <v>84</v>
      </c>
      <c r="C222" s="5">
        <v>8.5769999999999999E-2</v>
      </c>
      <c r="D222" s="5">
        <v>8.8429999999999995E-2</v>
      </c>
      <c r="E222" s="5">
        <v>8.6480000000000001E-2</v>
      </c>
      <c r="F222" s="5">
        <v>8.6440000000000003E-2</v>
      </c>
      <c r="G222" s="5">
        <v>8.6910000000000001E-2</v>
      </c>
      <c r="H222" s="5">
        <v>8.5830000000000004E-2</v>
      </c>
      <c r="I222" s="5">
        <v>8.6760000000000004E-2</v>
      </c>
      <c r="J222" s="5">
        <v>8.7999999999999995E-2</v>
      </c>
      <c r="K222" s="5">
        <v>8.9080000000000006E-2</v>
      </c>
      <c r="L222" s="5">
        <v>9.0620000000000006E-2</v>
      </c>
      <c r="M222" s="5">
        <v>9.2240000000000003E-2</v>
      </c>
      <c r="N222" s="5">
        <v>9.4420000000000004E-2</v>
      </c>
      <c r="O222" s="5">
        <v>9.7879999999999995E-2</v>
      </c>
      <c r="P222" s="5">
        <v>9.9339999999999998E-2</v>
      </c>
      <c r="Q222" s="5">
        <v>0.10302</v>
      </c>
      <c r="R222" s="5">
        <v>0.10355</v>
      </c>
      <c r="S222" s="5">
        <v>0.10576000000000001</v>
      </c>
      <c r="T222" s="5">
        <v>0.11496000000000001</v>
      </c>
      <c r="U222" s="5">
        <v>0.11840000000000001</v>
      </c>
      <c r="V222" s="5">
        <v>0.12250999999999999</v>
      </c>
      <c r="W222" s="5">
        <v>0.12540999999999999</v>
      </c>
      <c r="X222" s="5">
        <v>0.12917999999999999</v>
      </c>
      <c r="Y222" s="5">
        <v>0.13219</v>
      </c>
      <c r="Z222" s="5">
        <v>0.13258</v>
      </c>
      <c r="AA222" s="5">
        <v>0.13267000000000001</v>
      </c>
      <c r="AB222" s="5">
        <v>0.13075999999999999</v>
      </c>
      <c r="AC222" s="5">
        <v>0.13275999999999999</v>
      </c>
      <c r="AD222" s="5">
        <v>0.13444</v>
      </c>
      <c r="AE222" s="5">
        <v>0.1336</v>
      </c>
      <c r="AF222" s="5">
        <v>0.12973999999999999</v>
      </c>
      <c r="AG222" s="5">
        <v>0.12975</v>
      </c>
      <c r="AH222" s="5">
        <v>0.12827</v>
      </c>
      <c r="AI222" s="5">
        <v>0.12623999999999999</v>
      </c>
      <c r="AJ222" s="5">
        <v>0.12314</v>
      </c>
      <c r="AK222" s="5">
        <v>0.11221</v>
      </c>
      <c r="AM222" s="4" t="s">
        <v>83</v>
      </c>
      <c r="AN222" s="4" t="s">
        <v>84</v>
      </c>
      <c r="AO222" s="5">
        <f t="shared" si="336"/>
        <v>8.8415000000000007E-2</v>
      </c>
      <c r="AP222" s="5">
        <f t="shared" si="337"/>
        <v>0.11539833333333332</v>
      </c>
      <c r="AQ222" s="5">
        <f t="shared" si="338"/>
        <v>0.12850727272727272</v>
      </c>
      <c r="AR222" s="6">
        <f>(AO222-AVERAGE(AO203:AO248))/_xlfn.STDEV.P(AO203:AO248)</f>
        <v>0.57203957799964544</v>
      </c>
      <c r="AS222" s="6">
        <f t="shared" ref="AS222" si="375">(AP222-AVERAGE(AP203:AP248))/_xlfn.STDEV.P(AP203:AP248)</f>
        <v>0.73309211330465962</v>
      </c>
      <c r="AT222" s="6">
        <f t="shared" ref="AT222" si="376">(AQ222-AVERAGE(AQ203:AQ248))/_xlfn.STDEV.P(AQ203:AQ248)</f>
        <v>0.55606087267383064</v>
      </c>
    </row>
    <row r="223" spans="1:46" ht="13.5" thickBot="1">
      <c r="A223" s="4" t="s">
        <v>85</v>
      </c>
      <c r="B223" s="4" t="s">
        <v>86</v>
      </c>
      <c r="C223" s="5">
        <v>9.8280000000000006E-2</v>
      </c>
      <c r="D223" s="5">
        <v>0.10212</v>
      </c>
      <c r="E223" s="5">
        <v>0.10399</v>
      </c>
      <c r="F223" s="5">
        <v>0.10595</v>
      </c>
      <c r="G223" s="5">
        <v>0.10858</v>
      </c>
      <c r="H223" s="5">
        <v>0.10967</v>
      </c>
      <c r="I223" s="5">
        <v>0.10921</v>
      </c>
      <c r="J223" s="5">
        <v>0.11005</v>
      </c>
      <c r="K223" s="5">
        <v>0.10946</v>
      </c>
      <c r="L223" s="5">
        <v>0.11126</v>
      </c>
      <c r="M223" s="5">
        <v>0.11155</v>
      </c>
      <c r="N223" s="5">
        <v>0.11230999999999999</v>
      </c>
      <c r="O223" s="5">
        <v>0.11415</v>
      </c>
      <c r="P223" s="5">
        <v>0.11334</v>
      </c>
      <c r="Q223" s="5">
        <v>0.11666</v>
      </c>
      <c r="R223" s="5">
        <v>0.11436</v>
      </c>
      <c r="S223" s="5">
        <v>0.11741</v>
      </c>
      <c r="T223" s="5">
        <v>0.12199</v>
      </c>
      <c r="U223" s="5">
        <v>0.12519</v>
      </c>
      <c r="V223" s="5">
        <v>0.127</v>
      </c>
      <c r="W223" s="5">
        <v>0.12767999999999999</v>
      </c>
      <c r="X223" s="5">
        <v>0.12852</v>
      </c>
      <c r="Y223" s="5">
        <v>0.13</v>
      </c>
      <c r="Z223" s="5">
        <v>0.12997</v>
      </c>
      <c r="AA223" s="5">
        <v>0.13234000000000001</v>
      </c>
      <c r="AB223" s="5">
        <v>0.13433</v>
      </c>
      <c r="AC223" s="5">
        <v>0.13270000000000001</v>
      </c>
      <c r="AD223" s="5">
        <v>0.13608999999999999</v>
      </c>
      <c r="AE223" s="5">
        <v>0.1353</v>
      </c>
      <c r="AF223" s="5">
        <v>0.13313</v>
      </c>
      <c r="AG223" s="5">
        <v>0.13259000000000001</v>
      </c>
      <c r="AH223" s="5">
        <v>0.13249</v>
      </c>
      <c r="AI223" s="5">
        <v>0.13507</v>
      </c>
      <c r="AJ223" s="5">
        <v>0.1358</v>
      </c>
      <c r="AK223" s="5">
        <v>0.12795999999999999</v>
      </c>
      <c r="AM223" s="4" t="s">
        <v>85</v>
      </c>
      <c r="AN223" s="4" t="s">
        <v>86</v>
      </c>
      <c r="AO223" s="5">
        <f t="shared" si="336"/>
        <v>0.10770249999999999</v>
      </c>
      <c r="AP223" s="5">
        <f t="shared" si="337"/>
        <v>0.12218916666666667</v>
      </c>
      <c r="AQ223" s="5">
        <f t="shared" si="338"/>
        <v>0.13343636363636363</v>
      </c>
      <c r="AR223" s="6">
        <f>(AO223-AVERAGE(AO203:AO248))/_xlfn.STDEV.P(AO203:AO248)</f>
        <v>1.4038671594383161</v>
      </c>
      <c r="AS223" s="6">
        <f t="shared" ref="AS223" si="377">(AP223-AVERAGE(AP203:AP248))/_xlfn.STDEV.P(AP203:AP248)</f>
        <v>0.96416461545787391</v>
      </c>
      <c r="AT223" s="6">
        <f t="shared" ref="AT223" si="378">(AQ223-AVERAGE(AQ203:AQ248))/_xlfn.STDEV.P(AQ203:AQ248)</f>
        <v>0.70608056442629497</v>
      </c>
    </row>
    <row r="224" spans="1:46" ht="13.5" thickBot="1">
      <c r="A224" s="4" t="s">
        <v>87</v>
      </c>
      <c r="B224" s="4" t="s">
        <v>88</v>
      </c>
      <c r="C224" s="5">
        <v>6.9400000000000003E-2</v>
      </c>
      <c r="D224" s="5">
        <v>7.0470000000000005E-2</v>
      </c>
      <c r="E224" s="5">
        <v>7.1050000000000002E-2</v>
      </c>
      <c r="F224" s="5">
        <v>7.0559999999999998E-2</v>
      </c>
      <c r="G224" s="5">
        <v>7.2730000000000003E-2</v>
      </c>
      <c r="H224" s="5">
        <v>7.4130000000000001E-2</v>
      </c>
      <c r="I224" s="5">
        <v>7.5139999999999998E-2</v>
      </c>
      <c r="J224" s="5">
        <v>7.5899999999999995E-2</v>
      </c>
      <c r="K224" s="5">
        <v>7.7049999999999993E-2</v>
      </c>
      <c r="L224" s="5">
        <v>7.5509999999999994E-2</v>
      </c>
      <c r="M224" s="5">
        <v>7.6100000000000001E-2</v>
      </c>
      <c r="N224" s="5">
        <v>7.5259999999999994E-2</v>
      </c>
      <c r="O224" s="5">
        <v>7.5179999999999997E-2</v>
      </c>
      <c r="P224" s="5">
        <v>7.5929999999999997E-2</v>
      </c>
      <c r="Q224" s="5">
        <v>7.6649999999999996E-2</v>
      </c>
      <c r="R224" s="5">
        <v>7.6130000000000003E-2</v>
      </c>
      <c r="S224" s="5">
        <v>8.1140000000000004E-2</v>
      </c>
      <c r="T224" s="5">
        <v>8.5989999999999997E-2</v>
      </c>
      <c r="U224" s="5">
        <v>8.7830000000000005E-2</v>
      </c>
      <c r="V224" s="5">
        <v>8.9149999999999993E-2</v>
      </c>
      <c r="W224" s="5">
        <v>8.9580000000000007E-2</v>
      </c>
      <c r="X224" s="5">
        <v>9.3189999999999995E-2</v>
      </c>
      <c r="Y224" s="5">
        <v>9.6310000000000007E-2</v>
      </c>
      <c r="Z224" s="5">
        <v>9.758E-2</v>
      </c>
      <c r="AA224" s="5">
        <v>9.9589999999999998E-2</v>
      </c>
      <c r="AB224" s="5">
        <v>0.10193000000000001</v>
      </c>
      <c r="AC224" s="5">
        <v>0.10265000000000001</v>
      </c>
      <c r="AD224" s="5">
        <v>0.1046</v>
      </c>
      <c r="AE224" s="5">
        <v>0.10297000000000001</v>
      </c>
      <c r="AF224" s="5">
        <v>9.9739999999999995E-2</v>
      </c>
      <c r="AG224" s="5">
        <v>9.7949999999999995E-2</v>
      </c>
      <c r="AH224" s="5">
        <v>9.7159999999999996E-2</v>
      </c>
      <c r="AI224" s="5">
        <v>9.8549999999999999E-2</v>
      </c>
      <c r="AJ224" s="5">
        <v>9.851E-2</v>
      </c>
      <c r="AK224" s="5">
        <v>9.1670000000000001E-2</v>
      </c>
      <c r="AM224" s="4" t="s">
        <v>87</v>
      </c>
      <c r="AN224" s="4" t="s">
        <v>88</v>
      </c>
      <c r="AO224" s="5">
        <f t="shared" si="336"/>
        <v>7.3608333333333317E-2</v>
      </c>
      <c r="AP224" s="5">
        <f t="shared" si="337"/>
        <v>8.538833333333333E-2</v>
      </c>
      <c r="AQ224" s="5">
        <f t="shared" si="338"/>
        <v>9.9574545454545457E-2</v>
      </c>
      <c r="AR224" s="6">
        <f>(AO224-AVERAGE(AO203:AO248))/_xlfn.STDEV.P(AO203:AO248)</f>
        <v>-6.6539487327739955E-2</v>
      </c>
      <c r="AS224" s="6">
        <f t="shared" ref="AS224" si="379">(AP224-AVERAGE(AP203:AP248))/_xlfn.STDEV.P(AP203:AP248)</f>
        <v>-0.28806176417006563</v>
      </c>
      <c r="AT224" s="6">
        <f t="shared" ref="AT224" si="380">(AQ224-AVERAGE(AQ203:AQ248))/_xlfn.STDEV.P(AQ203:AQ248)</f>
        <v>-0.32452317559506044</v>
      </c>
    </row>
    <row r="225" spans="1:46" ht="13.5" thickBot="1">
      <c r="A225" s="4" t="s">
        <v>89</v>
      </c>
      <c r="B225" s="4" t="s">
        <v>90</v>
      </c>
      <c r="C225" s="5">
        <v>9.5829999999999999E-2</v>
      </c>
      <c r="D225" s="5">
        <v>9.98E-2</v>
      </c>
      <c r="E225" s="5">
        <v>0.1011</v>
      </c>
      <c r="F225" s="5">
        <v>9.9750000000000005E-2</v>
      </c>
      <c r="G225" s="5">
        <v>0.10131999999999999</v>
      </c>
      <c r="H225" s="5">
        <v>0.10414</v>
      </c>
      <c r="I225" s="5">
        <v>0.10421</v>
      </c>
      <c r="J225" s="5">
        <v>0.10579</v>
      </c>
      <c r="K225" s="5">
        <v>0.10614999999999999</v>
      </c>
      <c r="L225" s="5">
        <v>0.10374</v>
      </c>
      <c r="M225" s="5">
        <v>0.10272000000000001</v>
      </c>
      <c r="N225" s="5">
        <v>0.10125000000000001</v>
      </c>
      <c r="O225" s="5">
        <v>0.10188</v>
      </c>
      <c r="P225" s="5">
        <v>0.10204000000000001</v>
      </c>
      <c r="Q225" s="5">
        <v>0.10595</v>
      </c>
      <c r="R225" s="5">
        <v>0.10951</v>
      </c>
      <c r="S225" s="5">
        <v>0.11371000000000001</v>
      </c>
      <c r="T225" s="5">
        <v>0.11742</v>
      </c>
      <c r="U225" s="5">
        <v>0.11938</v>
      </c>
      <c r="V225" s="5">
        <v>0.12035</v>
      </c>
      <c r="W225" s="5">
        <v>0.122</v>
      </c>
      <c r="X225" s="5">
        <v>0.12684999999999999</v>
      </c>
      <c r="Y225" s="5">
        <v>0.12964000000000001</v>
      </c>
      <c r="Z225" s="5">
        <v>0.13311000000000001</v>
      </c>
      <c r="AA225" s="5">
        <v>0.13558000000000001</v>
      </c>
      <c r="AB225" s="5">
        <v>0.13661999999999999</v>
      </c>
      <c r="AC225" s="5">
        <v>0.13707</v>
      </c>
      <c r="AD225" s="5">
        <v>0.13783000000000001</v>
      </c>
      <c r="AE225" s="5">
        <v>0.13802</v>
      </c>
      <c r="AF225" s="5">
        <v>0.13483999999999999</v>
      </c>
      <c r="AG225" s="5">
        <v>0.13708000000000001</v>
      </c>
      <c r="AH225" s="5">
        <v>0.13618</v>
      </c>
      <c r="AI225" s="5">
        <v>0.13649</v>
      </c>
      <c r="AJ225" s="5">
        <v>0.13503999999999999</v>
      </c>
      <c r="AK225" s="5">
        <v>0.12126000000000001</v>
      </c>
      <c r="AM225" s="4" t="s">
        <v>89</v>
      </c>
      <c r="AN225" s="4" t="s">
        <v>90</v>
      </c>
      <c r="AO225" s="5">
        <f t="shared" si="336"/>
        <v>0.10215</v>
      </c>
      <c r="AP225" s="5">
        <f t="shared" si="337"/>
        <v>0.11681999999999998</v>
      </c>
      <c r="AQ225" s="5">
        <f t="shared" si="338"/>
        <v>0.13509181818181817</v>
      </c>
      <c r="AR225" s="6">
        <f>(AO225-AVERAGE(AO203:AO248))/_xlfn.STDEV.P(AO203:AO248)</f>
        <v>1.1644000099405474</v>
      </c>
      <c r="AS225" s="6">
        <f t="shared" ref="AS225" si="381">(AP225-AVERAGE(AP203:AP248))/_xlfn.STDEV.P(AP203:AP248)</f>
        <v>0.78146733586857908</v>
      </c>
      <c r="AT225" s="6">
        <f t="shared" ref="AT225" si="382">(AQ225-AVERAGE(AQ203:AQ248))/_xlfn.STDEV.P(AQ203:AQ248)</f>
        <v>0.75646526724467145</v>
      </c>
    </row>
    <row r="226" spans="1:46" ht="13.5" thickBot="1">
      <c r="A226" s="4" t="s">
        <v>91</v>
      </c>
      <c r="B226" s="4" t="s">
        <v>92</v>
      </c>
      <c r="C226" s="5">
        <v>7.0199999999999999E-2</v>
      </c>
      <c r="D226" s="5">
        <v>7.1790000000000007E-2</v>
      </c>
      <c r="E226" s="5">
        <v>7.1279999999999996E-2</v>
      </c>
      <c r="F226" s="5">
        <v>6.905E-2</v>
      </c>
      <c r="G226" s="5">
        <v>6.9570000000000007E-2</v>
      </c>
      <c r="H226" s="5">
        <v>6.9110000000000005E-2</v>
      </c>
      <c r="I226" s="5">
        <v>6.8760000000000002E-2</v>
      </c>
      <c r="J226" s="5">
        <v>6.9839999999999999E-2</v>
      </c>
      <c r="K226" s="5">
        <v>7.0690000000000003E-2</v>
      </c>
      <c r="L226" s="5">
        <v>7.2010000000000005E-2</v>
      </c>
      <c r="M226" s="5">
        <v>7.1470000000000006E-2</v>
      </c>
      <c r="N226" s="5">
        <v>7.1550000000000002E-2</v>
      </c>
      <c r="O226" s="5">
        <v>7.2459999999999997E-2</v>
      </c>
      <c r="P226" s="5">
        <v>7.2889999999999996E-2</v>
      </c>
      <c r="Q226" s="5">
        <v>7.5139999999999998E-2</v>
      </c>
      <c r="R226" s="5">
        <v>7.7600000000000002E-2</v>
      </c>
      <c r="S226" s="5">
        <v>8.1949999999999995E-2</v>
      </c>
      <c r="T226" s="5">
        <v>9.0529999999999999E-2</v>
      </c>
      <c r="U226" s="5">
        <v>9.3020000000000005E-2</v>
      </c>
      <c r="V226" s="5">
        <v>9.4789999999999999E-2</v>
      </c>
      <c r="W226" s="5">
        <v>9.8030000000000006E-2</v>
      </c>
      <c r="X226" s="5">
        <v>0.1022</v>
      </c>
      <c r="Y226" s="5">
        <v>0.10296</v>
      </c>
      <c r="Z226" s="5">
        <v>0.10466</v>
      </c>
      <c r="AA226" s="5">
        <v>0.10632</v>
      </c>
      <c r="AB226" s="5">
        <v>0.10861999999999999</v>
      </c>
      <c r="AC226" s="5">
        <v>0.11008</v>
      </c>
      <c r="AD226" s="5">
        <v>0.11501</v>
      </c>
      <c r="AE226" s="5">
        <v>0.11012</v>
      </c>
      <c r="AF226" s="5">
        <v>0.10451000000000001</v>
      </c>
      <c r="AG226" s="5">
        <v>0.10398</v>
      </c>
      <c r="AH226" s="5">
        <v>0.10442</v>
      </c>
      <c r="AI226" s="5">
        <v>0.10467</v>
      </c>
      <c r="AJ226" s="5">
        <v>0.10186000000000001</v>
      </c>
      <c r="AK226" s="5">
        <v>9.3890000000000001E-2</v>
      </c>
      <c r="AM226" s="4" t="s">
        <v>91</v>
      </c>
      <c r="AN226" s="4" t="s">
        <v>92</v>
      </c>
      <c r="AO226" s="5">
        <f t="shared" si="336"/>
        <v>7.0443333333333344E-2</v>
      </c>
      <c r="AP226" s="5">
        <f t="shared" si="337"/>
        <v>8.8852500000000001E-2</v>
      </c>
      <c r="AQ226" s="5">
        <f t="shared" si="338"/>
        <v>0.10577090909090908</v>
      </c>
      <c r="AR226" s="6">
        <f>(AO226-AVERAGE(AO203:AO248))/_xlfn.STDEV.P(AO203:AO248)</f>
        <v>-0.20303899712700749</v>
      </c>
      <c r="AS226" s="6">
        <f t="shared" ref="AS226" si="383">(AP226-AVERAGE(AP203:AP248))/_xlfn.STDEV.P(AP203:AP248)</f>
        <v>-0.17018614857908373</v>
      </c>
      <c r="AT226" s="6">
        <f t="shared" ref="AT226" si="384">(AQ226-AVERAGE(AQ203:AQ248))/_xlfn.STDEV.P(AQ203:AQ248)</f>
        <v>-0.13593331595197766</v>
      </c>
    </row>
    <row r="227" spans="1:46" ht="13.5" thickBot="1">
      <c r="A227" s="4" t="s">
        <v>93</v>
      </c>
      <c r="B227" s="4" t="s">
        <v>94</v>
      </c>
      <c r="C227" s="5">
        <v>8.3849999999999994E-2</v>
      </c>
      <c r="D227" s="5">
        <v>8.4870000000000001E-2</v>
      </c>
      <c r="E227" s="5">
        <v>8.523E-2</v>
      </c>
      <c r="F227" s="5">
        <v>8.3989999999999995E-2</v>
      </c>
      <c r="G227" s="5">
        <v>8.5059999999999997E-2</v>
      </c>
      <c r="H227" s="5">
        <v>8.5760000000000003E-2</v>
      </c>
      <c r="I227" s="5">
        <v>8.6629999999999999E-2</v>
      </c>
      <c r="J227" s="5">
        <v>8.702E-2</v>
      </c>
      <c r="K227" s="5">
        <v>8.7599999999999997E-2</v>
      </c>
      <c r="L227" s="5">
        <v>8.8099999999999998E-2</v>
      </c>
      <c r="M227" s="5">
        <v>8.8830000000000006E-2</v>
      </c>
      <c r="N227" s="5">
        <v>8.899E-2</v>
      </c>
      <c r="O227" s="5">
        <v>8.9270000000000002E-2</v>
      </c>
      <c r="P227" s="5">
        <v>8.9910000000000004E-2</v>
      </c>
      <c r="Q227" s="5">
        <v>9.1149999999999995E-2</v>
      </c>
      <c r="R227" s="5">
        <v>9.2740000000000003E-2</v>
      </c>
      <c r="S227" s="5">
        <v>9.7030000000000005E-2</v>
      </c>
      <c r="T227" s="5">
        <v>0.10213999999999999</v>
      </c>
      <c r="U227" s="5">
        <v>0.10465000000000001</v>
      </c>
      <c r="V227" s="5">
        <v>0.1076</v>
      </c>
      <c r="W227" s="5">
        <v>0.10964</v>
      </c>
      <c r="X227" s="5">
        <v>0.11361</v>
      </c>
      <c r="Y227" s="5">
        <v>0.1157</v>
      </c>
      <c r="Z227" s="5">
        <v>0.11792999999999999</v>
      </c>
      <c r="AA227" s="5">
        <v>0.12088</v>
      </c>
      <c r="AB227" s="5">
        <v>0.12187000000000001</v>
      </c>
      <c r="AC227" s="5">
        <v>0.12479</v>
      </c>
      <c r="AD227" s="5">
        <v>0.12642</v>
      </c>
      <c r="AE227" s="5">
        <v>0.12431</v>
      </c>
      <c r="AF227" s="5">
        <v>0.12134</v>
      </c>
      <c r="AG227" s="5">
        <v>0.12041</v>
      </c>
      <c r="AH227" s="5">
        <v>0.11849999999999999</v>
      </c>
      <c r="AI227" s="5">
        <v>0.11865000000000001</v>
      </c>
      <c r="AJ227" s="5">
        <v>0.11643000000000001</v>
      </c>
      <c r="AK227" s="5">
        <v>0.10668</v>
      </c>
      <c r="AM227" s="4" t="s">
        <v>93</v>
      </c>
      <c r="AN227" s="4" t="s">
        <v>94</v>
      </c>
      <c r="AO227" s="5">
        <f t="shared" si="336"/>
        <v>8.6327500000000001E-2</v>
      </c>
      <c r="AP227" s="5">
        <f t="shared" si="337"/>
        <v>0.10261416666666667</v>
      </c>
      <c r="AQ227" s="5">
        <f t="shared" si="338"/>
        <v>0.12002545454545453</v>
      </c>
      <c r="AR227" s="6">
        <f>(AO227-AVERAGE(AO203:AO248))/_xlfn.STDEV.P(AO203:AO248)</f>
        <v>0.48201028046221284</v>
      </c>
      <c r="AS227" s="6">
        <f t="shared" ref="AS227" si="385">(AP227-AVERAGE(AP203:AP248))/_xlfn.STDEV.P(AP203:AP248)</f>
        <v>0.29808373736498001</v>
      </c>
      <c r="AT227" s="6">
        <f t="shared" ref="AT227" si="386">(AQ227-AVERAGE(AQ203:AQ248))/_xlfn.STDEV.P(AQ203:AQ248)</f>
        <v>0.29791190106732141</v>
      </c>
    </row>
    <row r="228" spans="1:46" ht="13.5" thickBot="1">
      <c r="A228" s="4" t="s">
        <v>95</v>
      </c>
      <c r="B228" s="4" t="s">
        <v>96</v>
      </c>
      <c r="C228" s="5">
        <v>6.4740000000000006E-2</v>
      </c>
      <c r="D228" s="5">
        <v>6.6559999999999994E-2</v>
      </c>
      <c r="E228" s="5">
        <v>6.7089999999999997E-2</v>
      </c>
      <c r="F228" s="5">
        <v>6.6669999999999993E-2</v>
      </c>
      <c r="G228" s="5">
        <v>6.8260000000000001E-2</v>
      </c>
      <c r="H228" s="5">
        <v>6.9010000000000002E-2</v>
      </c>
      <c r="I228" s="5">
        <v>7.0169999999999996E-2</v>
      </c>
      <c r="J228" s="5">
        <v>7.0010000000000003E-2</v>
      </c>
      <c r="K228" s="5">
        <v>7.0019999999999999E-2</v>
      </c>
      <c r="L228" s="5">
        <v>7.0720000000000005E-2</v>
      </c>
      <c r="M228" s="5">
        <v>7.195E-2</v>
      </c>
      <c r="N228" s="5">
        <v>7.1749999999999994E-2</v>
      </c>
      <c r="O228" s="5">
        <v>7.4270000000000003E-2</v>
      </c>
      <c r="P228" s="5">
        <v>7.5450000000000003E-2</v>
      </c>
      <c r="Q228" s="5">
        <v>7.6009999999999994E-2</v>
      </c>
      <c r="R228" s="5">
        <v>7.6670000000000002E-2</v>
      </c>
      <c r="S228" s="5">
        <v>7.8259999999999996E-2</v>
      </c>
      <c r="T228" s="5">
        <v>8.3000000000000004E-2</v>
      </c>
      <c r="U228" s="5">
        <v>8.3409999999999998E-2</v>
      </c>
      <c r="V228" s="5">
        <v>8.3860000000000004E-2</v>
      </c>
      <c r="W228" s="5">
        <v>8.6419999999999997E-2</v>
      </c>
      <c r="X228" s="5">
        <v>8.9569999999999997E-2</v>
      </c>
      <c r="Y228" s="5">
        <v>9.0459999999999999E-2</v>
      </c>
      <c r="Z228" s="5">
        <v>9.2130000000000004E-2</v>
      </c>
      <c r="AA228" s="5">
        <v>9.4640000000000002E-2</v>
      </c>
      <c r="AB228" s="5">
        <v>9.5750000000000002E-2</v>
      </c>
      <c r="AC228" s="5">
        <v>9.801E-2</v>
      </c>
      <c r="AD228" s="5">
        <v>9.98E-2</v>
      </c>
      <c r="AE228" s="5">
        <v>9.9419999999999994E-2</v>
      </c>
      <c r="AF228" s="5">
        <v>9.7220000000000001E-2</v>
      </c>
      <c r="AG228" s="5">
        <v>9.8129999999999995E-2</v>
      </c>
      <c r="AH228" s="5">
        <v>0.10063999999999999</v>
      </c>
      <c r="AI228" s="5">
        <v>0.10199999999999999</v>
      </c>
      <c r="AJ228" s="5">
        <v>0.10194</v>
      </c>
      <c r="AK228" s="5">
        <v>9.5240000000000005E-2</v>
      </c>
      <c r="AM228" s="4" t="s">
        <v>95</v>
      </c>
      <c r="AN228" s="4" t="s">
        <v>96</v>
      </c>
      <c r="AO228" s="5">
        <f t="shared" si="336"/>
        <v>6.8912500000000002E-2</v>
      </c>
      <c r="AP228" s="5">
        <f t="shared" si="337"/>
        <v>8.2459166666666681E-2</v>
      </c>
      <c r="AQ228" s="5">
        <f t="shared" si="338"/>
        <v>9.8435454545454562E-2</v>
      </c>
      <c r="AR228" s="6">
        <f>(AO228-AVERAGE(AO203:AO248))/_xlfn.STDEV.P(AO203:AO248)</f>
        <v>-0.26906048198779159</v>
      </c>
      <c r="AS228" s="6">
        <f t="shared" ref="AS228" si="387">(AP228-AVERAGE(AP203:AP248))/_xlfn.STDEV.P(AP203:AP248)</f>
        <v>-0.38773287044918475</v>
      </c>
      <c r="AT228" s="6">
        <f t="shared" ref="AT228" si="388">(AQ228-AVERAGE(AQ203:AQ248))/_xlfn.STDEV.P(AQ203:AQ248)</f>
        <v>-0.35919205677651295</v>
      </c>
    </row>
    <row r="229" spans="1:46" ht="13.5" thickBot="1">
      <c r="A229" s="4" t="s">
        <v>97</v>
      </c>
      <c r="B229" s="4" t="s">
        <v>98</v>
      </c>
      <c r="C229" s="5">
        <v>6.7159999999999997E-2</v>
      </c>
      <c r="D229" s="5">
        <v>6.794E-2</v>
      </c>
      <c r="E229" s="5">
        <v>6.9120000000000001E-2</v>
      </c>
      <c r="F229" s="5">
        <v>6.8260000000000001E-2</v>
      </c>
      <c r="G229" s="5">
        <v>6.9559999999999997E-2</v>
      </c>
      <c r="H229" s="5">
        <v>6.9970000000000004E-2</v>
      </c>
      <c r="I229" s="5">
        <v>7.1330000000000005E-2</v>
      </c>
      <c r="J229" s="5">
        <v>7.1319999999999995E-2</v>
      </c>
      <c r="K229" s="5">
        <v>7.009E-2</v>
      </c>
      <c r="L229" s="5">
        <v>7.2580000000000006E-2</v>
      </c>
      <c r="M229" s="5">
        <v>7.2499999999999995E-2</v>
      </c>
      <c r="N229" s="5">
        <v>7.1429999999999993E-2</v>
      </c>
      <c r="O229" s="5">
        <v>7.1940000000000004E-2</v>
      </c>
      <c r="P229" s="5">
        <v>7.2150000000000006E-2</v>
      </c>
      <c r="Q229" s="5">
        <v>7.5179999999999997E-2</v>
      </c>
      <c r="R229" s="5">
        <v>7.646E-2</v>
      </c>
      <c r="S229" s="5">
        <v>7.9689999999999997E-2</v>
      </c>
      <c r="T229" s="5">
        <v>8.6580000000000004E-2</v>
      </c>
      <c r="U229" s="5">
        <v>8.8620000000000004E-2</v>
      </c>
      <c r="V229" s="5">
        <v>9.3170000000000003E-2</v>
      </c>
      <c r="W229" s="5">
        <v>9.6500000000000002E-2</v>
      </c>
      <c r="X229" s="5">
        <v>9.8540000000000003E-2</v>
      </c>
      <c r="Y229" s="5">
        <v>0.10133</v>
      </c>
      <c r="Z229" s="5">
        <v>0.10362</v>
      </c>
      <c r="AA229" s="5">
        <v>0.10551000000000001</v>
      </c>
      <c r="AB229" s="5">
        <v>0.10832</v>
      </c>
      <c r="AC229" s="5">
        <v>0.10693999999999999</v>
      </c>
      <c r="AD229" s="5">
        <v>0.10919</v>
      </c>
      <c r="AE229" s="5">
        <v>0.10886</v>
      </c>
      <c r="AF229" s="5">
        <v>0.10772</v>
      </c>
      <c r="AG229" s="5">
        <v>0.10816000000000001</v>
      </c>
      <c r="AH229" s="5">
        <v>0.10680000000000001</v>
      </c>
      <c r="AI229" s="5">
        <v>0.10871</v>
      </c>
      <c r="AJ229" s="5">
        <v>0.10707</v>
      </c>
      <c r="AK229" s="5">
        <v>9.7600000000000006E-2</v>
      </c>
      <c r="AM229" s="4" t="s">
        <v>97</v>
      </c>
      <c r="AN229" s="4" t="s">
        <v>98</v>
      </c>
      <c r="AO229" s="5">
        <f t="shared" si="336"/>
        <v>7.0104999999999987E-2</v>
      </c>
      <c r="AP229" s="5">
        <f t="shared" si="337"/>
        <v>8.6981666666666665E-2</v>
      </c>
      <c r="AQ229" s="5">
        <f t="shared" si="338"/>
        <v>0.10680727272727272</v>
      </c>
      <c r="AR229" s="6">
        <f>(AO229-AVERAGE(AO203:AO248))/_xlfn.STDEV.P(AO203:AO248)</f>
        <v>-0.21763057189754645</v>
      </c>
      <c r="AS229" s="6">
        <f t="shared" ref="AS229" si="389">(AP229-AVERAGE(AP203:AP248))/_xlfn.STDEV.P(AP203:AP248)</f>
        <v>-0.23384521930358559</v>
      </c>
      <c r="AT229" s="6">
        <f t="shared" ref="AT229" si="390">(AQ229-AVERAGE(AQ203:AQ248))/_xlfn.STDEV.P(AQ203:AQ248)</f>
        <v>-0.10439099787787032</v>
      </c>
    </row>
    <row r="230" spans="1:46" ht="13.5" thickBot="1">
      <c r="A230" s="4" t="s">
        <v>99</v>
      </c>
      <c r="B230" s="4" t="s">
        <v>100</v>
      </c>
      <c r="C230" s="5">
        <v>5.1679999999999997E-2</v>
      </c>
      <c r="D230" s="5">
        <v>5.2630000000000003E-2</v>
      </c>
      <c r="E230" s="5">
        <v>5.3440000000000001E-2</v>
      </c>
      <c r="F230" s="5">
        <v>5.3429999999999998E-2</v>
      </c>
      <c r="G230" s="5">
        <v>5.3609999999999998E-2</v>
      </c>
      <c r="H230" s="5">
        <v>5.5359999999999999E-2</v>
      </c>
      <c r="I230" s="5">
        <v>5.5550000000000002E-2</v>
      </c>
      <c r="J230" s="5">
        <v>5.7590000000000002E-2</v>
      </c>
      <c r="K230" s="5">
        <v>5.8569999999999997E-2</v>
      </c>
      <c r="L230" s="5">
        <v>5.9990000000000002E-2</v>
      </c>
      <c r="M230" s="5">
        <v>6.2269999999999999E-2</v>
      </c>
      <c r="N230" s="5">
        <v>6.4079999999999998E-2</v>
      </c>
      <c r="O230" s="5">
        <v>6.7159999999999997E-2</v>
      </c>
      <c r="P230" s="5">
        <v>6.9629999999999997E-2</v>
      </c>
      <c r="Q230" s="5">
        <v>7.1160000000000001E-2</v>
      </c>
      <c r="R230" s="5">
        <v>7.4999999999999997E-2</v>
      </c>
      <c r="S230" s="5">
        <v>8.004E-2</v>
      </c>
      <c r="T230" s="5">
        <v>8.405E-2</v>
      </c>
      <c r="U230" s="5">
        <v>8.7099999999999997E-2</v>
      </c>
      <c r="V230" s="5">
        <v>8.77E-2</v>
      </c>
      <c r="W230" s="5">
        <v>8.899E-2</v>
      </c>
      <c r="X230" s="5">
        <v>9.1569999999999999E-2</v>
      </c>
      <c r="Y230" s="5">
        <v>9.2030000000000001E-2</v>
      </c>
      <c r="Z230" s="5">
        <v>9.2329999999999995E-2</v>
      </c>
      <c r="AA230" s="5">
        <v>9.2719999999999997E-2</v>
      </c>
      <c r="AB230" s="5">
        <v>9.2829999999999996E-2</v>
      </c>
      <c r="AC230" s="5">
        <v>9.3969999999999998E-2</v>
      </c>
      <c r="AD230" s="5">
        <v>9.4240000000000004E-2</v>
      </c>
      <c r="AE230" s="5">
        <v>9.2319999999999999E-2</v>
      </c>
      <c r="AF230" s="5">
        <v>9.1749999999999998E-2</v>
      </c>
      <c r="AG230" s="5">
        <v>9.1420000000000001E-2</v>
      </c>
      <c r="AH230" s="5">
        <v>9.2069999999999999E-2</v>
      </c>
      <c r="AI230" s="5">
        <v>9.3329999999999996E-2</v>
      </c>
      <c r="AJ230" s="5">
        <v>9.1920000000000002E-2</v>
      </c>
      <c r="AK230" s="5">
        <v>8.5089999999999999E-2</v>
      </c>
      <c r="AM230" s="4" t="s">
        <v>99</v>
      </c>
      <c r="AN230" s="4" t="s">
        <v>100</v>
      </c>
      <c r="AO230" s="5">
        <f t="shared" si="336"/>
        <v>5.651666666666668E-2</v>
      </c>
      <c r="AP230" s="5">
        <f t="shared" si="337"/>
        <v>8.2230000000000011E-2</v>
      </c>
      <c r="AQ230" s="5">
        <f t="shared" si="338"/>
        <v>9.1969090909090903E-2</v>
      </c>
      <c r="AR230" s="6">
        <f>(AO230-AVERAGE(AO203:AO248))/_xlfn.STDEV.P(AO203:AO248)</f>
        <v>-0.80366559211525856</v>
      </c>
      <c r="AS230" s="6">
        <f t="shared" ref="AS230" si="391">(AP230-AVERAGE(AP203:AP248))/_xlfn.STDEV.P(AP203:AP248)</f>
        <v>-0.39553075216376749</v>
      </c>
      <c r="AT230" s="6">
        <f t="shared" ref="AT230" si="392">(AQ230-AVERAGE(AQ203:AQ248))/_xlfn.STDEV.P(AQ203:AQ248)</f>
        <v>-0.55599952033890365</v>
      </c>
    </row>
    <row r="231" spans="1:46" ht="13.5" thickBot="1">
      <c r="A231" s="4" t="s">
        <v>101</v>
      </c>
      <c r="B231" s="4" t="s">
        <v>102</v>
      </c>
      <c r="C231" s="5">
        <v>4.1300000000000003E-2</v>
      </c>
      <c r="D231" s="5">
        <v>4.1759999999999999E-2</v>
      </c>
      <c r="E231" s="5">
        <v>4.2040000000000001E-2</v>
      </c>
      <c r="F231" s="5">
        <v>4.0410000000000001E-2</v>
      </c>
      <c r="G231" s="5">
        <v>4.0689999999999997E-2</v>
      </c>
      <c r="H231" s="5">
        <v>4.1880000000000001E-2</v>
      </c>
      <c r="I231" s="5">
        <v>4.2360000000000002E-2</v>
      </c>
      <c r="J231" s="5">
        <v>4.3389999999999998E-2</v>
      </c>
      <c r="K231" s="5">
        <v>4.2659999999999997E-2</v>
      </c>
      <c r="L231" s="5">
        <v>4.2560000000000001E-2</v>
      </c>
      <c r="M231" s="5">
        <v>4.3110000000000002E-2</v>
      </c>
      <c r="N231" s="5">
        <v>4.2380000000000001E-2</v>
      </c>
      <c r="O231" s="5">
        <v>4.2079999999999999E-2</v>
      </c>
      <c r="P231" s="5">
        <v>4.3200000000000002E-2</v>
      </c>
      <c r="Q231" s="5">
        <v>4.4650000000000002E-2</v>
      </c>
      <c r="R231" s="5">
        <v>4.5510000000000002E-2</v>
      </c>
      <c r="S231" s="5">
        <v>5.1619999999999999E-2</v>
      </c>
      <c r="T231" s="5">
        <v>5.7389999999999997E-2</v>
      </c>
      <c r="U231" s="5">
        <v>6.0470000000000003E-2</v>
      </c>
      <c r="V231" s="5">
        <v>6.2689999999999996E-2</v>
      </c>
      <c r="W231" s="5">
        <v>6.4890000000000003E-2</v>
      </c>
      <c r="X231" s="5">
        <v>6.7769999999999997E-2</v>
      </c>
      <c r="Y231" s="5">
        <v>7.0010000000000003E-2</v>
      </c>
      <c r="Z231" s="5">
        <v>7.1360000000000007E-2</v>
      </c>
      <c r="AA231" s="5">
        <v>7.3910000000000003E-2</v>
      </c>
      <c r="AB231" s="5">
        <v>7.5230000000000005E-2</v>
      </c>
      <c r="AC231" s="5">
        <v>7.5759999999999994E-2</v>
      </c>
      <c r="AD231" s="5">
        <v>7.7450000000000005E-2</v>
      </c>
      <c r="AE231" s="5">
        <v>7.3289999999999994E-2</v>
      </c>
      <c r="AF231" s="5">
        <v>7.0980000000000001E-2</v>
      </c>
      <c r="AG231" s="5">
        <v>7.1559999999999999E-2</v>
      </c>
      <c r="AH231" s="5">
        <v>6.9819999999999993E-2</v>
      </c>
      <c r="AI231" s="5">
        <v>7.0930000000000007E-2</v>
      </c>
      <c r="AJ231" s="5">
        <v>7.2160000000000002E-2</v>
      </c>
      <c r="AK231" s="5">
        <v>6.5850000000000006E-2</v>
      </c>
      <c r="AM231" s="4" t="s">
        <v>101</v>
      </c>
      <c r="AN231" s="4" t="s">
        <v>102</v>
      </c>
      <c r="AO231" s="5">
        <f t="shared" si="336"/>
        <v>4.2044999999999992E-2</v>
      </c>
      <c r="AP231" s="5">
        <f t="shared" si="337"/>
        <v>5.6803333333333338E-2</v>
      </c>
      <c r="AQ231" s="5">
        <f t="shared" si="338"/>
        <v>7.2449090909090907E-2</v>
      </c>
      <c r="AR231" s="6">
        <f>(AO231-AVERAGE(AO203:AO248))/_xlfn.STDEV.P(AO203:AO248)</f>
        <v>-1.4277968420294511</v>
      </c>
      <c r="AS231" s="6">
        <f t="shared" ref="AS231" si="393">(AP231-AVERAGE(AP203:AP248))/_xlfn.STDEV.P(AP203:AP248)</f>
        <v>-1.2607269953468407</v>
      </c>
      <c r="AT231" s="6">
        <f t="shared" ref="AT231" si="394">(AQ231-AVERAGE(AQ203:AQ248))/_xlfn.STDEV.P(AQ203:AQ248)</f>
        <v>-1.1501018481347194</v>
      </c>
    </row>
    <row r="232" spans="1:46" ht="13.5" thickBot="1">
      <c r="A232" s="4" t="s">
        <v>103</v>
      </c>
      <c r="B232" s="4" t="s">
        <v>104</v>
      </c>
      <c r="C232" s="5">
        <v>3.2599999999999997E-2</v>
      </c>
      <c r="D232" s="5">
        <v>3.3500000000000002E-2</v>
      </c>
      <c r="E232" s="5">
        <v>3.3169999999999998E-2</v>
      </c>
      <c r="F232" s="5">
        <v>3.2829999999999998E-2</v>
      </c>
      <c r="G232" s="5">
        <v>3.3239999999999999E-2</v>
      </c>
      <c r="H232" s="5">
        <v>3.3849999999999998E-2</v>
      </c>
      <c r="I232" s="5">
        <v>3.5180000000000003E-2</v>
      </c>
      <c r="J232" s="5">
        <v>3.5610000000000003E-2</v>
      </c>
      <c r="K232" s="5">
        <v>3.4970000000000001E-2</v>
      </c>
      <c r="L232" s="5">
        <v>3.4610000000000002E-2</v>
      </c>
      <c r="M232" s="5">
        <v>3.4500000000000003E-2</v>
      </c>
      <c r="N232" s="5">
        <v>3.4720000000000001E-2</v>
      </c>
      <c r="O232" s="5">
        <v>3.5430000000000003E-2</v>
      </c>
      <c r="P232" s="5">
        <v>3.5430000000000003E-2</v>
      </c>
      <c r="Q232" s="5">
        <v>3.739E-2</v>
      </c>
      <c r="R232" s="5">
        <v>3.7449999999999997E-2</v>
      </c>
      <c r="S232" s="5">
        <v>4.632E-2</v>
      </c>
      <c r="T232" s="5">
        <v>4.9889999999999997E-2</v>
      </c>
      <c r="U232" s="5">
        <v>5.2150000000000002E-2</v>
      </c>
      <c r="V232" s="5">
        <v>5.5100000000000003E-2</v>
      </c>
      <c r="W232" s="5">
        <v>5.8279999999999998E-2</v>
      </c>
      <c r="X232" s="5">
        <v>6.0819999999999999E-2</v>
      </c>
      <c r="Y232" s="5">
        <v>6.1670000000000003E-2</v>
      </c>
      <c r="Z232" s="5">
        <v>6.2700000000000006E-2</v>
      </c>
      <c r="AA232" s="5">
        <v>6.4049999999999996E-2</v>
      </c>
      <c r="AB232" s="5">
        <v>6.6170000000000007E-2</v>
      </c>
      <c r="AC232" s="5">
        <v>6.7790000000000003E-2</v>
      </c>
      <c r="AD232" s="5">
        <v>6.7349999999999993E-2</v>
      </c>
      <c r="AE232" s="5">
        <v>6.1960000000000001E-2</v>
      </c>
      <c r="AF232" s="5">
        <v>5.9990000000000002E-2</v>
      </c>
      <c r="AG232" s="5">
        <v>5.74E-2</v>
      </c>
      <c r="AH232" s="5">
        <v>5.5750000000000001E-2</v>
      </c>
      <c r="AI232" s="5">
        <v>5.568E-2</v>
      </c>
      <c r="AJ232" s="5">
        <v>5.6910000000000002E-2</v>
      </c>
      <c r="AK232" s="5">
        <v>5.2170000000000001E-2</v>
      </c>
      <c r="AM232" s="4" t="s">
        <v>103</v>
      </c>
      <c r="AN232" s="4" t="s">
        <v>104</v>
      </c>
      <c r="AO232" s="5">
        <f t="shared" si="336"/>
        <v>3.4064999999999991E-2</v>
      </c>
      <c r="AP232" s="5">
        <f t="shared" si="337"/>
        <v>4.938583333333333E-2</v>
      </c>
      <c r="AQ232" s="5">
        <f t="shared" si="338"/>
        <v>6.0474545454545454E-2</v>
      </c>
      <c r="AR232" s="6">
        <f>(AO232-AVERAGE(AO203:AO248))/_xlfn.STDEV.P(AO203:AO248)</f>
        <v>-1.7719567435138632</v>
      </c>
      <c r="AS232" s="6">
        <f t="shared" ref="AS232" si="395">(AP232-AVERAGE(AP203:AP248))/_xlfn.STDEV.P(AP203:AP248)</f>
        <v>-1.5131231594977499</v>
      </c>
      <c r="AT232" s="6">
        <f t="shared" ref="AT232" si="396">(AQ232-AVERAGE(AQ203:AQ248))/_xlfn.STDEV.P(AQ203:AQ248)</f>
        <v>-1.5145539653909825</v>
      </c>
    </row>
    <row r="233" spans="1:46" ht="13.5" thickBot="1">
      <c r="A233" s="4" t="s">
        <v>105</v>
      </c>
      <c r="B233" s="4" t="s">
        <v>106</v>
      </c>
      <c r="C233" s="5">
        <v>3.1910000000000001E-2</v>
      </c>
      <c r="D233" s="5">
        <v>3.2169999999999997E-2</v>
      </c>
      <c r="E233" s="5">
        <v>3.3680000000000002E-2</v>
      </c>
      <c r="F233" s="5">
        <v>3.2059999999999998E-2</v>
      </c>
      <c r="G233" s="5">
        <v>3.2570000000000002E-2</v>
      </c>
      <c r="H233" s="5">
        <v>3.3399999999999999E-2</v>
      </c>
      <c r="I233" s="5">
        <v>3.304E-2</v>
      </c>
      <c r="J233" s="5">
        <v>3.3700000000000001E-2</v>
      </c>
      <c r="K233" s="5">
        <v>3.3660000000000002E-2</v>
      </c>
      <c r="L233" s="5">
        <v>3.3649999999999999E-2</v>
      </c>
      <c r="M233" s="5">
        <v>3.3270000000000001E-2</v>
      </c>
      <c r="N233" s="5">
        <v>3.2169999999999997E-2</v>
      </c>
      <c r="O233" s="5">
        <v>3.227E-2</v>
      </c>
      <c r="P233" s="5">
        <v>3.3300000000000003E-2</v>
      </c>
      <c r="Q233" s="5">
        <v>3.2919999999999998E-2</v>
      </c>
      <c r="R233" s="5">
        <v>3.2640000000000002E-2</v>
      </c>
      <c r="S233" s="5">
        <v>3.585E-2</v>
      </c>
      <c r="T233" s="5">
        <v>4.2750000000000003E-2</v>
      </c>
      <c r="U233" s="5">
        <v>4.462E-2</v>
      </c>
      <c r="V233" s="5">
        <v>4.5569999999999999E-2</v>
      </c>
      <c r="W233" s="5">
        <v>4.7719999999999999E-2</v>
      </c>
      <c r="X233" s="5">
        <v>5.0270000000000002E-2</v>
      </c>
      <c r="Y233" s="5">
        <v>5.194E-2</v>
      </c>
      <c r="Z233" s="5">
        <v>5.3690000000000002E-2</v>
      </c>
      <c r="AA233" s="5">
        <v>5.4510000000000003E-2</v>
      </c>
      <c r="AB233" s="5">
        <v>5.4649999999999997E-2</v>
      </c>
      <c r="AC233" s="5">
        <v>5.552E-2</v>
      </c>
      <c r="AD233" s="5">
        <v>5.7169999999999999E-2</v>
      </c>
      <c r="AE233" s="5">
        <v>5.5359999999999999E-2</v>
      </c>
      <c r="AF233" s="5">
        <v>5.0639999999999998E-2</v>
      </c>
      <c r="AG233" s="5">
        <v>5.015E-2</v>
      </c>
      <c r="AH233" s="5">
        <v>5.0459999999999998E-2</v>
      </c>
      <c r="AI233" s="5">
        <v>4.9910000000000003E-2</v>
      </c>
      <c r="AJ233" s="5">
        <v>4.9889999999999997E-2</v>
      </c>
      <c r="AK233" s="5">
        <v>4.5440000000000001E-2</v>
      </c>
      <c r="AM233" s="4" t="s">
        <v>105</v>
      </c>
      <c r="AN233" s="4" t="s">
        <v>106</v>
      </c>
      <c r="AO233" s="5">
        <f t="shared" si="336"/>
        <v>3.2940000000000004E-2</v>
      </c>
      <c r="AP233" s="5">
        <f t="shared" si="337"/>
        <v>4.1961666666666668E-2</v>
      </c>
      <c r="AQ233" s="5">
        <f t="shared" si="338"/>
        <v>5.215454545454546E-2</v>
      </c>
      <c r="AR233" s="6">
        <f>(AO233-AVERAGE(AO203:AO248))/_xlfn.STDEV.P(AO203:AO248)</f>
        <v>-1.820475526617868</v>
      </c>
      <c r="AS233" s="6">
        <f t="shared" ref="AS233" si="397">(AP233-AVERAGE(AP203:AP248))/_xlfn.STDEV.P(AP203:AP248)</f>
        <v>-1.7657461711167191</v>
      </c>
      <c r="AT233" s="6">
        <f t="shared" ref="AT233" si="398">(AQ233-AVERAGE(AQ203:AQ248))/_xlfn.STDEV.P(AQ203:AQ248)</f>
        <v>-1.7677779083859204</v>
      </c>
    </row>
    <row r="234" spans="1:46" ht="13.5" thickBot="1">
      <c r="A234" s="4" t="s">
        <v>107</v>
      </c>
      <c r="B234" s="4" t="s">
        <v>108</v>
      </c>
      <c r="C234" s="5">
        <v>5.2510000000000001E-2</v>
      </c>
      <c r="D234" s="5">
        <v>5.4629999999999998E-2</v>
      </c>
      <c r="E234" s="5">
        <v>5.6439999999999997E-2</v>
      </c>
      <c r="F234" s="5">
        <v>5.7520000000000002E-2</v>
      </c>
      <c r="G234" s="5">
        <v>5.6660000000000002E-2</v>
      </c>
      <c r="H234" s="5">
        <v>5.7279999999999998E-2</v>
      </c>
      <c r="I234" s="5">
        <v>5.7750000000000003E-2</v>
      </c>
      <c r="J234" s="5">
        <v>5.8090000000000003E-2</v>
      </c>
      <c r="K234" s="5">
        <v>5.9810000000000002E-2</v>
      </c>
      <c r="L234" s="5">
        <v>5.994E-2</v>
      </c>
      <c r="M234" s="5">
        <v>6.0429999999999998E-2</v>
      </c>
      <c r="N234" s="5">
        <v>6.0350000000000001E-2</v>
      </c>
      <c r="O234" s="5">
        <v>6.0049999999999999E-2</v>
      </c>
      <c r="P234" s="5">
        <v>5.9909999999999998E-2</v>
      </c>
      <c r="Q234" s="5">
        <v>5.9979999999999999E-2</v>
      </c>
      <c r="R234" s="5">
        <v>5.9610000000000003E-2</v>
      </c>
      <c r="S234" s="5">
        <v>6.1460000000000001E-2</v>
      </c>
      <c r="T234" s="5">
        <v>7.9280000000000003E-2</v>
      </c>
      <c r="U234" s="5">
        <v>8.2549999999999998E-2</v>
      </c>
      <c r="V234" s="5">
        <v>8.7249999999999994E-2</v>
      </c>
      <c r="W234" s="5">
        <v>8.7959999999999997E-2</v>
      </c>
      <c r="X234" s="5">
        <v>9.1090000000000004E-2</v>
      </c>
      <c r="Y234" s="5">
        <v>9.2179999999999998E-2</v>
      </c>
      <c r="Z234" s="5">
        <v>9.4270000000000007E-2</v>
      </c>
      <c r="AA234" s="5">
        <v>9.5250000000000001E-2</v>
      </c>
      <c r="AB234" s="5">
        <v>9.74E-2</v>
      </c>
      <c r="AC234" s="5">
        <v>9.7729999999999997E-2</v>
      </c>
      <c r="AD234" s="5">
        <v>0.10031</v>
      </c>
      <c r="AE234" s="5">
        <v>0.1026</v>
      </c>
      <c r="AF234" s="5">
        <v>9.1899999999999996E-2</v>
      </c>
      <c r="AG234" s="5">
        <v>9.0719999999999995E-2</v>
      </c>
      <c r="AH234" s="5">
        <v>8.8010000000000005E-2</v>
      </c>
      <c r="AI234" s="5">
        <v>8.8620000000000004E-2</v>
      </c>
      <c r="AJ234" s="5">
        <v>8.5449999999999998E-2</v>
      </c>
      <c r="AK234" s="5">
        <v>7.9159999999999994E-2</v>
      </c>
      <c r="AM234" s="4" t="s">
        <v>107</v>
      </c>
      <c r="AN234" s="4" t="s">
        <v>108</v>
      </c>
      <c r="AO234" s="5">
        <f t="shared" si="336"/>
        <v>5.7617500000000009E-2</v>
      </c>
      <c r="AP234" s="5">
        <f t="shared" si="337"/>
        <v>7.6299166666666668E-2</v>
      </c>
      <c r="AQ234" s="5">
        <f t="shared" si="338"/>
        <v>9.2468181818181824E-2</v>
      </c>
      <c r="AR234" s="6">
        <f>(AO234-AVERAGE(AO203:AO248))/_xlfn.STDEV.P(AO203:AO248)</f>
        <v>-0.75618906435200606</v>
      </c>
      <c r="AS234" s="6">
        <f t="shared" ref="AS234" si="399">(AP234-AVERAGE(AP203:AP248))/_xlfn.STDEV.P(AP203:AP248)</f>
        <v>-0.5973399309371662</v>
      </c>
      <c r="AT234" s="6">
        <f t="shared" ref="AT234" si="400">(AQ234-AVERAGE(AQ203:AQ248))/_xlfn.STDEV.P(AQ203:AQ248)</f>
        <v>-0.54080940400321476</v>
      </c>
    </row>
    <row r="235" spans="1:46" ht="13.5" thickBot="1">
      <c r="A235" s="4" t="s">
        <v>109</v>
      </c>
      <c r="B235" s="4" t="s">
        <v>110</v>
      </c>
      <c r="C235" s="5">
        <v>6.0130000000000003E-2</v>
      </c>
      <c r="D235" s="5">
        <v>6.1609999999999998E-2</v>
      </c>
      <c r="E235" s="5">
        <v>6.1789999999999998E-2</v>
      </c>
      <c r="F235" s="5">
        <v>6.2170000000000003E-2</v>
      </c>
      <c r="G235" s="5">
        <v>6.2100000000000002E-2</v>
      </c>
      <c r="H235" s="5">
        <v>6.3420000000000004E-2</v>
      </c>
      <c r="I235" s="5">
        <v>6.4240000000000005E-2</v>
      </c>
      <c r="J235" s="5">
        <v>6.429E-2</v>
      </c>
      <c r="K235" s="5">
        <v>6.5439999999999998E-2</v>
      </c>
      <c r="L235" s="5">
        <v>6.5439999999999998E-2</v>
      </c>
      <c r="M235" s="5">
        <v>6.6830000000000001E-2</v>
      </c>
      <c r="N235" s="5">
        <v>6.6530000000000006E-2</v>
      </c>
      <c r="O235" s="5">
        <v>6.7089999999999997E-2</v>
      </c>
      <c r="P235" s="5">
        <v>6.8239999999999995E-2</v>
      </c>
      <c r="Q235" s="5">
        <v>7.0120000000000002E-2</v>
      </c>
      <c r="R235" s="5">
        <v>7.127E-2</v>
      </c>
      <c r="S235" s="5">
        <v>7.2239999999999999E-2</v>
      </c>
      <c r="T235" s="5">
        <v>7.6420000000000002E-2</v>
      </c>
      <c r="U235" s="5">
        <v>7.7920000000000003E-2</v>
      </c>
      <c r="V235" s="5">
        <v>7.9939999999999997E-2</v>
      </c>
      <c r="W235" s="5">
        <v>8.1619999999999998E-2</v>
      </c>
      <c r="X235" s="5">
        <v>8.4760000000000002E-2</v>
      </c>
      <c r="Y235" s="5">
        <v>8.6220000000000005E-2</v>
      </c>
      <c r="Z235" s="5">
        <v>8.6980000000000002E-2</v>
      </c>
      <c r="AA235" s="5">
        <v>8.8609999999999994E-2</v>
      </c>
      <c r="AB235" s="5">
        <v>8.9130000000000001E-2</v>
      </c>
      <c r="AC235" s="5">
        <v>9.0279999999999999E-2</v>
      </c>
      <c r="AD235" s="5">
        <v>9.1920000000000002E-2</v>
      </c>
      <c r="AE235" s="5">
        <v>9.2560000000000003E-2</v>
      </c>
      <c r="AF235" s="5">
        <v>9.0719999999999995E-2</v>
      </c>
      <c r="AG235" s="5">
        <v>9.0620000000000006E-2</v>
      </c>
      <c r="AH235" s="5">
        <v>9.128E-2</v>
      </c>
      <c r="AI235" s="5">
        <v>9.221E-2</v>
      </c>
      <c r="AJ235" s="5">
        <v>9.1350000000000001E-2</v>
      </c>
      <c r="AK235" s="5">
        <v>8.4059999999999996E-2</v>
      </c>
      <c r="AM235" s="4" t="s">
        <v>109</v>
      </c>
      <c r="AN235" s="4" t="s">
        <v>110</v>
      </c>
      <c r="AO235" s="5">
        <f t="shared" si="336"/>
        <v>6.3665833333333324E-2</v>
      </c>
      <c r="AP235" s="5">
        <f t="shared" si="337"/>
        <v>7.6901666666666688E-2</v>
      </c>
      <c r="AQ235" s="5">
        <f t="shared" si="338"/>
        <v>9.0249090909090932E-2</v>
      </c>
      <c r="AR235" s="6">
        <f>(AO235-AVERAGE(AO203:AO248))/_xlfn.STDEV.P(AO203:AO248)</f>
        <v>-0.49533771044913899</v>
      </c>
      <c r="AS235" s="6">
        <f t="shared" ref="AS235" si="401">(AP235-AVERAGE(AP203:AP248))/_xlfn.STDEV.P(AP203:AP248)</f>
        <v>-0.57683859101119006</v>
      </c>
      <c r="AT235" s="6">
        <f t="shared" ref="AT235" si="402">(AQ235-AVERAGE(AQ203:AQ248))/_xlfn.STDEV.P(AQ203:AQ248)</f>
        <v>-0.60834870086189474</v>
      </c>
    </row>
    <row r="236" spans="1:46" ht="13.5" thickBot="1">
      <c r="A236" s="4" t="s">
        <v>111</v>
      </c>
      <c r="B236" s="4" t="s">
        <v>112</v>
      </c>
      <c r="C236" s="5">
        <v>7.0849999999999996E-2</v>
      </c>
      <c r="D236" s="5">
        <v>7.2590000000000002E-2</v>
      </c>
      <c r="E236" s="5">
        <v>7.0360000000000006E-2</v>
      </c>
      <c r="F236" s="5">
        <v>6.7540000000000003E-2</v>
      </c>
      <c r="G236" s="5">
        <v>6.719E-2</v>
      </c>
      <c r="H236" s="5">
        <v>6.7430000000000004E-2</v>
      </c>
      <c r="I236" s="5">
        <v>6.6589999999999996E-2</v>
      </c>
      <c r="J236" s="5">
        <v>6.5920000000000006E-2</v>
      </c>
      <c r="K236" s="5">
        <v>6.7250000000000004E-2</v>
      </c>
      <c r="L236" s="5">
        <v>6.7369999999999999E-2</v>
      </c>
      <c r="M236" s="5">
        <v>6.7790000000000003E-2</v>
      </c>
      <c r="N236" s="5">
        <v>6.7860000000000004E-2</v>
      </c>
      <c r="O236" s="5">
        <v>6.7760000000000001E-2</v>
      </c>
      <c r="P236" s="5">
        <v>6.7570000000000005E-2</v>
      </c>
      <c r="Q236" s="5">
        <v>6.8540000000000004E-2</v>
      </c>
      <c r="R236" s="5">
        <v>6.8029999999999993E-2</v>
      </c>
      <c r="S236" s="5">
        <v>7.0949999999999999E-2</v>
      </c>
      <c r="T236" s="5">
        <v>8.1030000000000005E-2</v>
      </c>
      <c r="U236" s="5">
        <v>8.5669999999999996E-2</v>
      </c>
      <c r="V236" s="5">
        <v>8.7470000000000006E-2</v>
      </c>
      <c r="W236" s="5">
        <v>8.9319999999999997E-2</v>
      </c>
      <c r="X236" s="5">
        <v>9.2259999999999995E-2</v>
      </c>
      <c r="Y236" s="5">
        <v>9.4200000000000006E-2</v>
      </c>
      <c r="Z236" s="5">
        <v>9.5189999999999997E-2</v>
      </c>
      <c r="AA236" s="5">
        <v>9.6729999999999997E-2</v>
      </c>
      <c r="AB236" s="5">
        <v>9.7299999999999998E-2</v>
      </c>
      <c r="AC236" s="5">
        <v>9.783E-2</v>
      </c>
      <c r="AD236" s="5">
        <v>0.10276</v>
      </c>
      <c r="AE236" s="5">
        <v>0.10392999999999999</v>
      </c>
      <c r="AF236" s="5">
        <v>9.8820000000000005E-2</v>
      </c>
      <c r="AG236" s="5">
        <v>9.6740000000000007E-2</v>
      </c>
      <c r="AH236" s="5">
        <v>9.7290000000000001E-2</v>
      </c>
      <c r="AI236" s="5">
        <v>9.6430000000000002E-2</v>
      </c>
      <c r="AJ236" s="5">
        <v>9.6879999999999994E-2</v>
      </c>
      <c r="AK236" s="5">
        <v>9.0759999999999993E-2</v>
      </c>
      <c r="AM236" s="4" t="s">
        <v>111</v>
      </c>
      <c r="AN236" s="4" t="s">
        <v>112</v>
      </c>
      <c r="AO236" s="5">
        <f t="shared" si="336"/>
        <v>6.8228333333333349E-2</v>
      </c>
      <c r="AP236" s="5">
        <f t="shared" si="337"/>
        <v>8.0665833333333339E-2</v>
      </c>
      <c r="AQ236" s="5">
        <f t="shared" si="338"/>
        <v>9.777000000000001E-2</v>
      </c>
      <c r="AR236" s="6">
        <f>(AO236-AVERAGE(AO203:AO248))/_xlfn.STDEV.P(AO203:AO248)</f>
        <v>-0.29856709008289356</v>
      </c>
      <c r="AS236" s="6">
        <f t="shared" ref="AS236" si="403">(AP236-AVERAGE(AP203:AP248))/_xlfn.STDEV.P(AP203:AP248)</f>
        <v>-0.4487548393574825</v>
      </c>
      <c r="AT236" s="6">
        <f t="shared" ref="AT236" si="404">(AQ236-AVERAGE(AQ203:AQ248))/_xlfn.STDEV.P(AQ203:AQ248)</f>
        <v>-0.37944554522409779</v>
      </c>
    </row>
    <row r="237" spans="1:46" ht="13.5" thickBot="1">
      <c r="A237" s="4" t="s">
        <v>113</v>
      </c>
      <c r="B237" s="4" t="s">
        <v>114</v>
      </c>
      <c r="C237" s="5">
        <v>6.3109999999999999E-2</v>
      </c>
      <c r="D237" s="5">
        <v>6.3649999999999998E-2</v>
      </c>
      <c r="E237" s="5">
        <v>6.3320000000000001E-2</v>
      </c>
      <c r="F237" s="5">
        <v>6.2520000000000006E-2</v>
      </c>
      <c r="G237" s="5">
        <v>6.1699999999999998E-2</v>
      </c>
      <c r="H237" s="5">
        <v>6.1809999999999997E-2</v>
      </c>
      <c r="I237" s="5">
        <v>6.2080000000000003E-2</v>
      </c>
      <c r="J237" s="5">
        <v>6.2570000000000001E-2</v>
      </c>
      <c r="K237" s="5">
        <v>6.3869999999999996E-2</v>
      </c>
      <c r="L237" s="5">
        <v>6.454E-2</v>
      </c>
      <c r="M237" s="5">
        <v>6.4390000000000003E-2</v>
      </c>
      <c r="N237" s="5">
        <v>6.3560000000000005E-2</v>
      </c>
      <c r="O237" s="5">
        <v>6.3920000000000005E-2</v>
      </c>
      <c r="P237" s="5">
        <v>6.4339999999999994E-2</v>
      </c>
      <c r="Q237" s="5">
        <v>6.6369999999999998E-2</v>
      </c>
      <c r="R237" s="5">
        <v>6.9389999999999993E-2</v>
      </c>
      <c r="S237" s="5">
        <v>7.3029999999999998E-2</v>
      </c>
      <c r="T237" s="5">
        <v>8.6629999999999999E-2</v>
      </c>
      <c r="U237" s="5">
        <v>9.0359999999999996E-2</v>
      </c>
      <c r="V237" s="5">
        <v>9.3280000000000002E-2</v>
      </c>
      <c r="W237" s="5">
        <v>9.5399999999999999E-2</v>
      </c>
      <c r="X237" s="5">
        <v>9.7549999999999998E-2</v>
      </c>
      <c r="Y237" s="5">
        <v>9.8390000000000005E-2</v>
      </c>
      <c r="Z237" s="5">
        <v>9.955E-2</v>
      </c>
      <c r="AA237" s="5">
        <v>0.10184</v>
      </c>
      <c r="AB237" s="5">
        <v>0.10357</v>
      </c>
      <c r="AC237" s="5">
        <v>0.1051</v>
      </c>
      <c r="AD237" s="5">
        <v>0.10715</v>
      </c>
      <c r="AE237" s="5">
        <v>0.10894</v>
      </c>
      <c r="AF237" s="5">
        <v>9.9989999999999996E-2</v>
      </c>
      <c r="AG237" s="5">
        <v>9.9089999999999998E-2</v>
      </c>
      <c r="AH237" s="5">
        <v>9.9930000000000005E-2</v>
      </c>
      <c r="AI237" s="5">
        <v>0.10072</v>
      </c>
      <c r="AJ237" s="5">
        <v>0.10155</v>
      </c>
      <c r="AK237" s="5">
        <v>9.6280000000000004E-2</v>
      </c>
      <c r="AM237" s="4" t="s">
        <v>113</v>
      </c>
      <c r="AN237" s="4" t="s">
        <v>114</v>
      </c>
      <c r="AO237" s="5">
        <f t="shared" si="336"/>
        <v>6.3093333333333335E-2</v>
      </c>
      <c r="AP237" s="5">
        <f t="shared" si="337"/>
        <v>8.318416666666667E-2</v>
      </c>
      <c r="AQ237" s="5">
        <f t="shared" si="338"/>
        <v>0.10219636363636363</v>
      </c>
      <c r="AR237" s="6">
        <f>(AO237-AVERAGE(AO203:AO248))/_xlfn.STDEV.P(AO203:AO248)</f>
        <v>-0.52002838007317687</v>
      </c>
      <c r="AS237" s="6">
        <f t="shared" ref="AS237" si="405">(AP237-AVERAGE(AP203:AP248))/_xlfn.STDEV.P(AP203:AP248)</f>
        <v>-0.36306320829759642</v>
      </c>
      <c r="AT237" s="6">
        <f t="shared" ref="AT237" si="406">(AQ237-AVERAGE(AQ203:AQ248))/_xlfn.STDEV.P(AQ203:AQ248)</f>
        <v>-0.24472664460758256</v>
      </c>
    </row>
    <row r="238" spans="1:46" ht="13.5" thickBot="1">
      <c r="A238" s="4" t="s">
        <v>115</v>
      </c>
      <c r="B238" s="4" t="s">
        <v>116</v>
      </c>
      <c r="C238" s="5">
        <v>5.8749999999999997E-2</v>
      </c>
      <c r="D238" s="5">
        <v>6.0679999999999998E-2</v>
      </c>
      <c r="E238" s="5">
        <v>6.0859999999999997E-2</v>
      </c>
      <c r="F238" s="5">
        <v>5.9139999999999998E-2</v>
      </c>
      <c r="G238" s="5">
        <v>5.9490000000000001E-2</v>
      </c>
      <c r="H238" s="5">
        <v>5.9929999999999997E-2</v>
      </c>
      <c r="I238" s="5">
        <v>6.0810000000000003E-2</v>
      </c>
      <c r="J238" s="5">
        <v>6.1089999999999998E-2</v>
      </c>
      <c r="K238" s="5">
        <v>6.089E-2</v>
      </c>
      <c r="L238" s="5">
        <v>5.8689999999999999E-2</v>
      </c>
      <c r="M238" s="5">
        <v>5.8779999999999999E-2</v>
      </c>
      <c r="N238" s="5">
        <v>5.9619999999999999E-2</v>
      </c>
      <c r="O238" s="5">
        <v>5.9360000000000003E-2</v>
      </c>
      <c r="P238" s="5">
        <v>6.0720000000000003E-2</v>
      </c>
      <c r="Q238" s="5">
        <v>6.336E-2</v>
      </c>
      <c r="R238" s="5">
        <v>6.4189999999999997E-2</v>
      </c>
      <c r="S238" s="5">
        <v>6.9370000000000001E-2</v>
      </c>
      <c r="T238" s="5">
        <v>7.6520000000000005E-2</v>
      </c>
      <c r="U238" s="5">
        <v>7.7259999999999995E-2</v>
      </c>
      <c r="V238" s="5">
        <v>8.0879999999999994E-2</v>
      </c>
      <c r="W238" s="5">
        <v>8.2229999999999998E-2</v>
      </c>
      <c r="X238" s="5">
        <v>8.5800000000000001E-2</v>
      </c>
      <c r="Y238" s="5">
        <v>8.6349999999999996E-2</v>
      </c>
      <c r="Z238" s="5">
        <v>8.8330000000000006E-2</v>
      </c>
      <c r="AA238" s="5">
        <v>9.078E-2</v>
      </c>
      <c r="AB238" s="5">
        <v>9.035E-2</v>
      </c>
      <c r="AC238" s="5">
        <v>9.0539999999999995E-2</v>
      </c>
      <c r="AD238" s="5">
        <v>9.2549999999999993E-2</v>
      </c>
      <c r="AE238" s="5">
        <v>9.2399999999999996E-2</v>
      </c>
      <c r="AF238" s="5">
        <v>8.7739999999999999E-2</v>
      </c>
      <c r="AG238" s="5">
        <v>8.8300000000000003E-2</v>
      </c>
      <c r="AH238" s="5">
        <v>8.7429999999999994E-2</v>
      </c>
      <c r="AI238" s="5">
        <v>8.8330000000000006E-2</v>
      </c>
      <c r="AJ238" s="5">
        <v>8.8650000000000007E-2</v>
      </c>
      <c r="AK238" s="5">
        <v>8.3760000000000001E-2</v>
      </c>
      <c r="AM238" s="4" t="s">
        <v>115</v>
      </c>
      <c r="AN238" s="4" t="s">
        <v>116</v>
      </c>
      <c r="AO238" s="5">
        <f t="shared" si="336"/>
        <v>5.9894166666666672E-2</v>
      </c>
      <c r="AP238" s="5">
        <f t="shared" si="337"/>
        <v>7.4530833333333338E-2</v>
      </c>
      <c r="AQ238" s="5">
        <f t="shared" si="338"/>
        <v>8.9166363636363641E-2</v>
      </c>
      <c r="AR238" s="6">
        <f>(AO238-AVERAGE(AO203:AO248))/_xlfn.STDEV.P(AO203:AO248)</f>
        <v>-0.6580014232852337</v>
      </c>
      <c r="AS238" s="6">
        <f t="shared" ref="AS238" si="407">(AP238-AVERAGE(AP203:AP248))/_xlfn.STDEV.P(AP203:AP248)</f>
        <v>-0.65751122184023636</v>
      </c>
      <c r="AT238" s="6">
        <f t="shared" ref="AT238" si="408">(AQ238-AVERAGE(AQ203:AQ248))/_xlfn.STDEV.P(AQ203:AQ248)</f>
        <v>-0.64130212263931785</v>
      </c>
    </row>
    <row r="239" spans="1:46" ht="13.5" thickBot="1">
      <c r="A239" s="4" t="s">
        <v>117</v>
      </c>
      <c r="B239" s="4" t="s">
        <v>118</v>
      </c>
      <c r="C239" s="5">
        <v>5.3740000000000003E-2</v>
      </c>
      <c r="D239" s="5">
        <v>5.493E-2</v>
      </c>
      <c r="E239" s="5">
        <v>5.5419999999999997E-2</v>
      </c>
      <c r="F239" s="5">
        <v>5.4530000000000002E-2</v>
      </c>
      <c r="G239" s="5">
        <v>5.4890000000000001E-2</v>
      </c>
      <c r="H239" s="5">
        <v>5.4699999999999999E-2</v>
      </c>
      <c r="I239" s="5">
        <v>5.509E-2</v>
      </c>
      <c r="J239" s="5">
        <v>5.5039999999999999E-2</v>
      </c>
      <c r="K239" s="5">
        <v>5.604E-2</v>
      </c>
      <c r="L239" s="5">
        <v>5.6770000000000001E-2</v>
      </c>
      <c r="M239" s="5">
        <v>5.6239999999999998E-2</v>
      </c>
      <c r="N239" s="5">
        <v>5.6419999999999998E-2</v>
      </c>
      <c r="O239" s="5">
        <v>5.7169999999999999E-2</v>
      </c>
      <c r="P239" s="5">
        <v>5.7639999999999997E-2</v>
      </c>
      <c r="Q239" s="5">
        <v>5.8999999999999997E-2</v>
      </c>
      <c r="R239" s="5">
        <v>5.7729999999999997E-2</v>
      </c>
      <c r="S239" s="5">
        <v>5.8619999999999998E-2</v>
      </c>
      <c r="T239" s="5">
        <v>6.4750000000000002E-2</v>
      </c>
      <c r="U239" s="5">
        <v>6.6110000000000002E-2</v>
      </c>
      <c r="V239" s="5">
        <v>6.9279999999999994E-2</v>
      </c>
      <c r="W239" s="5">
        <v>7.1190000000000003E-2</v>
      </c>
      <c r="X239" s="5">
        <v>7.2789999999999994E-2</v>
      </c>
      <c r="Y239" s="5">
        <v>7.349E-2</v>
      </c>
      <c r="Z239" s="5">
        <v>7.467E-2</v>
      </c>
      <c r="AA239" s="5">
        <v>7.6270000000000004E-2</v>
      </c>
      <c r="AB239" s="5">
        <v>7.6840000000000006E-2</v>
      </c>
      <c r="AC239" s="5">
        <v>7.6999999999999999E-2</v>
      </c>
      <c r="AD239" s="5">
        <v>7.9969999999999999E-2</v>
      </c>
      <c r="AE239" s="5">
        <v>8.1490000000000007E-2</v>
      </c>
      <c r="AF239" s="5">
        <v>7.7399999999999997E-2</v>
      </c>
      <c r="AG239" s="5">
        <v>7.7780000000000002E-2</v>
      </c>
      <c r="AH239" s="5">
        <v>7.6789999999999997E-2</v>
      </c>
      <c r="AI239" s="5">
        <v>7.6509999999999995E-2</v>
      </c>
      <c r="AJ239" s="5">
        <v>7.6170000000000002E-2</v>
      </c>
      <c r="AK239" s="5">
        <v>7.0489999999999997E-2</v>
      </c>
      <c r="AM239" s="4" t="s">
        <v>117</v>
      </c>
      <c r="AN239" s="4" t="s">
        <v>118</v>
      </c>
      <c r="AO239" s="5">
        <f t="shared" si="336"/>
        <v>5.5317499999999992E-2</v>
      </c>
      <c r="AP239" s="5">
        <f t="shared" si="337"/>
        <v>6.5203333333333335E-2</v>
      </c>
      <c r="AQ239" s="5">
        <f t="shared" si="338"/>
        <v>7.6973636363636355E-2</v>
      </c>
      <c r="AR239" s="6">
        <f>(AO239-AVERAGE(AO203:AO248))/_xlfn.STDEV.P(AO203:AO248)</f>
        <v>-0.85538302092019569</v>
      </c>
      <c r="AS239" s="6">
        <f t="shared" ref="AS239" si="409">(AP239-AVERAGE(AP203:AP248))/_xlfn.STDEV.P(AP203:AP248)</f>
        <v>-0.97489918559050304</v>
      </c>
      <c r="AT239" s="6">
        <f t="shared" ref="AT239" si="410">(AQ239-AVERAGE(AQ203:AQ248))/_xlfn.STDEV.P(AQ203:AQ248)</f>
        <v>-1.0123947279111831</v>
      </c>
    </row>
    <row r="240" spans="1:46" ht="13.5" thickBot="1">
      <c r="A240" s="4" t="s">
        <v>119</v>
      </c>
      <c r="B240" s="4" t="s">
        <v>120</v>
      </c>
      <c r="C240" s="5">
        <v>8.3960000000000007E-2</v>
      </c>
      <c r="D240" s="5">
        <v>8.6199999999999999E-2</v>
      </c>
      <c r="E240" s="5">
        <v>8.7819999999999995E-2</v>
      </c>
      <c r="F240" s="5">
        <v>8.6489999999999997E-2</v>
      </c>
      <c r="G240" s="5">
        <v>9.1660000000000005E-2</v>
      </c>
      <c r="H240" s="5">
        <v>9.2990000000000003E-2</v>
      </c>
      <c r="I240" s="5">
        <v>9.3189999999999995E-2</v>
      </c>
      <c r="J240" s="5">
        <v>9.2780000000000001E-2</v>
      </c>
      <c r="K240" s="5">
        <v>9.3090000000000006E-2</v>
      </c>
      <c r="L240" s="5">
        <v>8.9249999999999996E-2</v>
      </c>
      <c r="M240" s="5">
        <v>8.7440000000000004E-2</v>
      </c>
      <c r="N240" s="5">
        <v>8.5989999999999997E-2</v>
      </c>
      <c r="O240" s="5">
        <v>8.77E-2</v>
      </c>
      <c r="P240" s="5">
        <v>8.7720000000000006E-2</v>
      </c>
      <c r="Q240" s="5">
        <v>8.9599999999999999E-2</v>
      </c>
      <c r="R240" s="5">
        <v>9.1969999999999996E-2</v>
      </c>
      <c r="S240" s="5">
        <v>0.09</v>
      </c>
      <c r="T240" s="5">
        <v>9.7199999999999995E-2</v>
      </c>
      <c r="U240" s="5">
        <v>0.10085</v>
      </c>
      <c r="V240" s="5">
        <v>0.10315000000000001</v>
      </c>
      <c r="W240" s="5">
        <v>0.10643</v>
      </c>
      <c r="X240" s="5">
        <v>0.11022</v>
      </c>
      <c r="Y240" s="5">
        <v>0.11297</v>
      </c>
      <c r="Z240" s="5">
        <v>0.11743000000000001</v>
      </c>
      <c r="AA240" s="5">
        <v>0.11738</v>
      </c>
      <c r="AB240" s="5">
        <v>0.11859</v>
      </c>
      <c r="AC240" s="5">
        <v>0.11658</v>
      </c>
      <c r="AD240" s="5">
        <v>0.11461</v>
      </c>
      <c r="AE240" s="5">
        <v>0.11688</v>
      </c>
      <c r="AF240" s="5">
        <v>0.11617</v>
      </c>
      <c r="AG240" s="5">
        <v>0.11862</v>
      </c>
      <c r="AH240" s="5">
        <v>0.11874</v>
      </c>
      <c r="AI240" s="5">
        <v>0.11767</v>
      </c>
      <c r="AJ240" s="5">
        <v>0.11849999999999999</v>
      </c>
      <c r="AK240" s="5">
        <v>0.10657</v>
      </c>
      <c r="AM240" s="4" t="s">
        <v>119</v>
      </c>
      <c r="AN240" s="4" t="s">
        <v>120</v>
      </c>
      <c r="AO240" s="5">
        <f t="shared" si="336"/>
        <v>8.9238333333333322E-2</v>
      </c>
      <c r="AP240" s="5">
        <f t="shared" si="337"/>
        <v>9.9603333333333322E-2</v>
      </c>
      <c r="AQ240" s="5">
        <f t="shared" si="338"/>
        <v>0.11639181818181819</v>
      </c>
      <c r="AR240" s="6">
        <f>(AO240-AVERAGE(AO203:AO248))/_xlfn.STDEV.P(AO203:AO248)</f>
        <v>0.60754813926390938</v>
      </c>
      <c r="AS240" s="6">
        <f t="shared" ref="AS240" si="411">(AP240-AVERAGE(AP203:AP248))/_xlfn.STDEV.P(AP203:AP248)</f>
        <v>0.19563374960211746</v>
      </c>
      <c r="AT240" s="6">
        <f t="shared" ref="AT240" si="412">(AQ240-AVERAGE(AQ203:AQ248))/_xlfn.STDEV.P(AQ203:AQ248)</f>
        <v>0.18732010690749187</v>
      </c>
    </row>
    <row r="241" spans="1:46" ht="13.5" thickBot="1">
      <c r="A241" s="4" t="s">
        <v>121</v>
      </c>
      <c r="B241" s="4" t="s">
        <v>122</v>
      </c>
      <c r="C241" s="5">
        <v>6.1670000000000003E-2</v>
      </c>
      <c r="D241" s="5">
        <v>6.3829999999999998E-2</v>
      </c>
      <c r="E241" s="5">
        <v>6.3E-2</v>
      </c>
      <c r="F241" s="5">
        <v>5.9549999999999999E-2</v>
      </c>
      <c r="G241" s="5">
        <v>5.6959999999999997E-2</v>
      </c>
      <c r="H241" s="5">
        <v>5.6610000000000001E-2</v>
      </c>
      <c r="I241" s="5">
        <v>5.6800000000000003E-2</v>
      </c>
      <c r="J241" s="5">
        <v>5.6890000000000003E-2</v>
      </c>
      <c r="K241" s="5">
        <v>5.7790000000000001E-2</v>
      </c>
      <c r="L241" s="5">
        <v>5.9080000000000001E-2</v>
      </c>
      <c r="M241" s="5">
        <v>5.7009999999999998E-2</v>
      </c>
      <c r="N241" s="5">
        <v>5.5989999999999998E-2</v>
      </c>
      <c r="O241" s="5">
        <v>5.7119999999999997E-2</v>
      </c>
      <c r="P241" s="5">
        <v>5.5919999999999997E-2</v>
      </c>
      <c r="Q241" s="5">
        <v>5.8790000000000002E-2</v>
      </c>
      <c r="R241" s="5">
        <v>6.028E-2</v>
      </c>
      <c r="S241" s="5">
        <v>6.4089999999999994E-2</v>
      </c>
      <c r="T241" s="5">
        <v>7.0910000000000001E-2</v>
      </c>
      <c r="U241" s="5">
        <v>7.4349999999999999E-2</v>
      </c>
      <c r="V241" s="5">
        <v>7.7189999999999995E-2</v>
      </c>
      <c r="W241" s="5">
        <v>7.9039999999999999E-2</v>
      </c>
      <c r="X241" s="5">
        <v>8.1729999999999997E-2</v>
      </c>
      <c r="Y241" s="5">
        <v>8.3180000000000004E-2</v>
      </c>
      <c r="Z241" s="5">
        <v>8.3379999999999996E-2</v>
      </c>
      <c r="AA241" s="5">
        <v>8.4349999999999994E-2</v>
      </c>
      <c r="AB241" s="5">
        <v>8.5260000000000002E-2</v>
      </c>
      <c r="AC241" s="5">
        <v>8.5720000000000005E-2</v>
      </c>
      <c r="AD241" s="5">
        <v>8.7889999999999996E-2</v>
      </c>
      <c r="AE241" s="5">
        <v>8.7489999999999998E-2</v>
      </c>
      <c r="AF241" s="5">
        <v>8.3650000000000002E-2</v>
      </c>
      <c r="AG241" s="5">
        <v>8.2489999999999994E-2</v>
      </c>
      <c r="AH241" s="5">
        <v>7.9269999999999993E-2</v>
      </c>
      <c r="AI241" s="5">
        <v>7.9869999999999997E-2</v>
      </c>
      <c r="AJ241" s="5">
        <v>7.8280000000000002E-2</v>
      </c>
      <c r="AK241" s="5">
        <v>7.331E-2</v>
      </c>
      <c r="AM241" s="4" t="s">
        <v>121</v>
      </c>
      <c r="AN241" s="4" t="s">
        <v>122</v>
      </c>
      <c r="AO241" s="5">
        <f t="shared" si="336"/>
        <v>5.8765000000000005E-2</v>
      </c>
      <c r="AP241" s="5">
        <f t="shared" si="337"/>
        <v>7.0498333333333343E-2</v>
      </c>
      <c r="AQ241" s="5">
        <f t="shared" si="338"/>
        <v>8.2507272727272707E-2</v>
      </c>
      <c r="AR241" s="6">
        <f>(AO241-AVERAGE(AO203:AO248))/_xlfn.STDEV.P(AO203:AO248)</f>
        <v>-0.70669990558592066</v>
      </c>
      <c r="AS241" s="6">
        <f t="shared" ref="AS241" si="413">(AP241-AVERAGE(AP203:AP248))/_xlfn.STDEV.P(AP203:AP248)</f>
        <v>-0.79472558408338279</v>
      </c>
      <c r="AT241" s="6">
        <f t="shared" ref="AT241" si="414">(AQ241-AVERAGE(AQ203:AQ248))/_xlfn.STDEV.P(AQ203:AQ248)</f>
        <v>-0.84397535061548989</v>
      </c>
    </row>
    <row r="242" spans="1:46" ht="13.5" thickBot="1">
      <c r="A242" s="4" t="s">
        <v>123</v>
      </c>
      <c r="B242" s="4" t="s">
        <v>124</v>
      </c>
      <c r="C242" s="5">
        <v>5.6599999999999998E-2</v>
      </c>
      <c r="D242" s="5">
        <v>5.7639999999999997E-2</v>
      </c>
      <c r="E242" s="5">
        <v>5.765E-2</v>
      </c>
      <c r="F242" s="5">
        <v>5.4710000000000002E-2</v>
      </c>
      <c r="G242" s="5">
        <v>5.5079999999999997E-2</v>
      </c>
      <c r="H242" s="5">
        <v>5.4960000000000002E-2</v>
      </c>
      <c r="I242" s="5">
        <v>5.4820000000000001E-2</v>
      </c>
      <c r="J242" s="5">
        <v>5.407E-2</v>
      </c>
      <c r="K242" s="5">
        <v>5.3469999999999997E-2</v>
      </c>
      <c r="L242" s="5">
        <v>5.0599999999999999E-2</v>
      </c>
      <c r="M242" s="5">
        <v>5.0869999999999999E-2</v>
      </c>
      <c r="N242" s="5">
        <v>4.9840000000000002E-2</v>
      </c>
      <c r="O242" s="5">
        <v>5.076E-2</v>
      </c>
      <c r="P242" s="5">
        <v>4.9770000000000002E-2</v>
      </c>
      <c r="Q242" s="5">
        <v>5.1580000000000001E-2</v>
      </c>
      <c r="R242" s="5">
        <v>5.2760000000000001E-2</v>
      </c>
      <c r="S242" s="5">
        <v>5.6590000000000001E-2</v>
      </c>
      <c r="T242" s="5">
        <v>6.7820000000000005E-2</v>
      </c>
      <c r="U242" s="5">
        <v>7.0440000000000003E-2</v>
      </c>
      <c r="V242" s="5">
        <v>7.2870000000000004E-2</v>
      </c>
      <c r="W242" s="5">
        <v>7.6410000000000006E-2</v>
      </c>
      <c r="X242" s="5">
        <v>7.911E-2</v>
      </c>
      <c r="Y242" s="5">
        <v>8.1470000000000001E-2</v>
      </c>
      <c r="Z242" s="5">
        <v>8.3989999999999995E-2</v>
      </c>
      <c r="AA242" s="5">
        <v>8.7940000000000004E-2</v>
      </c>
      <c r="AB242" s="5">
        <v>9.0899999999999995E-2</v>
      </c>
      <c r="AC242" s="5">
        <v>9.0920000000000001E-2</v>
      </c>
      <c r="AD242" s="5">
        <v>9.4399999999999998E-2</v>
      </c>
      <c r="AE242" s="5">
        <v>9.4280000000000003E-2</v>
      </c>
      <c r="AF242" s="5">
        <v>8.6260000000000003E-2</v>
      </c>
      <c r="AG242" s="5">
        <v>8.6370000000000002E-2</v>
      </c>
      <c r="AH242" s="5">
        <v>8.5059999999999997E-2</v>
      </c>
      <c r="AI242" s="5">
        <v>8.2180000000000003E-2</v>
      </c>
      <c r="AJ242" s="5">
        <v>8.3040000000000003E-2</v>
      </c>
      <c r="AK242" s="5">
        <v>7.5079999999999994E-2</v>
      </c>
      <c r="AM242" s="4" t="s">
        <v>123</v>
      </c>
      <c r="AN242" s="4" t="s">
        <v>124</v>
      </c>
      <c r="AO242" s="5">
        <f t="shared" si="336"/>
        <v>5.4192499999999998E-2</v>
      </c>
      <c r="AP242" s="5">
        <f t="shared" si="337"/>
        <v>6.6130833333333347E-2</v>
      </c>
      <c r="AQ242" s="5">
        <f t="shared" si="338"/>
        <v>8.6948181818181827E-2</v>
      </c>
      <c r="AR242" s="6">
        <f>(AO242-AVERAGE(AO203:AO248))/_xlfn.STDEV.P(AO203:AO248)</f>
        <v>-0.90390180402420095</v>
      </c>
      <c r="AS242" s="6">
        <f t="shared" ref="AS242" si="415">(AP242-AVERAGE(AP203:AP248))/_xlfn.STDEV.P(AP203:AP248)</f>
        <v>-0.94333903159657373</v>
      </c>
      <c r="AT242" s="6">
        <f t="shared" ref="AT242" si="416">(AQ242-AVERAGE(AQ203:AQ248))/_xlfn.STDEV.P(AQ203:AQ248)</f>
        <v>-0.70881375079793307</v>
      </c>
    </row>
    <row r="243" spans="1:46" ht="13.5" thickBot="1">
      <c r="A243" s="4" t="s">
        <v>125</v>
      </c>
      <c r="B243" s="4" t="s">
        <v>126</v>
      </c>
      <c r="C243" s="5">
        <v>4.8480000000000002E-2</v>
      </c>
      <c r="D243" s="5">
        <v>4.9099999999999998E-2</v>
      </c>
      <c r="E243" s="5">
        <v>4.931E-2</v>
      </c>
      <c r="F243" s="5">
        <v>4.9369999999999997E-2</v>
      </c>
      <c r="G243" s="5">
        <v>5.058E-2</v>
      </c>
      <c r="H243" s="5">
        <v>5.1319999999999998E-2</v>
      </c>
      <c r="I243" s="5">
        <v>5.151E-2</v>
      </c>
      <c r="J243" s="5">
        <v>5.1720000000000002E-2</v>
      </c>
      <c r="K243" s="5">
        <v>5.2209999999999999E-2</v>
      </c>
      <c r="L243" s="5">
        <v>5.3019999999999998E-2</v>
      </c>
      <c r="M243" s="5">
        <v>5.3289999999999997E-2</v>
      </c>
      <c r="N243" s="5">
        <v>5.3400000000000003E-2</v>
      </c>
      <c r="O243" s="5">
        <v>5.3159999999999999E-2</v>
      </c>
      <c r="P243" s="5">
        <v>5.3150000000000003E-2</v>
      </c>
      <c r="Q243" s="5">
        <v>5.5199999999999999E-2</v>
      </c>
      <c r="R243" s="5">
        <v>5.5480000000000002E-2</v>
      </c>
      <c r="S243" s="5">
        <v>5.7709999999999997E-2</v>
      </c>
      <c r="T243" s="5">
        <v>6.3109999999999999E-2</v>
      </c>
      <c r="U243" s="5">
        <v>6.5449999999999994E-2</v>
      </c>
      <c r="V243" s="5">
        <v>6.676E-2</v>
      </c>
      <c r="W243" s="5">
        <v>6.8489999999999995E-2</v>
      </c>
      <c r="X243" s="5">
        <v>7.0199999999999999E-2</v>
      </c>
      <c r="Y243" s="5">
        <v>7.1340000000000001E-2</v>
      </c>
      <c r="Z243" s="5">
        <v>7.2620000000000004E-2</v>
      </c>
      <c r="AA243" s="5">
        <v>7.4179999999999996E-2</v>
      </c>
      <c r="AB243" s="5">
        <v>7.5670000000000001E-2</v>
      </c>
      <c r="AC243" s="5">
        <v>7.6350000000000001E-2</v>
      </c>
      <c r="AD243" s="5">
        <v>7.7929999999999999E-2</v>
      </c>
      <c r="AE243" s="5">
        <v>7.714E-2</v>
      </c>
      <c r="AF243" s="5">
        <v>7.3389999999999997E-2</v>
      </c>
      <c r="AG243" s="5">
        <v>7.3679999999999995E-2</v>
      </c>
      <c r="AH243" s="5">
        <v>7.4719999999999995E-2</v>
      </c>
      <c r="AI243" s="5">
        <v>7.5679999999999997E-2</v>
      </c>
      <c r="AJ243" s="5">
        <v>7.5770000000000004E-2</v>
      </c>
      <c r="AK243" s="5">
        <v>6.8820000000000006E-2</v>
      </c>
      <c r="AM243" s="4" t="s">
        <v>125</v>
      </c>
      <c r="AN243" s="4" t="s">
        <v>126</v>
      </c>
      <c r="AO243" s="5">
        <f t="shared" si="336"/>
        <v>5.1109166666666657E-2</v>
      </c>
      <c r="AP243" s="5">
        <f t="shared" si="337"/>
        <v>6.27225E-2</v>
      </c>
      <c r="AQ243" s="5">
        <f t="shared" si="338"/>
        <v>7.4848181818181814E-2</v>
      </c>
      <c r="AR243" s="6">
        <f>(AO243-AVERAGE(AO203:AO248))/_xlfn.STDEV.P(AO203:AO248)</f>
        <v>-1.0368792095685124</v>
      </c>
      <c r="AS243" s="6">
        <f t="shared" ref="AS243" si="417">(AP243-AVERAGE(AP203:AP248))/_xlfn.STDEV.P(AP203:AP248)</f>
        <v>-1.0593147996425485</v>
      </c>
      <c r="AT243" s="6">
        <f t="shared" ref="AT243" si="418">(AQ243-AVERAGE(AQ203:AQ248))/_xlfn.STDEV.P(AQ203:AQ248)</f>
        <v>-1.0770841486631677</v>
      </c>
    </row>
    <row r="244" spans="1:46" ht="13.5" thickBot="1">
      <c r="A244" s="4" t="s">
        <v>127</v>
      </c>
      <c r="B244" s="4" t="s">
        <v>128</v>
      </c>
      <c r="C244" s="5">
        <v>4.4729999999999999E-2</v>
      </c>
      <c r="D244" s="5">
        <v>4.514E-2</v>
      </c>
      <c r="E244" s="5">
        <v>4.4970000000000003E-2</v>
      </c>
      <c r="F244" s="5">
        <v>4.5010000000000001E-2</v>
      </c>
      <c r="G244" s="5">
        <v>4.5319999999999999E-2</v>
      </c>
      <c r="H244" s="5">
        <v>4.4569999999999999E-2</v>
      </c>
      <c r="I244" s="5">
        <v>4.514E-2</v>
      </c>
      <c r="J244" s="5">
        <v>4.5370000000000001E-2</v>
      </c>
      <c r="K244" s="5">
        <v>4.6179999999999999E-2</v>
      </c>
      <c r="L244" s="5">
        <v>4.3920000000000001E-2</v>
      </c>
      <c r="M244" s="5">
        <v>4.3499999999999997E-2</v>
      </c>
      <c r="N244" s="5">
        <v>4.403E-2</v>
      </c>
      <c r="O244" s="5">
        <v>4.487E-2</v>
      </c>
      <c r="P244" s="5">
        <v>4.4999999999999998E-2</v>
      </c>
      <c r="Q244" s="5">
        <v>4.5580000000000002E-2</v>
      </c>
      <c r="R244" s="5">
        <v>4.471E-2</v>
      </c>
      <c r="S244" s="5">
        <v>4.6260000000000003E-2</v>
      </c>
      <c r="T244" s="5">
        <v>5.0810000000000001E-2</v>
      </c>
      <c r="U244" s="5">
        <v>5.2589999999999998E-2</v>
      </c>
      <c r="V244" s="5">
        <v>5.4129999999999998E-2</v>
      </c>
      <c r="W244" s="5">
        <v>5.5259999999999997E-2</v>
      </c>
      <c r="X244" s="5">
        <v>5.6989999999999999E-2</v>
      </c>
      <c r="Y244" s="5">
        <v>5.7579999999999999E-2</v>
      </c>
      <c r="Z244" s="5">
        <v>5.8349999999999999E-2</v>
      </c>
      <c r="AA244" s="5">
        <v>5.9360000000000003E-2</v>
      </c>
      <c r="AB244" s="5">
        <v>6.0900000000000003E-2</v>
      </c>
      <c r="AC244" s="5">
        <v>6.207E-2</v>
      </c>
      <c r="AD244" s="5">
        <v>6.2609999999999999E-2</v>
      </c>
      <c r="AE244" s="5">
        <v>6.4310000000000006E-2</v>
      </c>
      <c r="AF244" s="5">
        <v>6.2530000000000002E-2</v>
      </c>
      <c r="AG244" s="5">
        <v>6.1859999999999998E-2</v>
      </c>
      <c r="AH244" s="5">
        <v>6.1030000000000001E-2</v>
      </c>
      <c r="AI244" s="5">
        <v>6.0749999999999998E-2</v>
      </c>
      <c r="AJ244" s="5">
        <v>6.0380000000000003E-2</v>
      </c>
      <c r="AK244" s="5">
        <v>5.6030000000000003E-2</v>
      </c>
      <c r="AM244" s="4" t="s">
        <v>127</v>
      </c>
      <c r="AN244" s="4" t="s">
        <v>128</v>
      </c>
      <c r="AO244" s="5">
        <f t="shared" si="336"/>
        <v>4.4823333333333333E-2</v>
      </c>
      <c r="AP244" s="5">
        <f t="shared" si="337"/>
        <v>5.1010833333333332E-2</v>
      </c>
      <c r="AQ244" s="5">
        <f t="shared" si="338"/>
        <v>6.1075454545454551E-2</v>
      </c>
      <c r="AR244" s="6">
        <f>(AO244-AVERAGE(AO203:AO248))/_xlfn.STDEV.P(AO203:AO248)</f>
        <v>-1.3079734176822255</v>
      </c>
      <c r="AS244" s="6">
        <f t="shared" ref="AS244" si="419">(AP244-AVERAGE(AP203:AP248))/_xlfn.STDEV.P(AP203:AP248)</f>
        <v>-1.4578290891579819</v>
      </c>
      <c r="AT244" s="6">
        <f t="shared" ref="AT244" si="420">(AQ244-AVERAGE(AQ203:AQ248))/_xlfn.STDEV.P(AQ203:AQ248)</f>
        <v>-1.4962649546480133</v>
      </c>
    </row>
    <row r="245" spans="1:46" ht="13.5" thickBot="1">
      <c r="A245" s="4" t="s">
        <v>129</v>
      </c>
      <c r="B245" s="4" t="s">
        <v>130</v>
      </c>
      <c r="C245" s="5">
        <v>3.3579999999999999E-2</v>
      </c>
      <c r="D245" s="5">
        <v>3.4750000000000003E-2</v>
      </c>
      <c r="E245" s="5">
        <v>3.7100000000000001E-2</v>
      </c>
      <c r="F245" s="5">
        <v>3.5729999999999998E-2</v>
      </c>
      <c r="G245" s="5">
        <v>3.6080000000000001E-2</v>
      </c>
      <c r="H245" s="5">
        <v>3.6740000000000002E-2</v>
      </c>
      <c r="I245" s="5">
        <v>3.7080000000000002E-2</v>
      </c>
      <c r="J245" s="5">
        <v>3.721E-2</v>
      </c>
      <c r="K245" s="5">
        <v>3.7190000000000001E-2</v>
      </c>
      <c r="L245" s="5">
        <v>3.6990000000000002E-2</v>
      </c>
      <c r="M245" s="5">
        <v>3.6409999999999998E-2</v>
      </c>
      <c r="N245" s="5">
        <v>3.6499999999999998E-2</v>
      </c>
      <c r="O245" s="5">
        <v>3.6240000000000001E-2</v>
      </c>
      <c r="P245" s="5">
        <v>3.5130000000000002E-2</v>
      </c>
      <c r="Q245" s="5">
        <v>3.4169999999999999E-2</v>
      </c>
      <c r="R245" s="5">
        <v>3.3700000000000001E-2</v>
      </c>
      <c r="S245" s="5">
        <v>4.3040000000000002E-2</v>
      </c>
      <c r="T245" s="5">
        <v>4.87E-2</v>
      </c>
      <c r="U245" s="5">
        <v>5.1459999999999999E-2</v>
      </c>
      <c r="V245" s="5">
        <v>5.4210000000000001E-2</v>
      </c>
      <c r="W245" s="5">
        <v>5.7000000000000002E-2</v>
      </c>
      <c r="X245" s="5">
        <v>5.885E-2</v>
      </c>
      <c r="Y245" s="5">
        <v>5.9310000000000002E-2</v>
      </c>
      <c r="Z245" s="5">
        <v>6.0420000000000001E-2</v>
      </c>
      <c r="AA245" s="5">
        <v>6.1159999999999999E-2</v>
      </c>
      <c r="AB245" s="5">
        <v>6.2609999999999999E-2</v>
      </c>
      <c r="AC245" s="5">
        <v>6.3310000000000005E-2</v>
      </c>
      <c r="AD245" s="5">
        <v>6.5030000000000004E-2</v>
      </c>
      <c r="AE245" s="5">
        <v>5.8470000000000001E-2</v>
      </c>
      <c r="AF245" s="5">
        <v>5.4399999999999997E-2</v>
      </c>
      <c r="AG245" s="5">
        <v>5.3420000000000002E-2</v>
      </c>
      <c r="AH245" s="5">
        <v>5.2690000000000001E-2</v>
      </c>
      <c r="AI245" s="5">
        <v>5.2249999999999998E-2</v>
      </c>
      <c r="AJ245" s="5">
        <v>5.3560000000000003E-2</v>
      </c>
      <c r="AK245" s="5">
        <v>5.0279999999999998E-2</v>
      </c>
      <c r="AM245" s="4" t="s">
        <v>129</v>
      </c>
      <c r="AN245" s="4" t="s">
        <v>130</v>
      </c>
      <c r="AO245" s="5">
        <f t="shared" si="336"/>
        <v>3.628E-2</v>
      </c>
      <c r="AP245" s="5">
        <f t="shared" si="337"/>
        <v>4.7685833333333337E-2</v>
      </c>
      <c r="AQ245" s="5">
        <f t="shared" si="338"/>
        <v>5.7016363636363643E-2</v>
      </c>
      <c r="AR245" s="6">
        <f>(AO245-AVERAGE(AO203:AO248))/_xlfn.STDEV.P(AO203:AO248)</f>
        <v>-1.6764286505579766</v>
      </c>
      <c r="AS245" s="6">
        <f t="shared" ref="AS245" si="421">(AP245-AVERAGE(AP203:AP248))/_xlfn.STDEV.P(AP203:AP248)</f>
        <v>-1.5709692638531989</v>
      </c>
      <c r="AT245" s="6">
        <f t="shared" ref="AT245" si="422">(AQ245-AVERAGE(AQ203:AQ248))/_xlfn.STDEV.P(AQ203:AQ248)</f>
        <v>-1.6198057004382664</v>
      </c>
    </row>
    <row r="246" spans="1:46" ht="13.5" thickBot="1">
      <c r="A246" s="4" t="s">
        <v>131</v>
      </c>
      <c r="B246" s="4" t="s">
        <v>132</v>
      </c>
      <c r="C246" s="5">
        <v>5.5599999999999997E-2</v>
      </c>
      <c r="D246" s="5">
        <v>5.636E-2</v>
      </c>
      <c r="E246" s="5">
        <v>5.663E-2</v>
      </c>
      <c r="F246" s="5">
        <v>5.4530000000000002E-2</v>
      </c>
      <c r="G246" s="5">
        <v>5.4879999999999998E-2</v>
      </c>
      <c r="H246" s="5">
        <v>5.5280000000000003E-2</v>
      </c>
      <c r="I246" s="5">
        <v>5.5829999999999998E-2</v>
      </c>
      <c r="J246" s="5">
        <v>5.5870000000000003E-2</v>
      </c>
      <c r="K246" s="5">
        <v>5.6000000000000001E-2</v>
      </c>
      <c r="L246" s="5">
        <v>5.6320000000000002E-2</v>
      </c>
      <c r="M246" s="5">
        <v>5.3510000000000002E-2</v>
      </c>
      <c r="N246" s="5">
        <v>5.2979999999999999E-2</v>
      </c>
      <c r="O246" s="5">
        <v>5.2979999999999999E-2</v>
      </c>
      <c r="P246" s="5">
        <v>5.3530000000000001E-2</v>
      </c>
      <c r="Q246" s="5">
        <v>5.4769999999999999E-2</v>
      </c>
      <c r="R246" s="5">
        <v>5.45E-2</v>
      </c>
      <c r="S246" s="5">
        <v>5.5750000000000001E-2</v>
      </c>
      <c r="T246" s="5">
        <v>6.1449999999999998E-2</v>
      </c>
      <c r="U246" s="5">
        <v>6.1740000000000003E-2</v>
      </c>
      <c r="V246" s="5">
        <v>6.2080000000000003E-2</v>
      </c>
      <c r="W246" s="5">
        <v>6.3839999999999994E-2</v>
      </c>
      <c r="X246" s="5">
        <v>6.5060000000000007E-2</v>
      </c>
      <c r="Y246" s="5">
        <v>6.5970000000000001E-2</v>
      </c>
      <c r="Z246" s="5">
        <v>6.8199999999999997E-2</v>
      </c>
      <c r="AA246" s="5">
        <v>7.0120000000000002E-2</v>
      </c>
      <c r="AB246" s="5">
        <v>7.0440000000000003E-2</v>
      </c>
      <c r="AC246" s="5">
        <v>7.0480000000000001E-2</v>
      </c>
      <c r="AD246" s="5">
        <v>7.2700000000000001E-2</v>
      </c>
      <c r="AE246" s="5">
        <v>7.4440000000000006E-2</v>
      </c>
      <c r="AF246" s="5">
        <v>7.0900000000000005E-2</v>
      </c>
      <c r="AG246" s="5">
        <v>7.0430000000000006E-2</v>
      </c>
      <c r="AH246" s="5">
        <v>7.0330000000000004E-2</v>
      </c>
      <c r="AI246" s="5">
        <v>7.1480000000000002E-2</v>
      </c>
      <c r="AJ246" s="5">
        <v>7.2109999999999994E-2</v>
      </c>
      <c r="AK246" s="5">
        <v>6.6350000000000006E-2</v>
      </c>
      <c r="AM246" s="4" t="s">
        <v>131</v>
      </c>
      <c r="AN246" s="4" t="s">
        <v>132</v>
      </c>
      <c r="AO246" s="5">
        <f t="shared" si="336"/>
        <v>5.5315833333333342E-2</v>
      </c>
      <c r="AP246" s="5">
        <f t="shared" si="337"/>
        <v>5.998916666666667E-2</v>
      </c>
      <c r="AQ246" s="5">
        <f t="shared" si="338"/>
        <v>7.0889090909090915E-2</v>
      </c>
      <c r="AR246" s="6">
        <f>(AO246-AVERAGE(AO203:AO248))/_xlfn.STDEV.P(AO203:AO248)</f>
        <v>-0.85545490059886764</v>
      </c>
      <c r="AS246" s="6">
        <f t="shared" ref="AS246" si="423">(AP246-AVERAGE(AP203:AP248))/_xlfn.STDEV.P(AP203:AP248)</f>
        <v>-1.1523222615473885</v>
      </c>
      <c r="AT246" s="6">
        <f t="shared" ref="AT246" si="424">(AQ246-AVERAGE(AQ203:AQ248))/_xlfn.STDEV.P(AQ203:AQ248)</f>
        <v>-1.19758133744627</v>
      </c>
    </row>
    <row r="247" spans="1:46" ht="13.5" thickBot="1">
      <c r="A247" s="4" t="s">
        <v>133</v>
      </c>
      <c r="B247" s="4" t="s">
        <v>134</v>
      </c>
      <c r="C247" s="5">
        <v>3.8350000000000002E-2</v>
      </c>
      <c r="D247" s="5">
        <v>3.8719999999999997E-2</v>
      </c>
      <c r="E247" s="5">
        <v>3.9579999999999997E-2</v>
      </c>
      <c r="F247" s="5">
        <v>3.857E-2</v>
      </c>
      <c r="G247" s="5">
        <v>3.9460000000000002E-2</v>
      </c>
      <c r="H247" s="5">
        <v>4.0480000000000002E-2</v>
      </c>
      <c r="I247" s="5">
        <v>4.0980000000000003E-2</v>
      </c>
      <c r="J247" s="5">
        <v>4.095E-2</v>
      </c>
      <c r="K247" s="5">
        <v>4.061E-2</v>
      </c>
      <c r="L247" s="5">
        <v>3.9449999999999999E-2</v>
      </c>
      <c r="M247" s="5">
        <v>3.8800000000000001E-2</v>
      </c>
      <c r="N247" s="5">
        <v>3.8730000000000001E-2</v>
      </c>
      <c r="O247" s="5">
        <v>4.0120000000000003E-2</v>
      </c>
      <c r="P247" s="5">
        <v>3.9789999999999999E-2</v>
      </c>
      <c r="Q247" s="5">
        <v>3.9899999999999998E-2</v>
      </c>
      <c r="R247" s="5">
        <v>4.0570000000000002E-2</v>
      </c>
      <c r="S247" s="5">
        <v>4.197E-2</v>
      </c>
      <c r="T247" s="5">
        <v>4.6980000000000001E-2</v>
      </c>
      <c r="U247" s="5">
        <v>4.9140000000000003E-2</v>
      </c>
      <c r="V247" s="5">
        <v>5.1119999999999999E-2</v>
      </c>
      <c r="W247" s="5">
        <v>5.2679999999999998E-2</v>
      </c>
      <c r="X247" s="5">
        <v>5.5030000000000003E-2</v>
      </c>
      <c r="Y247" s="5">
        <v>5.629E-2</v>
      </c>
      <c r="Z247" s="5">
        <v>5.7000000000000002E-2</v>
      </c>
      <c r="AA247" s="5">
        <v>5.6660000000000002E-2</v>
      </c>
      <c r="AB247" s="5">
        <v>5.7930000000000002E-2</v>
      </c>
      <c r="AC247" s="5">
        <v>5.8319999999999997E-2</v>
      </c>
      <c r="AD247" s="5">
        <v>5.8970000000000002E-2</v>
      </c>
      <c r="AE247" s="5">
        <v>5.8900000000000001E-2</v>
      </c>
      <c r="AF247" s="5">
        <v>5.4080000000000003E-2</v>
      </c>
      <c r="AG247" s="5">
        <v>5.389E-2</v>
      </c>
      <c r="AH247" s="5">
        <v>5.3469999999999997E-2</v>
      </c>
      <c r="AI247" s="5">
        <v>5.3580000000000003E-2</v>
      </c>
      <c r="AJ247" s="5">
        <v>5.2389999999999999E-2</v>
      </c>
      <c r="AK247" s="5">
        <v>4.7980000000000002E-2</v>
      </c>
      <c r="AM247" s="4" t="s">
        <v>133</v>
      </c>
      <c r="AN247" s="4" t="s">
        <v>134</v>
      </c>
      <c r="AO247" s="5">
        <f t="shared" si="336"/>
        <v>3.9556666666666664E-2</v>
      </c>
      <c r="AP247" s="5">
        <f t="shared" si="337"/>
        <v>4.754916666666667E-2</v>
      </c>
      <c r="AQ247" s="5">
        <f t="shared" si="338"/>
        <v>5.5106363636363648E-2</v>
      </c>
      <c r="AR247" s="6">
        <f>(AO247-AVERAGE(AO203:AO248))/_xlfn.STDEV.P(AO203:AO248)</f>
        <v>-1.5351132022876437</v>
      </c>
      <c r="AS247" s="6">
        <f t="shared" ref="AS247" si="425">(AP247-AVERAGE(AP203:AP248))/_xlfn.STDEV.P(AP203:AP248)</f>
        <v>-1.5756196369484408</v>
      </c>
      <c r="AT247" s="6">
        <f t="shared" ref="AT247" si="426">(AQ247-AVERAGE(AQ203:AQ248))/_xlfn.STDEV.P(AQ203:AQ248)</f>
        <v>-1.6779376392748446</v>
      </c>
    </row>
    <row r="248" spans="1:46" ht="13.5" thickBot="1">
      <c r="A248" s="4" t="s">
        <v>135</v>
      </c>
      <c r="B248" s="4" t="s">
        <v>136</v>
      </c>
      <c r="C248" s="5">
        <v>4.5600000000000002E-2</v>
      </c>
      <c r="D248" s="5">
        <v>4.7359999999999999E-2</v>
      </c>
      <c r="E248" s="5">
        <v>4.836E-2</v>
      </c>
      <c r="F248" s="5">
        <v>4.6780000000000002E-2</v>
      </c>
      <c r="G248" s="5">
        <v>4.8899999999999999E-2</v>
      </c>
      <c r="H248" s="5">
        <v>5.0040000000000001E-2</v>
      </c>
      <c r="I248" s="5">
        <v>5.1659999999999998E-2</v>
      </c>
      <c r="J248" s="5">
        <v>5.3539999999999997E-2</v>
      </c>
      <c r="K248" s="5">
        <v>5.459E-2</v>
      </c>
      <c r="L248" s="5">
        <v>5.5649999999999998E-2</v>
      </c>
      <c r="M248" s="5">
        <v>5.5199999999999999E-2</v>
      </c>
      <c r="N248" s="5">
        <v>5.6390000000000003E-2</v>
      </c>
      <c r="O248" s="5">
        <v>5.5300000000000002E-2</v>
      </c>
      <c r="P248" s="5">
        <v>5.5669999999999997E-2</v>
      </c>
      <c r="Q248" s="5">
        <v>5.706E-2</v>
      </c>
      <c r="R248" s="5">
        <v>5.7860000000000002E-2</v>
      </c>
      <c r="S248" s="5">
        <v>6.019E-2</v>
      </c>
      <c r="T248" s="5">
        <v>6.5860000000000002E-2</v>
      </c>
      <c r="U248" s="5">
        <v>6.8029999999999993E-2</v>
      </c>
      <c r="V248" s="5">
        <v>6.8890000000000007E-2</v>
      </c>
      <c r="W248" s="5">
        <v>7.084E-2</v>
      </c>
      <c r="X248" s="5">
        <v>7.2989999999999999E-2</v>
      </c>
      <c r="Y248" s="5">
        <v>7.3270000000000002E-2</v>
      </c>
      <c r="Z248" s="5">
        <v>7.4270000000000003E-2</v>
      </c>
      <c r="AA248" s="5">
        <v>7.6840000000000006E-2</v>
      </c>
      <c r="AB248" s="5">
        <v>7.8039999999999998E-2</v>
      </c>
      <c r="AC248" s="5">
        <v>7.8539999999999999E-2</v>
      </c>
      <c r="AD248" s="5">
        <v>8.1049999999999997E-2</v>
      </c>
      <c r="AE248" s="5">
        <v>8.4070000000000006E-2</v>
      </c>
      <c r="AF248" s="5">
        <v>8.208E-2</v>
      </c>
      <c r="AG248" s="5">
        <v>8.2580000000000001E-2</v>
      </c>
      <c r="AH248" s="5">
        <v>8.3860000000000004E-2</v>
      </c>
      <c r="AI248" s="5">
        <v>8.3549999999999999E-2</v>
      </c>
      <c r="AJ248" s="5">
        <v>8.3070000000000005E-2</v>
      </c>
      <c r="AK248" s="5">
        <v>7.7640000000000001E-2</v>
      </c>
      <c r="AM248" s="4" t="s">
        <v>135</v>
      </c>
      <c r="AN248" s="4" t="s">
        <v>136</v>
      </c>
      <c r="AO248" s="5">
        <f t="shared" si="336"/>
        <v>5.1172500000000003E-2</v>
      </c>
      <c r="AP248" s="5">
        <f t="shared" si="337"/>
        <v>6.501916666666667E-2</v>
      </c>
      <c r="AQ248" s="5">
        <f t="shared" si="338"/>
        <v>8.1029090909090926E-2</v>
      </c>
      <c r="AR248" s="6">
        <f>(AO248-AVERAGE(AO203:AO248))/_xlfn.STDEV.P(AO203:AO248)</f>
        <v>-1.0341477817789531</v>
      </c>
      <c r="AS248" s="6">
        <f t="shared" ref="AS248" si="427">(AP248-AVERAGE(AP203:AP248))/_xlfn.STDEV.P(AP203:AP248)</f>
        <v>-0.98116584689567665</v>
      </c>
      <c r="AT248" s="6">
        <f t="shared" ref="AT248" si="428">(AQ248-AVERAGE(AQ203:AQ248))/_xlfn.STDEV.P(AQ203:AQ248)</f>
        <v>-0.88896465692118909</v>
      </c>
    </row>
    <row r="249" spans="1:46" ht="13.5" thickBot="1">
      <c r="A249" s="268" t="s">
        <v>141</v>
      </c>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M249" s="268" t="s">
        <v>141</v>
      </c>
      <c r="AN249" s="269"/>
      <c r="AO249" s="269"/>
      <c r="AP249" s="269"/>
      <c r="AQ249" s="269"/>
    </row>
    <row r="250" spans="1:46" ht="13.5" thickBot="1">
      <c r="A250" s="267"/>
      <c r="B250" s="267"/>
      <c r="C250" s="4" t="s">
        <v>10</v>
      </c>
      <c r="D250" s="4" t="s">
        <v>11</v>
      </c>
      <c r="E250" s="4" t="s">
        <v>12</v>
      </c>
      <c r="F250" s="4" t="s">
        <v>13</v>
      </c>
      <c r="G250" s="4" t="s">
        <v>14</v>
      </c>
      <c r="H250" s="4" t="s">
        <v>15</v>
      </c>
      <c r="I250" s="4" t="s">
        <v>16</v>
      </c>
      <c r="J250" s="4" t="s">
        <v>17</v>
      </c>
      <c r="K250" s="4" t="s">
        <v>18</v>
      </c>
      <c r="L250" s="4" t="s">
        <v>19</v>
      </c>
      <c r="M250" s="4" t="s">
        <v>20</v>
      </c>
      <c r="N250" s="4" t="s">
        <v>21</v>
      </c>
      <c r="O250" s="4" t="s">
        <v>22</v>
      </c>
      <c r="P250" s="4" t="s">
        <v>23</v>
      </c>
      <c r="Q250" s="4" t="s">
        <v>24</v>
      </c>
      <c r="R250" s="4" t="s">
        <v>25</v>
      </c>
      <c r="S250" s="4" t="s">
        <v>26</v>
      </c>
      <c r="T250" s="4" t="s">
        <v>27</v>
      </c>
      <c r="U250" s="4" t="s">
        <v>28</v>
      </c>
      <c r="V250" s="4" t="s">
        <v>29</v>
      </c>
      <c r="W250" s="4" t="s">
        <v>30</v>
      </c>
      <c r="X250" s="4" t="s">
        <v>31</v>
      </c>
      <c r="Y250" s="4" t="s">
        <v>32</v>
      </c>
      <c r="Z250" s="4" t="s">
        <v>33</v>
      </c>
      <c r="AA250" s="4" t="s">
        <v>34</v>
      </c>
      <c r="AB250" s="4" t="s">
        <v>35</v>
      </c>
      <c r="AC250" s="4" t="s">
        <v>36</v>
      </c>
      <c r="AD250" s="4" t="s">
        <v>37</v>
      </c>
      <c r="AE250" s="4" t="s">
        <v>38</v>
      </c>
      <c r="AF250" s="4" t="s">
        <v>39</v>
      </c>
      <c r="AG250" s="4" t="s">
        <v>40</v>
      </c>
      <c r="AH250" s="4" t="s">
        <v>41</v>
      </c>
      <c r="AI250" s="4" t="s">
        <v>42</v>
      </c>
      <c r="AJ250" s="4" t="s">
        <v>43</v>
      </c>
      <c r="AK250" s="4" t="s">
        <v>44</v>
      </c>
      <c r="AM250" s="267"/>
      <c r="AN250" s="267"/>
      <c r="AO250" s="4">
        <v>2016</v>
      </c>
      <c r="AP250" s="4">
        <v>2017</v>
      </c>
      <c r="AQ250" s="4">
        <v>2018</v>
      </c>
      <c r="AR250" s="4">
        <v>2016</v>
      </c>
      <c r="AS250" s="4">
        <v>2017</v>
      </c>
      <c r="AT250" s="4">
        <v>2018</v>
      </c>
    </row>
    <row r="251" spans="1:46" ht="13.5" thickBot="1">
      <c r="A251" s="4" t="s">
        <v>45</v>
      </c>
      <c r="B251" s="4" t="s">
        <v>46</v>
      </c>
      <c r="C251" s="5">
        <v>8.6569999999999994E-2</v>
      </c>
      <c r="D251" s="5">
        <v>8.7800000000000003E-2</v>
      </c>
      <c r="E251" s="5">
        <v>8.9260000000000006E-2</v>
      </c>
      <c r="F251" s="5">
        <v>9.0590000000000004E-2</v>
      </c>
      <c r="G251" s="5">
        <v>9.146E-2</v>
      </c>
      <c r="H251" s="5">
        <v>9.2160000000000006E-2</v>
      </c>
      <c r="I251" s="5">
        <v>9.2530000000000001E-2</v>
      </c>
      <c r="J251" s="5">
        <v>9.2810000000000004E-2</v>
      </c>
      <c r="K251" s="5">
        <v>9.3689999999999996E-2</v>
      </c>
      <c r="L251" s="5">
        <v>9.4780000000000003E-2</v>
      </c>
      <c r="M251" s="5">
        <v>9.5070000000000002E-2</v>
      </c>
      <c r="N251" s="5">
        <v>9.5390000000000003E-2</v>
      </c>
      <c r="O251" s="5">
        <v>9.7699999999999995E-2</v>
      </c>
      <c r="P251" s="5">
        <v>9.955E-2</v>
      </c>
      <c r="Q251" s="5">
        <v>0.10238</v>
      </c>
      <c r="R251" s="5">
        <v>0.10291</v>
      </c>
      <c r="S251" s="5">
        <v>0.10471</v>
      </c>
      <c r="T251" s="5">
        <v>0.1062</v>
      </c>
      <c r="U251" s="5">
        <v>0.10745</v>
      </c>
      <c r="V251" s="5">
        <v>0.10913</v>
      </c>
      <c r="W251" s="5">
        <v>0.11176</v>
      </c>
      <c r="X251" s="5">
        <v>0.11434999999999999</v>
      </c>
      <c r="Y251" s="5">
        <v>0.11659</v>
      </c>
      <c r="Z251" s="5">
        <v>0.11796</v>
      </c>
      <c r="AA251" s="5">
        <v>0.12014</v>
      </c>
      <c r="AB251" s="5">
        <v>0.12195</v>
      </c>
      <c r="AC251" s="5">
        <v>0.12189999999999999</v>
      </c>
      <c r="AD251" s="5">
        <v>0.12259</v>
      </c>
      <c r="AE251" s="5">
        <v>0.12306</v>
      </c>
      <c r="AF251" s="5">
        <v>0.12257999999999999</v>
      </c>
      <c r="AG251" s="5">
        <v>0.12274</v>
      </c>
      <c r="AH251" s="5">
        <v>0.12239999999999999</v>
      </c>
      <c r="AI251" s="5">
        <v>0.12345</v>
      </c>
      <c r="AJ251" s="5">
        <v>0.12292</v>
      </c>
      <c r="AK251" s="5">
        <v>0.11158999999999999</v>
      </c>
      <c r="AM251" s="4" t="s">
        <v>45</v>
      </c>
      <c r="AN251" s="4" t="s">
        <v>46</v>
      </c>
      <c r="AO251" s="5">
        <f>AVERAGE(C251:N251)</f>
        <v>9.1842500000000007E-2</v>
      </c>
      <c r="AP251" s="5">
        <f>AVERAGE(O251:Z251)</f>
        <v>0.10755750000000001</v>
      </c>
      <c r="AQ251" s="5">
        <f>AVERAGE(AA251:AK251)</f>
        <v>0.12139272727272726</v>
      </c>
      <c r="AR251" s="6">
        <f>(AO251-AVERAGE(AO251:AO296))/_xlfn.STDEV.P(AO251:AO296)</f>
        <v>1.1266860514254131</v>
      </c>
      <c r="AS251" s="6">
        <f t="shared" ref="AS251" si="429">(AP251-AVERAGE(AP251:AP296))/_xlfn.STDEV.P(AP251:AP296)</f>
        <v>0.96222959470045299</v>
      </c>
      <c r="AT251" s="6">
        <f t="shared" ref="AT251" si="430">(AQ251-AVERAGE(AQ251:AQ296))/_xlfn.STDEV.P(AQ251:AQ296)</f>
        <v>0.94489595804519977</v>
      </c>
    </row>
    <row r="252" spans="1:46" ht="13.5" thickBot="1">
      <c r="A252" s="4" t="s">
        <v>47</v>
      </c>
      <c r="B252" s="4" t="s">
        <v>48</v>
      </c>
      <c r="C252" s="5">
        <v>8.4739999999999996E-2</v>
      </c>
      <c r="D252" s="5">
        <v>8.7389999999999995E-2</v>
      </c>
      <c r="E252" s="5">
        <v>8.9270000000000002E-2</v>
      </c>
      <c r="F252" s="5">
        <v>8.9910000000000004E-2</v>
      </c>
      <c r="G252" s="5">
        <v>9.3219999999999997E-2</v>
      </c>
      <c r="H252" s="5">
        <v>9.4850000000000004E-2</v>
      </c>
      <c r="I252" s="5">
        <v>9.536E-2</v>
      </c>
      <c r="J252" s="5">
        <v>9.7820000000000004E-2</v>
      </c>
      <c r="K252" s="5">
        <v>0.10077</v>
      </c>
      <c r="L252" s="5">
        <v>0.10317</v>
      </c>
      <c r="M252" s="5">
        <v>0.10677</v>
      </c>
      <c r="N252" s="5">
        <v>0.10780000000000001</v>
      </c>
      <c r="O252" s="5">
        <v>0.10996</v>
      </c>
      <c r="P252" s="5">
        <v>0.11049</v>
      </c>
      <c r="Q252" s="5">
        <v>0.11448</v>
      </c>
      <c r="R252" s="5">
        <v>0.11669</v>
      </c>
      <c r="S252" s="5">
        <v>0.11718000000000001</v>
      </c>
      <c r="T252" s="5">
        <v>0.12232</v>
      </c>
      <c r="U252" s="5">
        <v>0.12214999999999999</v>
      </c>
      <c r="V252" s="5">
        <v>0.12401</v>
      </c>
      <c r="W252" s="5">
        <v>0.12485</v>
      </c>
      <c r="X252" s="5">
        <v>0.12723000000000001</v>
      </c>
      <c r="Y252" s="5">
        <v>0.12975</v>
      </c>
      <c r="Z252" s="5">
        <v>0.12967999999999999</v>
      </c>
      <c r="AA252" s="5">
        <v>0.13142000000000001</v>
      </c>
      <c r="AB252" s="5">
        <v>0.13458000000000001</v>
      </c>
      <c r="AC252" s="5">
        <v>0.13378999999999999</v>
      </c>
      <c r="AD252" s="5">
        <v>0.13378000000000001</v>
      </c>
      <c r="AE252" s="5">
        <v>0.13278000000000001</v>
      </c>
      <c r="AF252" s="5">
        <v>0.13008</v>
      </c>
      <c r="AG252" s="5">
        <v>0.13264000000000001</v>
      </c>
      <c r="AH252" s="5">
        <v>0.13252</v>
      </c>
      <c r="AI252" s="5">
        <v>0.13372000000000001</v>
      </c>
      <c r="AJ252" s="5">
        <v>0.12903000000000001</v>
      </c>
      <c r="AK252" s="5">
        <v>0.11735</v>
      </c>
      <c r="AM252" s="4" t="s">
        <v>47</v>
      </c>
      <c r="AN252" s="4" t="s">
        <v>48</v>
      </c>
      <c r="AO252" s="5">
        <f t="shared" ref="AO252:AO296" si="431">AVERAGE(C252:N252)</f>
        <v>9.592249999999998E-2</v>
      </c>
      <c r="AP252" s="5">
        <f t="shared" ref="AP252:AP296" si="432">AVERAGE(O252:Z252)</f>
        <v>0.12073249999999998</v>
      </c>
      <c r="AQ252" s="5">
        <f t="shared" ref="AQ252:AQ296" si="433">AVERAGE(AA252:AK252)</f>
        <v>0.13106272727272728</v>
      </c>
      <c r="AR252" s="6">
        <f>(AO252-AVERAGE(AO251:AO296))/_xlfn.STDEV.P(AO251:AO296)</f>
        <v>1.2963884798189229</v>
      </c>
      <c r="AS252" s="6">
        <f t="shared" ref="AS252" si="434">(AP252-AVERAGE(AP251:AP296))/_xlfn.STDEV.P(AP251:AP296)</f>
        <v>1.4024566529937552</v>
      </c>
      <c r="AT252" s="6">
        <f t="shared" ref="AT252" si="435">(AQ252-AVERAGE(AQ251:AQ296))/_xlfn.STDEV.P(AQ251:AQ296)</f>
        <v>1.2268085573972971</v>
      </c>
    </row>
    <row r="253" spans="1:46" ht="13.5" thickBot="1">
      <c r="A253" s="4" t="s">
        <v>49</v>
      </c>
      <c r="B253" s="4" t="s">
        <v>50</v>
      </c>
      <c r="C253" s="5">
        <v>9.8080000000000001E-2</v>
      </c>
      <c r="D253" s="5">
        <v>9.9830000000000002E-2</v>
      </c>
      <c r="E253" s="5">
        <v>0.10291</v>
      </c>
      <c r="F253" s="5">
        <v>0.10485999999999999</v>
      </c>
      <c r="G253" s="5">
        <v>0.10684</v>
      </c>
      <c r="H253" s="5">
        <v>0.10825</v>
      </c>
      <c r="I253" s="5">
        <v>0.10879999999999999</v>
      </c>
      <c r="J253" s="5">
        <v>0.10953</v>
      </c>
      <c r="K253" s="5">
        <v>0.11244999999999999</v>
      </c>
      <c r="L253" s="5">
        <v>0.11361</v>
      </c>
      <c r="M253" s="5">
        <v>0.11523</v>
      </c>
      <c r="N253" s="5">
        <v>0.11568000000000001</v>
      </c>
      <c r="O253" s="5">
        <v>0.11677</v>
      </c>
      <c r="P253" s="5">
        <v>0.11687</v>
      </c>
      <c r="Q253" s="5">
        <v>0.11795</v>
      </c>
      <c r="R253" s="5">
        <v>0.11913</v>
      </c>
      <c r="S253" s="5">
        <v>0.12053999999999999</v>
      </c>
      <c r="T253" s="5">
        <v>0.12339</v>
      </c>
      <c r="U253" s="5">
        <v>0.12435</v>
      </c>
      <c r="V253" s="5">
        <v>0.12658</v>
      </c>
      <c r="W253" s="5">
        <v>0.12584000000000001</v>
      </c>
      <c r="X253" s="5">
        <v>0.12887000000000001</v>
      </c>
      <c r="Y253" s="5">
        <v>0.13086999999999999</v>
      </c>
      <c r="Z253" s="5">
        <v>0.13255</v>
      </c>
      <c r="AA253" s="5">
        <v>0.13638</v>
      </c>
      <c r="AB253" s="5">
        <v>0.14036000000000001</v>
      </c>
      <c r="AC253" s="5">
        <v>0.14166999999999999</v>
      </c>
      <c r="AD253" s="5">
        <v>0.14307</v>
      </c>
      <c r="AE253" s="5">
        <v>0.14241999999999999</v>
      </c>
      <c r="AF253" s="5">
        <v>0.14066999999999999</v>
      </c>
      <c r="AG253" s="5">
        <v>0.14000000000000001</v>
      </c>
      <c r="AH253" s="5">
        <v>0.13991000000000001</v>
      </c>
      <c r="AI253" s="5">
        <v>0.14319999999999999</v>
      </c>
      <c r="AJ253" s="5">
        <v>0.14233000000000001</v>
      </c>
      <c r="AK253" s="5">
        <v>0.1298</v>
      </c>
      <c r="AM253" s="4" t="s">
        <v>49</v>
      </c>
      <c r="AN253" s="4" t="s">
        <v>50</v>
      </c>
      <c r="AO253" s="5">
        <f t="shared" si="431"/>
        <v>0.10800583333333331</v>
      </c>
      <c r="AP253" s="5">
        <f t="shared" si="432"/>
        <v>0.1236425</v>
      </c>
      <c r="AQ253" s="5">
        <f t="shared" si="433"/>
        <v>0.13998272727272726</v>
      </c>
      <c r="AR253" s="6">
        <f>(AO253-AVERAGE(AO251:AO296))/_xlfn.STDEV.P(AO251:AO296)</f>
        <v>1.7989794135823847</v>
      </c>
      <c r="AS253" s="6">
        <f t="shared" ref="AS253" si="436">(AP253-AVERAGE(AP251:AP296))/_xlfn.STDEV.P(AP251:AP296)</f>
        <v>1.4996908647306451</v>
      </c>
      <c r="AT253" s="6">
        <f t="shared" ref="AT253" si="437">(AQ253-AVERAGE(AQ251:AQ296))/_xlfn.STDEV.P(AQ251:AQ296)</f>
        <v>1.4868561671409064</v>
      </c>
    </row>
    <row r="254" spans="1:46" ht="13.5" thickBot="1">
      <c r="A254" s="4" t="s">
        <v>51</v>
      </c>
      <c r="B254" s="4" t="s">
        <v>52</v>
      </c>
      <c r="C254" s="5">
        <v>6.1460000000000001E-2</v>
      </c>
      <c r="D254" s="5">
        <v>6.2560000000000004E-2</v>
      </c>
      <c r="E254" s="5">
        <v>6.3210000000000002E-2</v>
      </c>
      <c r="F254" s="5">
        <v>6.2109999999999999E-2</v>
      </c>
      <c r="G254" s="5">
        <v>6.2689999999999996E-2</v>
      </c>
      <c r="H254" s="5">
        <v>6.5199999999999994E-2</v>
      </c>
      <c r="I254" s="5">
        <v>6.6949999999999996E-2</v>
      </c>
      <c r="J254" s="5">
        <v>6.8440000000000001E-2</v>
      </c>
      <c r="K254" s="5">
        <v>7.0419999999999996E-2</v>
      </c>
      <c r="L254" s="5">
        <v>7.1040000000000006E-2</v>
      </c>
      <c r="M254" s="5">
        <v>7.3080000000000006E-2</v>
      </c>
      <c r="N254" s="5">
        <v>7.4539999999999995E-2</v>
      </c>
      <c r="O254" s="5">
        <v>7.6079999999999995E-2</v>
      </c>
      <c r="P254" s="5">
        <v>7.8700000000000006E-2</v>
      </c>
      <c r="Q254" s="5">
        <v>8.2049999999999998E-2</v>
      </c>
      <c r="R254" s="5">
        <v>8.4870000000000001E-2</v>
      </c>
      <c r="S254" s="5">
        <v>8.7540000000000007E-2</v>
      </c>
      <c r="T254" s="5">
        <v>8.9599999999999999E-2</v>
      </c>
      <c r="U254" s="5">
        <v>9.2609999999999998E-2</v>
      </c>
      <c r="V254" s="5">
        <v>9.3380000000000005E-2</v>
      </c>
      <c r="W254" s="5">
        <v>9.6030000000000004E-2</v>
      </c>
      <c r="X254" s="5">
        <v>9.9150000000000002E-2</v>
      </c>
      <c r="Y254" s="5">
        <v>9.9330000000000002E-2</v>
      </c>
      <c r="Z254" s="5">
        <v>0.10087</v>
      </c>
      <c r="AA254" s="5">
        <v>0.10349999999999999</v>
      </c>
      <c r="AB254" s="5">
        <v>0.10188999999999999</v>
      </c>
      <c r="AC254" s="5">
        <v>0.10213999999999999</v>
      </c>
      <c r="AD254" s="5">
        <v>0.10513</v>
      </c>
      <c r="AE254" s="5">
        <v>0.10693999999999999</v>
      </c>
      <c r="AF254" s="5">
        <v>0.10577</v>
      </c>
      <c r="AG254" s="5">
        <v>0.10382</v>
      </c>
      <c r="AH254" s="5">
        <v>0.1047</v>
      </c>
      <c r="AI254" s="5">
        <v>0.10374</v>
      </c>
      <c r="AJ254" s="5">
        <v>0.10367999999999999</v>
      </c>
      <c r="AK254" s="5">
        <v>9.4240000000000004E-2</v>
      </c>
      <c r="AM254" s="4" t="s">
        <v>51</v>
      </c>
      <c r="AN254" s="4" t="s">
        <v>52</v>
      </c>
      <c r="AO254" s="5">
        <f t="shared" si="431"/>
        <v>6.6808333333333345E-2</v>
      </c>
      <c r="AP254" s="5">
        <f t="shared" si="432"/>
        <v>9.0017500000000014E-2</v>
      </c>
      <c r="AQ254" s="5">
        <f t="shared" si="433"/>
        <v>0.10323181818181819</v>
      </c>
      <c r="AR254" s="6">
        <f>(AO254-AVERAGE(AO251:AO296))/_xlfn.STDEV.P(AO251:AO296)</f>
        <v>8.5421620998644185E-2</v>
      </c>
      <c r="AS254" s="6">
        <f t="shared" ref="AS254" si="438">(AP254-AVERAGE(AP251:AP296))/_xlfn.STDEV.P(AP251:AP296)</f>
        <v>0.37615121880181612</v>
      </c>
      <c r="AT254" s="6">
        <f t="shared" ref="AT254" si="439">(AQ254-AVERAGE(AQ251:AQ296))/_xlfn.STDEV.P(AQ251:AQ296)</f>
        <v>0.41544517330731912</v>
      </c>
    </row>
    <row r="255" spans="1:46" ht="13.5" thickBot="1">
      <c r="A255" s="4" t="s">
        <v>53</v>
      </c>
      <c r="B255" s="4" t="s">
        <v>54</v>
      </c>
      <c r="C255" s="5">
        <v>8.7650000000000006E-2</v>
      </c>
      <c r="D255" s="5">
        <v>8.9709999999999998E-2</v>
      </c>
      <c r="E255" s="5">
        <v>8.9160000000000003E-2</v>
      </c>
      <c r="F255" s="5">
        <v>9.0969999999999995E-2</v>
      </c>
      <c r="G255" s="5">
        <v>9.2319999999999999E-2</v>
      </c>
      <c r="H255" s="5">
        <v>9.418E-2</v>
      </c>
      <c r="I255" s="5">
        <v>9.6320000000000003E-2</v>
      </c>
      <c r="J255" s="5">
        <v>9.6680000000000002E-2</v>
      </c>
      <c r="K255" s="5">
        <v>9.8470000000000002E-2</v>
      </c>
      <c r="L255" s="5">
        <v>9.9970000000000003E-2</v>
      </c>
      <c r="M255" s="5">
        <v>0.1004</v>
      </c>
      <c r="N255" s="5">
        <v>0.10112</v>
      </c>
      <c r="O255" s="5">
        <v>0.10196</v>
      </c>
      <c r="P255" s="5">
        <v>0.10441</v>
      </c>
      <c r="Q255" s="5">
        <v>0.1089</v>
      </c>
      <c r="R255" s="5">
        <v>0.10935</v>
      </c>
      <c r="S255" s="5">
        <v>0.11105</v>
      </c>
      <c r="T255" s="5">
        <v>0.11396000000000001</v>
      </c>
      <c r="U255" s="5">
        <v>0.11468</v>
      </c>
      <c r="V255" s="5">
        <v>0.11831</v>
      </c>
      <c r="W255" s="5">
        <v>0.12335</v>
      </c>
      <c r="X255" s="5">
        <v>0.12701999999999999</v>
      </c>
      <c r="Y255" s="5">
        <v>0.13136999999999999</v>
      </c>
      <c r="Z255" s="5">
        <v>0.13172</v>
      </c>
      <c r="AA255" s="5">
        <v>0.13258</v>
      </c>
      <c r="AB255" s="5">
        <v>0.13425000000000001</v>
      </c>
      <c r="AC255" s="5">
        <v>0.13098000000000001</v>
      </c>
      <c r="AD255" s="5">
        <v>0.12977</v>
      </c>
      <c r="AE255" s="5">
        <v>0.1295</v>
      </c>
      <c r="AF255" s="5">
        <v>0.12987000000000001</v>
      </c>
      <c r="AG255" s="5">
        <v>0.13045000000000001</v>
      </c>
      <c r="AH255" s="5">
        <v>0.12914999999999999</v>
      </c>
      <c r="AI255" s="5">
        <v>0.12870000000000001</v>
      </c>
      <c r="AJ255" s="5">
        <v>0.13106999999999999</v>
      </c>
      <c r="AK255" s="5">
        <v>0.11776</v>
      </c>
      <c r="AM255" s="4" t="s">
        <v>53</v>
      </c>
      <c r="AN255" s="4" t="s">
        <v>54</v>
      </c>
      <c r="AO255" s="5">
        <f t="shared" si="431"/>
        <v>9.4745833333333349E-2</v>
      </c>
      <c r="AP255" s="5">
        <f t="shared" si="432"/>
        <v>0.11634</v>
      </c>
      <c r="AQ255" s="5">
        <f t="shared" si="433"/>
        <v>0.12946181818181818</v>
      </c>
      <c r="AR255" s="6">
        <f>(AO255-AVERAGE(AO251:AO296))/_xlfn.STDEV.P(AO251:AO296)</f>
        <v>1.2474465213034756</v>
      </c>
      <c r="AS255" s="6">
        <f t="shared" ref="AS255" si="440">(AP255-AVERAGE(AP251:AP296))/_xlfn.STDEV.P(AP251:AP296)</f>
        <v>1.2556864553805995</v>
      </c>
      <c r="AT255" s="6">
        <f t="shared" ref="AT255" si="441">(AQ255-AVERAGE(AQ251:AQ296))/_xlfn.STDEV.P(AQ251:AQ296)</f>
        <v>1.1801367432148167</v>
      </c>
    </row>
    <row r="256" spans="1:46" ht="13.5" thickBot="1">
      <c r="A256" s="4" t="s">
        <v>55</v>
      </c>
      <c r="B256" s="4" t="s">
        <v>56</v>
      </c>
      <c r="C256" s="5">
        <v>8.7349999999999997E-2</v>
      </c>
      <c r="D256" s="5">
        <v>9.1120000000000007E-2</v>
      </c>
      <c r="E256" s="5">
        <v>9.1749999999999998E-2</v>
      </c>
      <c r="F256" s="5">
        <v>9.2689999999999995E-2</v>
      </c>
      <c r="G256" s="5">
        <v>9.4579999999999997E-2</v>
      </c>
      <c r="H256" s="5">
        <v>9.6339999999999995E-2</v>
      </c>
      <c r="I256" s="5">
        <v>9.6740000000000007E-2</v>
      </c>
      <c r="J256" s="5">
        <v>9.8750000000000004E-2</v>
      </c>
      <c r="K256" s="5">
        <v>0.10223</v>
      </c>
      <c r="L256" s="5">
        <v>0.105</v>
      </c>
      <c r="M256" s="5">
        <v>0.10863</v>
      </c>
      <c r="N256" s="5">
        <v>0.11118</v>
      </c>
      <c r="O256" s="5">
        <v>0.11421000000000001</v>
      </c>
      <c r="P256" s="5">
        <v>0.11475</v>
      </c>
      <c r="Q256" s="5">
        <v>0.11902</v>
      </c>
      <c r="R256" s="5">
        <v>0.12135</v>
      </c>
      <c r="S256" s="5">
        <v>0.12343</v>
      </c>
      <c r="T256" s="5">
        <v>0.12533</v>
      </c>
      <c r="U256" s="5">
        <v>0.12609000000000001</v>
      </c>
      <c r="V256" s="5">
        <v>0.12884000000000001</v>
      </c>
      <c r="W256" s="5">
        <v>0.1303</v>
      </c>
      <c r="X256" s="5">
        <v>0.13383</v>
      </c>
      <c r="Y256" s="5">
        <v>0.13597999999999999</v>
      </c>
      <c r="Z256" s="5">
        <v>0.13658999999999999</v>
      </c>
      <c r="AA256" s="5">
        <v>0.13836999999999999</v>
      </c>
      <c r="AB256" s="5">
        <v>0.14191000000000001</v>
      </c>
      <c r="AC256" s="5">
        <v>0.14154</v>
      </c>
      <c r="AD256" s="5">
        <v>0.14074999999999999</v>
      </c>
      <c r="AE256" s="5">
        <v>0.14088999999999999</v>
      </c>
      <c r="AF256" s="5">
        <v>0.14226</v>
      </c>
      <c r="AG256" s="5">
        <v>0.14409</v>
      </c>
      <c r="AH256" s="5">
        <v>0.14571000000000001</v>
      </c>
      <c r="AI256" s="5">
        <v>0.15065000000000001</v>
      </c>
      <c r="AJ256" s="5">
        <v>0.14693999999999999</v>
      </c>
      <c r="AK256" s="5">
        <v>0.13450000000000001</v>
      </c>
      <c r="AM256" s="4" t="s">
        <v>55</v>
      </c>
      <c r="AN256" s="4" t="s">
        <v>56</v>
      </c>
      <c r="AO256" s="5">
        <f t="shared" si="431"/>
        <v>9.803000000000002E-2</v>
      </c>
      <c r="AP256" s="5">
        <f t="shared" si="432"/>
        <v>0.12581000000000001</v>
      </c>
      <c r="AQ256" s="5">
        <f t="shared" si="433"/>
        <v>0.14251000000000003</v>
      </c>
      <c r="AR256" s="6">
        <f>(AO256-AVERAGE(AO251:AO296))/_xlfn.STDEV.P(AO251:AO296)</f>
        <v>1.3840472709560139</v>
      </c>
      <c r="AS256" s="6">
        <f t="shared" ref="AS256" si="442">(AP256-AVERAGE(AP251:AP296))/_xlfn.STDEV.P(AP251:AP296)</f>
        <v>1.5721153162563175</v>
      </c>
      <c r="AT256" s="6">
        <f t="shared" ref="AT256" si="443">(AQ256-AVERAGE(AQ251:AQ296))/_xlfn.STDEV.P(AQ251:AQ296)</f>
        <v>1.5605345563670832</v>
      </c>
    </row>
    <row r="257" spans="1:46" ht="13.5" thickBot="1">
      <c r="A257" s="4" t="s">
        <v>57</v>
      </c>
      <c r="B257" s="4" t="s">
        <v>58</v>
      </c>
      <c r="C257" s="5">
        <v>8.5120000000000001E-2</v>
      </c>
      <c r="D257" s="5">
        <v>8.6230000000000001E-2</v>
      </c>
      <c r="E257" s="5">
        <v>8.5900000000000004E-2</v>
      </c>
      <c r="F257" s="5">
        <v>8.5440000000000002E-2</v>
      </c>
      <c r="G257" s="5">
        <v>8.5040000000000004E-2</v>
      </c>
      <c r="H257" s="5">
        <v>8.5959999999999995E-2</v>
      </c>
      <c r="I257" s="5">
        <v>8.5500000000000007E-2</v>
      </c>
      <c r="J257" s="5">
        <v>8.6470000000000005E-2</v>
      </c>
      <c r="K257" s="5">
        <v>8.7919999999999998E-2</v>
      </c>
      <c r="L257" s="5">
        <v>8.7980000000000003E-2</v>
      </c>
      <c r="M257" s="5">
        <v>8.8550000000000004E-2</v>
      </c>
      <c r="N257" s="5">
        <v>8.9029999999999998E-2</v>
      </c>
      <c r="O257" s="5">
        <v>9.1480000000000006E-2</v>
      </c>
      <c r="P257" s="5">
        <v>9.3590000000000007E-2</v>
      </c>
      <c r="Q257" s="5">
        <v>9.6409999999999996E-2</v>
      </c>
      <c r="R257" s="5">
        <v>9.7570000000000004E-2</v>
      </c>
      <c r="S257" s="5">
        <v>0.10056</v>
      </c>
      <c r="T257" s="5">
        <v>0.10385999999999999</v>
      </c>
      <c r="U257" s="5">
        <v>0.10521999999999999</v>
      </c>
      <c r="V257" s="5">
        <v>0.10818</v>
      </c>
      <c r="W257" s="5">
        <v>0.11197</v>
      </c>
      <c r="X257" s="5">
        <v>0.11726</v>
      </c>
      <c r="Y257" s="5">
        <v>0.11890000000000001</v>
      </c>
      <c r="Z257" s="5">
        <v>0.11976000000000001</v>
      </c>
      <c r="AA257" s="5">
        <v>0.12154</v>
      </c>
      <c r="AB257" s="5">
        <v>0.12182</v>
      </c>
      <c r="AC257" s="5">
        <v>0.12112000000000001</v>
      </c>
      <c r="AD257" s="5">
        <v>0.1227</v>
      </c>
      <c r="AE257" s="5">
        <v>0.12126000000000001</v>
      </c>
      <c r="AF257" s="5">
        <v>0.11888</v>
      </c>
      <c r="AG257" s="5">
        <v>0.12012</v>
      </c>
      <c r="AH257" s="5">
        <v>0.11849</v>
      </c>
      <c r="AI257" s="5">
        <v>0.11661000000000001</v>
      </c>
      <c r="AJ257" s="5">
        <v>0.11461</v>
      </c>
      <c r="AK257" s="5">
        <v>0.10389</v>
      </c>
      <c r="AM257" s="4" t="s">
        <v>57</v>
      </c>
      <c r="AN257" s="4" t="s">
        <v>58</v>
      </c>
      <c r="AO257" s="5">
        <f t="shared" si="431"/>
        <v>8.6595000000000019E-2</v>
      </c>
      <c r="AP257" s="5">
        <f t="shared" si="432"/>
        <v>0.10539666666666668</v>
      </c>
      <c r="AQ257" s="5">
        <f t="shared" si="433"/>
        <v>0.11827636363636365</v>
      </c>
      <c r="AR257" s="6">
        <f>(AO257-AVERAGE(AO251:AO296))/_xlfn.STDEV.P(AO251:AO296)</f>
        <v>0.90842294039724003</v>
      </c>
      <c r="AS257" s="6">
        <f t="shared" ref="AS257" si="444">(AP257-AVERAGE(AP251:AP296))/_xlfn.STDEV.P(AP251:AP296)</f>
        <v>0.89002790196455572</v>
      </c>
      <c r="AT257" s="6">
        <f t="shared" ref="AT257" si="445">(AQ257-AVERAGE(AQ251:AQ296))/_xlfn.STDEV.P(AQ251:AQ296)</f>
        <v>0.85404361334472212</v>
      </c>
    </row>
    <row r="258" spans="1:46" ht="13.5" thickBot="1">
      <c r="A258" s="4" t="s">
        <v>59</v>
      </c>
      <c r="B258" s="4" t="s">
        <v>60</v>
      </c>
      <c r="C258" s="5">
        <v>0.10069</v>
      </c>
      <c r="D258" s="5">
        <v>0.10425</v>
      </c>
      <c r="E258" s="5">
        <v>0.10663</v>
      </c>
      <c r="F258" s="5">
        <v>0.10838</v>
      </c>
      <c r="G258" s="5">
        <v>0.10925</v>
      </c>
      <c r="H258" s="5">
        <v>0.11138000000000001</v>
      </c>
      <c r="I258" s="5">
        <v>0.11389000000000001</v>
      </c>
      <c r="J258" s="5">
        <v>0.11391999999999999</v>
      </c>
      <c r="K258" s="5">
        <v>0.11369</v>
      </c>
      <c r="L258" s="5">
        <v>0.11670999999999999</v>
      </c>
      <c r="M258" s="5">
        <v>0.12019000000000001</v>
      </c>
      <c r="N258" s="5">
        <v>0.12186</v>
      </c>
      <c r="O258" s="5">
        <v>0.12570000000000001</v>
      </c>
      <c r="P258" s="5">
        <v>0.12798000000000001</v>
      </c>
      <c r="Q258" s="5">
        <v>0.13002</v>
      </c>
      <c r="R258" s="5">
        <v>0.13259000000000001</v>
      </c>
      <c r="S258" s="5">
        <v>0.13550000000000001</v>
      </c>
      <c r="T258" s="5">
        <v>0.13904</v>
      </c>
      <c r="U258" s="5">
        <v>0.14043</v>
      </c>
      <c r="V258" s="5">
        <v>0.14268</v>
      </c>
      <c r="W258" s="5">
        <v>0.15129999999999999</v>
      </c>
      <c r="X258" s="5">
        <v>0.15204000000000001</v>
      </c>
      <c r="Y258" s="5">
        <v>0.15137</v>
      </c>
      <c r="Z258" s="5">
        <v>0.15407999999999999</v>
      </c>
      <c r="AA258" s="5">
        <v>0.15475</v>
      </c>
      <c r="AB258" s="5">
        <v>0.15626999999999999</v>
      </c>
      <c r="AC258" s="5">
        <v>0.15681</v>
      </c>
      <c r="AD258" s="5">
        <v>0.15612999999999999</v>
      </c>
      <c r="AE258" s="5">
        <v>0.15185999999999999</v>
      </c>
      <c r="AF258" s="5">
        <v>0.15017</v>
      </c>
      <c r="AG258" s="5">
        <v>0.15054000000000001</v>
      </c>
      <c r="AH258" s="5">
        <v>0.14987</v>
      </c>
      <c r="AI258" s="5">
        <v>0.14208999999999999</v>
      </c>
      <c r="AJ258" s="5">
        <v>0.14213999999999999</v>
      </c>
      <c r="AK258" s="5">
        <v>0.12887000000000001</v>
      </c>
      <c r="AM258" s="4" t="s">
        <v>59</v>
      </c>
      <c r="AN258" s="4" t="s">
        <v>60</v>
      </c>
      <c r="AO258" s="5">
        <f t="shared" si="431"/>
        <v>0.11173666666666669</v>
      </c>
      <c r="AP258" s="5">
        <f t="shared" si="432"/>
        <v>0.1402275</v>
      </c>
      <c r="AQ258" s="5">
        <f t="shared" si="433"/>
        <v>0.14904545454545454</v>
      </c>
      <c r="AR258" s="6">
        <f>(AO258-AVERAGE(AO251:AO296))/_xlfn.STDEV.P(AO251:AO296)</f>
        <v>1.9541586970623188</v>
      </c>
      <c r="AS258" s="6">
        <f t="shared" ref="AS258" si="446">(AP258-AVERAGE(AP251:AP296))/_xlfn.STDEV.P(AP251:AP296)</f>
        <v>2.0538590439939801</v>
      </c>
      <c r="AT258" s="6">
        <f t="shared" ref="AT258" si="447">(AQ258-AVERAGE(AQ251:AQ296))/_xlfn.STDEV.P(AQ251:AQ296)</f>
        <v>1.7510647506645556</v>
      </c>
    </row>
    <row r="259" spans="1:46" ht="13.5" thickBot="1">
      <c r="A259" s="4" t="s">
        <v>61</v>
      </c>
      <c r="B259" s="4" t="s">
        <v>62</v>
      </c>
      <c r="C259" s="5">
        <v>7.2410000000000002E-2</v>
      </c>
      <c r="D259" s="5">
        <v>7.4219999999999994E-2</v>
      </c>
      <c r="E259" s="5">
        <v>7.4880000000000002E-2</v>
      </c>
      <c r="F259" s="5">
        <v>7.5499999999999998E-2</v>
      </c>
      <c r="G259" s="5">
        <v>7.8039999999999998E-2</v>
      </c>
      <c r="H259" s="5">
        <v>7.8939999999999996E-2</v>
      </c>
      <c r="I259" s="5">
        <v>7.979E-2</v>
      </c>
      <c r="J259" s="5">
        <v>8.1140000000000004E-2</v>
      </c>
      <c r="K259" s="5">
        <v>8.0699999999999994E-2</v>
      </c>
      <c r="L259" s="5">
        <v>8.0839999999999995E-2</v>
      </c>
      <c r="M259" s="5">
        <v>8.2750000000000004E-2</v>
      </c>
      <c r="N259" s="5">
        <v>8.4129999999999996E-2</v>
      </c>
      <c r="O259" s="5">
        <v>8.412E-2</v>
      </c>
      <c r="P259" s="5">
        <v>8.5540000000000005E-2</v>
      </c>
      <c r="Q259" s="5">
        <v>8.7169999999999997E-2</v>
      </c>
      <c r="R259" s="5">
        <v>8.9779999999999999E-2</v>
      </c>
      <c r="S259" s="5">
        <v>9.2619999999999994E-2</v>
      </c>
      <c r="T259" s="5">
        <v>9.6920000000000006E-2</v>
      </c>
      <c r="U259" s="5">
        <v>9.7809999999999994E-2</v>
      </c>
      <c r="V259" s="5">
        <v>9.7059999999999994E-2</v>
      </c>
      <c r="W259" s="5">
        <v>0.10127</v>
      </c>
      <c r="X259" s="5">
        <v>0.10458000000000001</v>
      </c>
      <c r="Y259" s="5">
        <v>0.10549</v>
      </c>
      <c r="Z259" s="5">
        <v>0.10613</v>
      </c>
      <c r="AA259" s="5">
        <v>0.10881</v>
      </c>
      <c r="AB259" s="5">
        <v>0.10852000000000001</v>
      </c>
      <c r="AC259" s="5">
        <v>0.11108999999999999</v>
      </c>
      <c r="AD259" s="5">
        <v>0.11087</v>
      </c>
      <c r="AE259" s="5">
        <v>0.11039</v>
      </c>
      <c r="AF259" s="5">
        <v>0.10953</v>
      </c>
      <c r="AG259" s="5">
        <v>0.10922</v>
      </c>
      <c r="AH259" s="5">
        <v>0.11158</v>
      </c>
      <c r="AI259" s="5">
        <v>0.11171</v>
      </c>
      <c r="AJ259" s="5">
        <v>0.11005</v>
      </c>
      <c r="AK259" s="5">
        <v>0.10070999999999999</v>
      </c>
      <c r="AM259" s="4" t="s">
        <v>61</v>
      </c>
      <c r="AN259" s="4" t="s">
        <v>62</v>
      </c>
      <c r="AO259" s="5">
        <f t="shared" si="431"/>
        <v>7.8611666666666677E-2</v>
      </c>
      <c r="AP259" s="5">
        <f t="shared" si="432"/>
        <v>9.5707500000000001E-2</v>
      </c>
      <c r="AQ259" s="5">
        <f t="shared" si="433"/>
        <v>0.10931636363636366</v>
      </c>
      <c r="AR259" s="6">
        <f>(AO259-AVERAGE(AO251:AO296))/_xlfn.STDEV.P(AO251:AO296)</f>
        <v>0.57636630967627667</v>
      </c>
      <c r="AS259" s="6">
        <f t="shared" ref="AS259" si="448">(AP259-AVERAGE(AP251:AP296))/_xlfn.STDEV.P(AP251:AP296)</f>
        <v>0.5662758458749767</v>
      </c>
      <c r="AT259" s="6">
        <f t="shared" ref="AT259" si="449">(AQ259-AVERAGE(AQ251:AQ296))/_xlfn.STDEV.P(AQ251:AQ296)</f>
        <v>0.59282987082199334</v>
      </c>
    </row>
    <row r="260" spans="1:46" ht="13.5" thickBot="1">
      <c r="A260" s="4" t="s">
        <v>63</v>
      </c>
      <c r="B260" s="4" t="s">
        <v>64</v>
      </c>
      <c r="C260" s="5">
        <v>8.3860000000000004E-2</v>
      </c>
      <c r="D260" s="5">
        <v>8.498E-2</v>
      </c>
      <c r="E260" s="5">
        <v>8.5349999999999995E-2</v>
      </c>
      <c r="F260" s="5">
        <v>8.6419999999999997E-2</v>
      </c>
      <c r="G260" s="5">
        <v>8.6660000000000001E-2</v>
      </c>
      <c r="H260" s="5">
        <v>8.7859999999999994E-2</v>
      </c>
      <c r="I260" s="5">
        <v>8.8929999999999995E-2</v>
      </c>
      <c r="J260" s="5">
        <v>9.0340000000000004E-2</v>
      </c>
      <c r="K260" s="5">
        <v>9.1880000000000003E-2</v>
      </c>
      <c r="L260" s="5">
        <v>9.3659999999999993E-2</v>
      </c>
      <c r="M260" s="5">
        <v>9.4539999999999999E-2</v>
      </c>
      <c r="N260" s="5">
        <v>9.6570000000000003E-2</v>
      </c>
      <c r="O260" s="5">
        <v>9.9570000000000006E-2</v>
      </c>
      <c r="P260" s="5">
        <v>0.10212</v>
      </c>
      <c r="Q260" s="5">
        <v>0.10474</v>
      </c>
      <c r="R260" s="5">
        <v>0.10659</v>
      </c>
      <c r="S260" s="5">
        <v>0.10882</v>
      </c>
      <c r="T260" s="5">
        <v>0.11469</v>
      </c>
      <c r="U260" s="5">
        <v>0.11477999999999999</v>
      </c>
      <c r="V260" s="5">
        <v>0.11625000000000001</v>
      </c>
      <c r="W260" s="5">
        <v>0.11899999999999999</v>
      </c>
      <c r="X260" s="5">
        <v>0.12567</v>
      </c>
      <c r="Y260" s="5">
        <v>0.12902</v>
      </c>
      <c r="Z260" s="5">
        <v>0.12964999999999999</v>
      </c>
      <c r="AA260" s="5">
        <v>0.13447999999999999</v>
      </c>
      <c r="AB260" s="5">
        <v>0.13253000000000001</v>
      </c>
      <c r="AC260" s="5">
        <v>0.13364000000000001</v>
      </c>
      <c r="AD260" s="5">
        <v>0.13467999999999999</v>
      </c>
      <c r="AE260" s="5">
        <v>0.13278000000000001</v>
      </c>
      <c r="AF260" s="5">
        <v>0.13109000000000001</v>
      </c>
      <c r="AG260" s="5">
        <v>0.13184000000000001</v>
      </c>
      <c r="AH260" s="5">
        <v>0.13228000000000001</v>
      </c>
      <c r="AI260" s="5">
        <v>0.13122</v>
      </c>
      <c r="AJ260" s="5">
        <v>0.12529999999999999</v>
      </c>
      <c r="AK260" s="5">
        <v>0.11359</v>
      </c>
      <c r="AM260" s="4" t="s">
        <v>63</v>
      </c>
      <c r="AN260" s="4" t="s">
        <v>64</v>
      </c>
      <c r="AO260" s="5">
        <f t="shared" si="431"/>
        <v>8.9254166666666648E-2</v>
      </c>
      <c r="AP260" s="5">
        <f t="shared" si="432"/>
        <v>0.11424166666666664</v>
      </c>
      <c r="AQ260" s="5">
        <f t="shared" si="433"/>
        <v>0.13031181818181817</v>
      </c>
      <c r="AR260" s="6">
        <f>(AO260-AVERAGE(AO251:AO296))/_xlfn.STDEV.P(AO251:AO296)</f>
        <v>1.019027607268908</v>
      </c>
      <c r="AS260" s="6">
        <f t="shared" ref="AS260" si="450">(AP260-AVERAGE(AP251:AP296))/_xlfn.STDEV.P(AP251:AP296)</f>
        <v>1.1855731262988443</v>
      </c>
      <c r="AT260" s="6">
        <f t="shared" ref="AT260" si="451">(AQ260-AVERAGE(AQ251:AQ296))/_xlfn.STDEV.P(AQ251:AQ296)</f>
        <v>1.2049170647711021</v>
      </c>
    </row>
    <row r="261" spans="1:46" ht="13.5" thickBot="1">
      <c r="A261" s="4" t="s">
        <v>65</v>
      </c>
      <c r="B261" s="4" t="s">
        <v>66</v>
      </c>
      <c r="C261" s="5">
        <v>7.8750000000000001E-2</v>
      </c>
      <c r="D261" s="5">
        <v>7.8700000000000006E-2</v>
      </c>
      <c r="E261" s="5">
        <v>7.8950000000000006E-2</v>
      </c>
      <c r="F261" s="5">
        <v>8.0130000000000007E-2</v>
      </c>
      <c r="G261" s="5">
        <v>8.1500000000000003E-2</v>
      </c>
      <c r="H261" s="5">
        <v>8.4500000000000006E-2</v>
      </c>
      <c r="I261" s="5">
        <v>8.6120000000000002E-2</v>
      </c>
      <c r="J261" s="5">
        <v>8.8010000000000005E-2</v>
      </c>
      <c r="K261" s="5">
        <v>9.0719999999999995E-2</v>
      </c>
      <c r="L261" s="5">
        <v>9.1230000000000006E-2</v>
      </c>
      <c r="M261" s="5">
        <v>9.4E-2</v>
      </c>
      <c r="N261" s="5">
        <v>9.5390000000000003E-2</v>
      </c>
      <c r="O261" s="5">
        <v>9.6939999999999998E-2</v>
      </c>
      <c r="P261" s="5">
        <v>9.9140000000000006E-2</v>
      </c>
      <c r="Q261" s="5">
        <v>0.10163999999999999</v>
      </c>
      <c r="R261" s="5">
        <v>0.10273</v>
      </c>
      <c r="S261" s="5">
        <v>0.10548</v>
      </c>
      <c r="T261" s="5">
        <v>0.10986</v>
      </c>
      <c r="U261" s="5">
        <v>0.11106000000000001</v>
      </c>
      <c r="V261" s="5">
        <v>0.11358</v>
      </c>
      <c r="W261" s="5">
        <v>0.11522</v>
      </c>
      <c r="X261" s="5">
        <v>0.11755</v>
      </c>
      <c r="Y261" s="5">
        <v>0.11777</v>
      </c>
      <c r="Z261" s="5">
        <v>0.11799999999999999</v>
      </c>
      <c r="AA261" s="5">
        <v>0.11991</v>
      </c>
      <c r="AB261" s="5">
        <v>0.12204</v>
      </c>
      <c r="AC261" s="5">
        <v>0.12232</v>
      </c>
      <c r="AD261" s="5">
        <v>0.12225</v>
      </c>
      <c r="AE261" s="5">
        <v>0.12069000000000001</v>
      </c>
      <c r="AF261" s="5">
        <v>0.11668000000000001</v>
      </c>
      <c r="AG261" s="5">
        <v>0.11608</v>
      </c>
      <c r="AH261" s="5">
        <v>0.11536</v>
      </c>
      <c r="AI261" s="5">
        <v>0.11396000000000001</v>
      </c>
      <c r="AJ261" s="5">
        <v>0.11724</v>
      </c>
      <c r="AK261" s="5">
        <v>0.10868999999999999</v>
      </c>
      <c r="AM261" s="4" t="s">
        <v>65</v>
      </c>
      <c r="AN261" s="4" t="s">
        <v>66</v>
      </c>
      <c r="AO261" s="5">
        <f t="shared" si="431"/>
        <v>8.5666666666666669E-2</v>
      </c>
      <c r="AP261" s="5">
        <f t="shared" si="432"/>
        <v>0.10908083333333334</v>
      </c>
      <c r="AQ261" s="5">
        <f t="shared" si="433"/>
        <v>0.11774727272727271</v>
      </c>
      <c r="AR261" s="6">
        <f>(AO261-AVERAGE(AO251:AO296))/_xlfn.STDEV.P(AO251:AO296)</f>
        <v>0.86981009210672233</v>
      </c>
      <c r="AS261" s="6">
        <f t="shared" ref="AS261" si="452">(AP261-AVERAGE(AP251:AP296))/_xlfn.STDEV.P(AP251:AP296)</f>
        <v>1.0131299781640932</v>
      </c>
      <c r="AT261" s="6">
        <f t="shared" ref="AT261" si="453">(AQ261-AVERAGE(AQ251:AQ296))/_xlfn.STDEV.P(AQ251:AQ296)</f>
        <v>0.83861885703909755</v>
      </c>
    </row>
    <row r="262" spans="1:46" ht="13.5" thickBot="1">
      <c r="A262" s="4" t="s">
        <v>67</v>
      </c>
      <c r="B262" s="4" t="s">
        <v>68</v>
      </c>
      <c r="C262" s="5">
        <v>5.806E-2</v>
      </c>
      <c r="D262" s="5">
        <v>5.8959999999999999E-2</v>
      </c>
      <c r="E262" s="5">
        <v>6.0350000000000001E-2</v>
      </c>
      <c r="F262" s="5">
        <v>6.1219999999999997E-2</v>
      </c>
      <c r="G262" s="5">
        <v>6.2440000000000002E-2</v>
      </c>
      <c r="H262" s="5">
        <v>6.3570000000000002E-2</v>
      </c>
      <c r="I262" s="5">
        <v>6.4930000000000002E-2</v>
      </c>
      <c r="J262" s="5">
        <v>6.5530000000000005E-2</v>
      </c>
      <c r="K262" s="5">
        <v>6.6250000000000003E-2</v>
      </c>
      <c r="L262" s="5">
        <v>6.7540000000000003E-2</v>
      </c>
      <c r="M262" s="5">
        <v>6.8610000000000004E-2</v>
      </c>
      <c r="N262" s="5">
        <v>6.9330000000000003E-2</v>
      </c>
      <c r="O262" s="5">
        <v>7.1330000000000005E-2</v>
      </c>
      <c r="P262" s="5">
        <v>7.3459999999999998E-2</v>
      </c>
      <c r="Q262" s="5">
        <v>7.5880000000000003E-2</v>
      </c>
      <c r="R262" s="5">
        <v>7.8130000000000005E-2</v>
      </c>
      <c r="S262" s="5">
        <v>8.1720000000000001E-2</v>
      </c>
      <c r="T262" s="5">
        <v>8.7739999999999999E-2</v>
      </c>
      <c r="U262" s="5">
        <v>8.9469999999999994E-2</v>
      </c>
      <c r="V262" s="5">
        <v>9.0429999999999996E-2</v>
      </c>
      <c r="W262" s="5">
        <v>9.2630000000000004E-2</v>
      </c>
      <c r="X262" s="5">
        <v>9.5640000000000003E-2</v>
      </c>
      <c r="Y262" s="5">
        <v>9.5899999999999999E-2</v>
      </c>
      <c r="Z262" s="5">
        <v>9.6790000000000001E-2</v>
      </c>
      <c r="AA262" s="5">
        <v>9.758E-2</v>
      </c>
      <c r="AB262" s="5">
        <v>9.7479999999999997E-2</v>
      </c>
      <c r="AC262" s="5">
        <v>9.8119999999999999E-2</v>
      </c>
      <c r="AD262" s="5">
        <v>9.8820000000000005E-2</v>
      </c>
      <c r="AE262" s="5">
        <v>9.8680000000000004E-2</v>
      </c>
      <c r="AF262" s="5">
        <v>9.4780000000000003E-2</v>
      </c>
      <c r="AG262" s="5">
        <v>9.4280000000000003E-2</v>
      </c>
      <c r="AH262" s="5">
        <v>9.493E-2</v>
      </c>
      <c r="AI262" s="5">
        <v>9.5259999999999997E-2</v>
      </c>
      <c r="AJ262" s="5">
        <v>9.4270000000000007E-2</v>
      </c>
      <c r="AK262" s="5">
        <v>8.6760000000000004E-2</v>
      </c>
      <c r="AM262" s="4" t="s">
        <v>67</v>
      </c>
      <c r="AN262" s="4" t="s">
        <v>68</v>
      </c>
      <c r="AO262" s="5">
        <f t="shared" si="431"/>
        <v>6.3899166666666687E-2</v>
      </c>
      <c r="AP262" s="5">
        <f t="shared" si="432"/>
        <v>8.5760000000000003E-2</v>
      </c>
      <c r="AQ262" s="5">
        <f t="shared" si="433"/>
        <v>9.5541818181818172E-2</v>
      </c>
      <c r="AR262" s="6">
        <f>(AO262-AVERAGE(AO251:AO296))/_xlfn.STDEV.P(AO251:AO296)</f>
        <v>-3.5581478985372297E-2</v>
      </c>
      <c r="AS262" s="6">
        <f t="shared" ref="AS262" si="454">(AP262-AVERAGE(AP251:AP296))/_xlfn.STDEV.P(AP251:AP296)</f>
        <v>0.23389188668160785</v>
      </c>
      <c r="AT262" s="6">
        <f t="shared" ref="AT262" si="455">(AQ262-AVERAGE(AQ251:AQ296))/_xlfn.STDEV.P(AQ251:AQ296)</f>
        <v>0.19125614652162826</v>
      </c>
    </row>
    <row r="263" spans="1:46" ht="13.5" thickBot="1">
      <c r="A263" s="4" t="s">
        <v>69</v>
      </c>
      <c r="B263" s="4" t="s">
        <v>70</v>
      </c>
      <c r="C263" s="5">
        <v>9.2490000000000003E-2</v>
      </c>
      <c r="D263" s="5">
        <v>9.4229999999999994E-2</v>
      </c>
      <c r="E263" s="5">
        <v>9.7720000000000001E-2</v>
      </c>
      <c r="F263" s="5">
        <v>9.8350000000000007E-2</v>
      </c>
      <c r="G263" s="5">
        <v>9.8839999999999997E-2</v>
      </c>
      <c r="H263" s="5">
        <v>9.9010000000000001E-2</v>
      </c>
      <c r="I263" s="5">
        <v>0.10081</v>
      </c>
      <c r="J263" s="5">
        <v>0.10116</v>
      </c>
      <c r="K263" s="5">
        <v>0.10242</v>
      </c>
      <c r="L263" s="5">
        <v>0.1048</v>
      </c>
      <c r="M263" s="5">
        <v>0.10714</v>
      </c>
      <c r="N263" s="5">
        <v>0.10826</v>
      </c>
      <c r="O263" s="5">
        <v>0.11176</v>
      </c>
      <c r="P263" s="5">
        <v>0.11354</v>
      </c>
      <c r="Q263" s="5">
        <v>0.1157</v>
      </c>
      <c r="R263" s="5">
        <v>0.11916</v>
      </c>
      <c r="S263" s="5">
        <v>0.12293</v>
      </c>
      <c r="T263" s="5">
        <v>0.1275</v>
      </c>
      <c r="U263" s="5">
        <v>0.12881000000000001</v>
      </c>
      <c r="V263" s="5">
        <v>0.13084999999999999</v>
      </c>
      <c r="W263" s="5">
        <v>0.13481000000000001</v>
      </c>
      <c r="X263" s="5">
        <v>0.13919000000000001</v>
      </c>
      <c r="Y263" s="5">
        <v>0.14330999999999999</v>
      </c>
      <c r="Z263" s="5">
        <v>0.14588999999999999</v>
      </c>
      <c r="AA263" s="5">
        <v>0.15015000000000001</v>
      </c>
      <c r="AB263" s="5">
        <v>0.15248</v>
      </c>
      <c r="AC263" s="5">
        <v>0.15644</v>
      </c>
      <c r="AD263" s="5">
        <v>0.15767999999999999</v>
      </c>
      <c r="AE263" s="5">
        <v>0.15772</v>
      </c>
      <c r="AF263" s="5">
        <v>0.15490999999999999</v>
      </c>
      <c r="AG263" s="5">
        <v>0.15483</v>
      </c>
      <c r="AH263" s="5">
        <v>0.15558</v>
      </c>
      <c r="AI263" s="5">
        <v>0.15762999999999999</v>
      </c>
      <c r="AJ263" s="5">
        <v>0.15558</v>
      </c>
      <c r="AK263" s="5">
        <v>0.14069000000000001</v>
      </c>
      <c r="AM263" s="4" t="s">
        <v>69</v>
      </c>
      <c r="AN263" s="4" t="s">
        <v>70</v>
      </c>
      <c r="AO263" s="5">
        <f t="shared" si="431"/>
        <v>0.10043583333333334</v>
      </c>
      <c r="AP263" s="5">
        <f t="shared" si="432"/>
        <v>0.12778750000000003</v>
      </c>
      <c r="AQ263" s="5">
        <f t="shared" si="433"/>
        <v>0.15397181818181818</v>
      </c>
      <c r="AR263" s="6">
        <f>(AO263-AVERAGE(AO251:AO296))/_xlfn.STDEV.P(AO251:AO296)</f>
        <v>1.4841148589405038</v>
      </c>
      <c r="AS263" s="6">
        <f t="shared" ref="AS263" si="456">(AP263-AVERAGE(AP251:AP296))/_xlfn.STDEV.P(AP251:AP296)</f>
        <v>1.6381911422733966</v>
      </c>
      <c r="AT263" s="6">
        <f t="shared" ref="AT263" si="457">(AQ263-AVERAGE(AQ251:AQ296))/_xlfn.STDEV.P(AQ251:AQ296)</f>
        <v>1.8946846036201836</v>
      </c>
    </row>
    <row r="264" spans="1:46" ht="13.5" thickBot="1">
      <c r="A264" s="4" t="s">
        <v>71</v>
      </c>
      <c r="B264" s="4" t="s">
        <v>72</v>
      </c>
      <c r="C264" s="5">
        <v>5.0009999999999999E-2</v>
      </c>
      <c r="D264" s="5">
        <v>5.3580000000000003E-2</v>
      </c>
      <c r="E264" s="5">
        <v>5.2690000000000001E-2</v>
      </c>
      <c r="F264" s="5">
        <v>5.3679999999999999E-2</v>
      </c>
      <c r="G264" s="5">
        <v>5.552E-2</v>
      </c>
      <c r="H264" s="5">
        <v>5.6509999999999998E-2</v>
      </c>
      <c r="I264" s="5">
        <v>5.663E-2</v>
      </c>
      <c r="J264" s="5">
        <v>5.6919999999999998E-2</v>
      </c>
      <c r="K264" s="5">
        <v>5.7889999999999997E-2</v>
      </c>
      <c r="L264" s="5">
        <v>5.9959999999999999E-2</v>
      </c>
      <c r="M264" s="5">
        <v>6.0339999999999998E-2</v>
      </c>
      <c r="N264" s="5">
        <v>6.0440000000000001E-2</v>
      </c>
      <c r="O264" s="5">
        <v>6.2390000000000001E-2</v>
      </c>
      <c r="P264" s="5">
        <v>6.0859999999999997E-2</v>
      </c>
      <c r="Q264" s="5">
        <v>6.2440000000000002E-2</v>
      </c>
      <c r="R264" s="5">
        <v>6.2979999999999994E-2</v>
      </c>
      <c r="S264" s="5">
        <v>6.5379999999999994E-2</v>
      </c>
      <c r="T264" s="5">
        <v>6.88E-2</v>
      </c>
      <c r="U264" s="5">
        <v>7.0940000000000003E-2</v>
      </c>
      <c r="V264" s="5">
        <v>7.3160000000000003E-2</v>
      </c>
      <c r="W264" s="5">
        <v>7.5520000000000004E-2</v>
      </c>
      <c r="X264" s="5">
        <v>7.6819999999999999E-2</v>
      </c>
      <c r="Y264" s="5">
        <v>7.7149999999999996E-2</v>
      </c>
      <c r="Z264" s="5">
        <v>7.7340000000000006E-2</v>
      </c>
      <c r="AA264" s="5">
        <v>7.7759999999999996E-2</v>
      </c>
      <c r="AB264" s="5">
        <v>7.9060000000000005E-2</v>
      </c>
      <c r="AC264" s="5">
        <v>7.9439999999999997E-2</v>
      </c>
      <c r="AD264" s="5">
        <v>7.9829999999999998E-2</v>
      </c>
      <c r="AE264" s="5">
        <v>7.8229999999999994E-2</v>
      </c>
      <c r="AF264" s="5">
        <v>7.5660000000000005E-2</v>
      </c>
      <c r="AG264" s="5">
        <v>7.4609999999999996E-2</v>
      </c>
      <c r="AH264" s="5">
        <v>7.3389999999999997E-2</v>
      </c>
      <c r="AI264" s="5">
        <v>7.2940000000000005E-2</v>
      </c>
      <c r="AJ264" s="5">
        <v>7.1679999999999994E-2</v>
      </c>
      <c r="AK264" s="5">
        <v>6.6500000000000004E-2</v>
      </c>
      <c r="AM264" s="4" t="s">
        <v>71</v>
      </c>
      <c r="AN264" s="4" t="s">
        <v>72</v>
      </c>
      <c r="AO264" s="5">
        <f t="shared" si="431"/>
        <v>5.618083333333334E-2</v>
      </c>
      <c r="AP264" s="5">
        <f t="shared" si="432"/>
        <v>6.9481666666666664E-2</v>
      </c>
      <c r="AQ264" s="5">
        <f t="shared" si="433"/>
        <v>7.5372727272727272E-2</v>
      </c>
      <c r="AR264" s="6">
        <f>(AO264-AVERAGE(AO251:AO296))/_xlfn.STDEV.P(AO251:AO296)</f>
        <v>-0.35661577060724753</v>
      </c>
      <c r="AS264" s="6">
        <f t="shared" ref="AS264" si="458">(AP264-AVERAGE(AP251:AP296))/_xlfn.STDEV.P(AP251:AP296)</f>
        <v>-0.3100293882520665</v>
      </c>
      <c r="AT264" s="6">
        <f t="shared" ref="AT264" si="459">(AQ264-AVERAGE(AQ251:AQ296))/_xlfn.STDEV.P(AQ251:AQ296)</f>
        <v>-0.39673980433158423</v>
      </c>
    </row>
    <row r="265" spans="1:46" ht="13.5" thickBot="1">
      <c r="A265" s="4" t="s">
        <v>73</v>
      </c>
      <c r="B265" s="4" t="s">
        <v>74</v>
      </c>
      <c r="C265" s="5">
        <v>4.5089999999999998E-2</v>
      </c>
      <c r="D265" s="5">
        <v>4.6109999999999998E-2</v>
      </c>
      <c r="E265" s="5">
        <v>4.7559999999999998E-2</v>
      </c>
      <c r="F265" s="5">
        <v>4.743E-2</v>
      </c>
      <c r="G265" s="5">
        <v>4.7739999999999998E-2</v>
      </c>
      <c r="H265" s="5">
        <v>4.861E-2</v>
      </c>
      <c r="I265" s="5">
        <v>4.9730000000000003E-2</v>
      </c>
      <c r="J265" s="5">
        <v>5.0549999999999998E-2</v>
      </c>
      <c r="K265" s="5">
        <v>5.0639999999999998E-2</v>
      </c>
      <c r="L265" s="5">
        <v>5.1569999999999998E-2</v>
      </c>
      <c r="M265" s="5">
        <v>5.0990000000000001E-2</v>
      </c>
      <c r="N265" s="5">
        <v>5.1279999999999999E-2</v>
      </c>
      <c r="O265" s="5">
        <v>5.2179999999999997E-2</v>
      </c>
      <c r="P265" s="5">
        <v>5.3370000000000001E-2</v>
      </c>
      <c r="Q265" s="5">
        <v>5.5210000000000002E-2</v>
      </c>
      <c r="R265" s="5">
        <v>5.6899999999999999E-2</v>
      </c>
      <c r="S265" s="5">
        <v>5.9830000000000001E-2</v>
      </c>
      <c r="T265" s="5">
        <v>6.3990000000000005E-2</v>
      </c>
      <c r="U265" s="5">
        <v>6.4740000000000006E-2</v>
      </c>
      <c r="V265" s="5">
        <v>6.5140000000000003E-2</v>
      </c>
      <c r="W265" s="5">
        <v>6.8510000000000001E-2</v>
      </c>
      <c r="X265" s="5">
        <v>7.0669999999999997E-2</v>
      </c>
      <c r="Y265" s="5">
        <v>7.3849999999999999E-2</v>
      </c>
      <c r="Z265" s="5">
        <v>7.4940000000000007E-2</v>
      </c>
      <c r="AA265" s="5">
        <v>7.6329999999999995E-2</v>
      </c>
      <c r="AB265" s="5">
        <v>7.7399999999999997E-2</v>
      </c>
      <c r="AC265" s="5">
        <v>7.7729999999999994E-2</v>
      </c>
      <c r="AD265" s="5">
        <v>7.8299999999999995E-2</v>
      </c>
      <c r="AE265" s="5">
        <v>7.7689999999999995E-2</v>
      </c>
      <c r="AF265" s="5">
        <v>7.4779999999999999E-2</v>
      </c>
      <c r="AG265" s="5">
        <v>7.4740000000000001E-2</v>
      </c>
      <c r="AH265" s="5">
        <v>7.6649999999999996E-2</v>
      </c>
      <c r="AI265" s="5">
        <v>7.7350000000000002E-2</v>
      </c>
      <c r="AJ265" s="5">
        <v>7.7189999999999995E-2</v>
      </c>
      <c r="AK265" s="5">
        <v>6.8989999999999996E-2</v>
      </c>
      <c r="AM265" s="4" t="s">
        <v>73</v>
      </c>
      <c r="AN265" s="4" t="s">
        <v>74</v>
      </c>
      <c r="AO265" s="5">
        <f t="shared" si="431"/>
        <v>4.8941666666666668E-2</v>
      </c>
      <c r="AP265" s="5">
        <f t="shared" si="432"/>
        <v>6.32775E-2</v>
      </c>
      <c r="AQ265" s="5">
        <f t="shared" si="433"/>
        <v>7.6104545454545452E-2</v>
      </c>
      <c r="AR265" s="6">
        <f>(AO265-AVERAGE(AO251:AO296))/_xlfn.STDEV.P(AO251:AO296)</f>
        <v>-0.65771973209712309</v>
      </c>
      <c r="AS265" s="6">
        <f t="shared" ref="AS265" si="460">(AP265-AVERAGE(AP251:AP296))/_xlfn.STDEV.P(AP251:AP296)</f>
        <v>-0.51733428698664219</v>
      </c>
      <c r="AT265" s="6">
        <f t="shared" ref="AT265" si="461">(AQ265-AVERAGE(AQ251:AQ296))/_xlfn.STDEV.P(AQ251:AQ296)</f>
        <v>-0.37540487507724207</v>
      </c>
    </row>
    <row r="266" spans="1:46" ht="13.5" thickBot="1">
      <c r="A266" s="4" t="s">
        <v>75</v>
      </c>
      <c r="B266" s="4" t="s">
        <v>76</v>
      </c>
      <c r="C266" s="5">
        <v>7.306E-2</v>
      </c>
      <c r="D266" s="5">
        <v>7.4690000000000006E-2</v>
      </c>
      <c r="E266" s="5">
        <v>7.4959999999999999E-2</v>
      </c>
      <c r="F266" s="5">
        <v>7.5590000000000004E-2</v>
      </c>
      <c r="G266" s="5">
        <v>7.7090000000000006E-2</v>
      </c>
      <c r="H266" s="5">
        <v>7.8509999999999996E-2</v>
      </c>
      <c r="I266" s="5">
        <v>7.8589999999999993E-2</v>
      </c>
      <c r="J266" s="5">
        <v>8.1000000000000003E-2</v>
      </c>
      <c r="K266" s="5">
        <v>8.4330000000000002E-2</v>
      </c>
      <c r="L266" s="5">
        <v>8.6169999999999997E-2</v>
      </c>
      <c r="M266" s="5">
        <v>8.7459999999999996E-2</v>
      </c>
      <c r="N266" s="5">
        <v>8.788E-2</v>
      </c>
      <c r="O266" s="5">
        <v>8.9749999999999996E-2</v>
      </c>
      <c r="P266" s="5">
        <v>9.0649999999999994E-2</v>
      </c>
      <c r="Q266" s="5">
        <v>9.2410000000000006E-2</v>
      </c>
      <c r="R266" s="5">
        <v>9.4530000000000003E-2</v>
      </c>
      <c r="S266" s="5">
        <v>9.7129999999999994E-2</v>
      </c>
      <c r="T266" s="5">
        <v>0.10254000000000001</v>
      </c>
      <c r="U266" s="5">
        <v>0.10505</v>
      </c>
      <c r="V266" s="5">
        <v>0.1062</v>
      </c>
      <c r="W266" s="5">
        <v>0.10897</v>
      </c>
      <c r="X266" s="5">
        <v>0.11089</v>
      </c>
      <c r="Y266" s="5">
        <v>0.11264</v>
      </c>
      <c r="Z266" s="5">
        <v>0.11425</v>
      </c>
      <c r="AA266" s="5">
        <v>0.11684</v>
      </c>
      <c r="AB266" s="5">
        <v>0.12035999999999999</v>
      </c>
      <c r="AC266" s="5">
        <v>0.12194000000000001</v>
      </c>
      <c r="AD266" s="5">
        <v>0.12227</v>
      </c>
      <c r="AE266" s="5">
        <v>0.12207</v>
      </c>
      <c r="AF266" s="5">
        <v>0.11879000000000001</v>
      </c>
      <c r="AG266" s="5">
        <v>0.11817999999999999</v>
      </c>
      <c r="AH266" s="5">
        <v>0.11778</v>
      </c>
      <c r="AI266" s="5">
        <v>0.11852</v>
      </c>
      <c r="AJ266" s="5">
        <v>0.11892</v>
      </c>
      <c r="AK266" s="5">
        <v>0.10931</v>
      </c>
      <c r="AM266" s="4" t="s">
        <v>75</v>
      </c>
      <c r="AN266" s="4" t="s">
        <v>76</v>
      </c>
      <c r="AO266" s="5">
        <f t="shared" si="431"/>
        <v>7.994416666666665E-2</v>
      </c>
      <c r="AP266" s="5">
        <f t="shared" si="432"/>
        <v>0.10208416666666666</v>
      </c>
      <c r="AQ266" s="5">
        <f t="shared" si="433"/>
        <v>0.11863454545454544</v>
      </c>
      <c r="AR266" s="6">
        <f>(AO266-AVERAGE(AO251:AO296))/_xlfn.STDEV.P(AO251:AO296)</f>
        <v>0.63178995816508765</v>
      </c>
      <c r="AS266" s="6">
        <f t="shared" ref="AS266" si="462">(AP266-AVERAGE(AP251:AP296))/_xlfn.STDEV.P(AP251:AP296)</f>
        <v>0.7793446282949863</v>
      </c>
      <c r="AT266" s="6">
        <f t="shared" ref="AT266" si="463">(AQ266-AVERAGE(AQ251:AQ296))/_xlfn.STDEV.P(AQ251:AQ296)</f>
        <v>0.86448580232138061</v>
      </c>
    </row>
    <row r="267" spans="1:46" ht="13.5" thickBot="1">
      <c r="A267" s="4" t="s">
        <v>77</v>
      </c>
      <c r="B267" s="4" t="s">
        <v>78</v>
      </c>
      <c r="C267" s="5">
        <v>5.6599999999999998E-2</v>
      </c>
      <c r="D267" s="5">
        <v>5.8139999999999997E-2</v>
      </c>
      <c r="E267" s="5">
        <v>5.6309999999999999E-2</v>
      </c>
      <c r="F267" s="5">
        <v>5.7669999999999999E-2</v>
      </c>
      <c r="G267" s="5">
        <v>5.9020000000000003E-2</v>
      </c>
      <c r="H267" s="5">
        <v>6.0449999999999997E-2</v>
      </c>
      <c r="I267" s="5">
        <v>6.0299999999999999E-2</v>
      </c>
      <c r="J267" s="5">
        <v>6.1539999999999997E-2</v>
      </c>
      <c r="K267" s="5">
        <v>6.2939999999999996E-2</v>
      </c>
      <c r="L267" s="5">
        <v>6.3500000000000001E-2</v>
      </c>
      <c r="M267" s="5">
        <v>6.515E-2</v>
      </c>
      <c r="N267" s="5">
        <v>6.6460000000000005E-2</v>
      </c>
      <c r="O267" s="5">
        <v>6.8250000000000005E-2</v>
      </c>
      <c r="P267" s="5">
        <v>6.9320000000000007E-2</v>
      </c>
      <c r="Q267" s="5">
        <v>7.2059999999999999E-2</v>
      </c>
      <c r="R267" s="5">
        <v>7.374E-2</v>
      </c>
      <c r="S267" s="5">
        <v>7.8560000000000005E-2</v>
      </c>
      <c r="T267" s="5">
        <v>8.2970000000000002E-2</v>
      </c>
      <c r="U267" s="5">
        <v>8.5999999999999993E-2</v>
      </c>
      <c r="V267" s="5">
        <v>8.8580000000000006E-2</v>
      </c>
      <c r="W267" s="5">
        <v>9.2499999999999999E-2</v>
      </c>
      <c r="X267" s="5">
        <v>9.5899999999999999E-2</v>
      </c>
      <c r="Y267" s="5">
        <v>9.8080000000000001E-2</v>
      </c>
      <c r="Z267" s="5">
        <v>9.9610000000000004E-2</v>
      </c>
      <c r="AA267" s="5">
        <v>0.10069</v>
      </c>
      <c r="AB267" s="5">
        <v>0.10375</v>
      </c>
      <c r="AC267" s="5">
        <v>0.10594000000000001</v>
      </c>
      <c r="AD267" s="5">
        <v>0.10714</v>
      </c>
      <c r="AE267" s="5">
        <v>0.1074</v>
      </c>
      <c r="AF267" s="5">
        <v>0.10552</v>
      </c>
      <c r="AG267" s="5">
        <v>0.10511</v>
      </c>
      <c r="AH267" s="5">
        <v>0.10496999999999999</v>
      </c>
      <c r="AI267" s="5">
        <v>0.10621999999999999</v>
      </c>
      <c r="AJ267" s="5">
        <v>0.10675999999999999</v>
      </c>
      <c r="AK267" s="5">
        <v>9.8199999999999996E-2</v>
      </c>
      <c r="AM267" s="4" t="s">
        <v>77</v>
      </c>
      <c r="AN267" s="4" t="s">
        <v>78</v>
      </c>
      <c r="AO267" s="5">
        <f t="shared" si="431"/>
        <v>6.0673333333333329E-2</v>
      </c>
      <c r="AP267" s="5">
        <f t="shared" si="432"/>
        <v>8.3797500000000011E-2</v>
      </c>
      <c r="AQ267" s="5">
        <f t="shared" si="433"/>
        <v>0.10470000000000002</v>
      </c>
      <c r="AR267" s="6">
        <f>(AO267-AVERAGE(AO251:AO296))/_xlfn.STDEV.P(AO251:AO296)</f>
        <v>-0.16975592757836369</v>
      </c>
      <c r="AS267" s="6">
        <f t="shared" ref="AS267" si="464">(AP267-AVERAGE(AP251:AP296))/_xlfn.STDEV.P(AP251:AP296)</f>
        <v>0.16831726794152405</v>
      </c>
      <c r="AT267" s="6">
        <f t="shared" ref="AT267" si="465">(AQ267-AVERAGE(AQ251:AQ296))/_xlfn.STDEV.P(AQ251:AQ296)</f>
        <v>0.45824754690454006</v>
      </c>
    </row>
    <row r="268" spans="1:46" ht="13.5" thickBot="1">
      <c r="A268" s="4" t="s">
        <v>79</v>
      </c>
      <c r="B268" s="4" t="s">
        <v>80</v>
      </c>
      <c r="C268" s="5">
        <v>6.5549999999999997E-2</v>
      </c>
      <c r="D268" s="5">
        <v>6.7000000000000004E-2</v>
      </c>
      <c r="E268" s="5">
        <v>6.8849999999999995E-2</v>
      </c>
      <c r="F268" s="5">
        <v>7.0819999999999994E-2</v>
      </c>
      <c r="G268" s="5">
        <v>7.0999999999999994E-2</v>
      </c>
      <c r="H268" s="5">
        <v>7.2109999999999994E-2</v>
      </c>
      <c r="I268" s="5">
        <v>7.1849999999999997E-2</v>
      </c>
      <c r="J268" s="5">
        <v>7.1800000000000003E-2</v>
      </c>
      <c r="K268" s="5">
        <v>7.324E-2</v>
      </c>
      <c r="L268" s="5">
        <v>7.6289999999999997E-2</v>
      </c>
      <c r="M268" s="5">
        <v>7.7429999999999999E-2</v>
      </c>
      <c r="N268" s="5">
        <v>7.7530000000000002E-2</v>
      </c>
      <c r="O268" s="5">
        <v>7.8490000000000004E-2</v>
      </c>
      <c r="P268" s="5">
        <v>7.8740000000000004E-2</v>
      </c>
      <c r="Q268" s="5">
        <v>7.886E-2</v>
      </c>
      <c r="R268" s="5">
        <v>7.9759999999999998E-2</v>
      </c>
      <c r="S268" s="5">
        <v>8.2769999999999996E-2</v>
      </c>
      <c r="T268" s="5">
        <v>8.9050000000000004E-2</v>
      </c>
      <c r="U268" s="5">
        <v>9.3829999999999997E-2</v>
      </c>
      <c r="V268" s="5">
        <v>9.6079999999999999E-2</v>
      </c>
      <c r="W268" s="5">
        <v>9.8640000000000005E-2</v>
      </c>
      <c r="X268" s="5">
        <v>9.9349999999999994E-2</v>
      </c>
      <c r="Y268" s="5">
        <v>0.10197000000000001</v>
      </c>
      <c r="Z268" s="5">
        <v>0.10385</v>
      </c>
      <c r="AA268" s="5">
        <v>0.10585</v>
      </c>
      <c r="AB268" s="5">
        <v>0.10861</v>
      </c>
      <c r="AC268" s="5">
        <v>0.10954999999999999</v>
      </c>
      <c r="AD268" s="5">
        <v>0.10892</v>
      </c>
      <c r="AE268" s="5">
        <v>0.1076</v>
      </c>
      <c r="AF268" s="5">
        <v>0.10297000000000001</v>
      </c>
      <c r="AG268" s="5">
        <v>0.10147</v>
      </c>
      <c r="AH268" s="5">
        <v>0.10042</v>
      </c>
      <c r="AI268" s="5">
        <v>0.1009</v>
      </c>
      <c r="AJ268" s="5">
        <v>0.10109</v>
      </c>
      <c r="AK268" s="5">
        <v>9.1560000000000002E-2</v>
      </c>
      <c r="AM268" s="4" t="s">
        <v>79</v>
      </c>
      <c r="AN268" s="4" t="s">
        <v>80</v>
      </c>
      <c r="AO268" s="5">
        <f t="shared" si="431"/>
        <v>7.195583333333333E-2</v>
      </c>
      <c r="AP268" s="5">
        <f t="shared" si="432"/>
        <v>9.0115833333333353E-2</v>
      </c>
      <c r="AQ268" s="5">
        <f t="shared" si="433"/>
        <v>0.10353999999999998</v>
      </c>
      <c r="AR268" s="6">
        <f>(AO268-AVERAGE(AO251:AO296))/_xlfn.STDEV.P(AO251:AO296)</f>
        <v>0.29952535878187825</v>
      </c>
      <c r="AS268" s="6">
        <f t="shared" ref="AS268" si="466">(AP268-AVERAGE(AP251:AP296))/_xlfn.STDEV.P(AP251:AP296)</f>
        <v>0.37943691095100102</v>
      </c>
      <c r="AT268" s="6">
        <f t="shared" ref="AT268" si="467">(AQ268-AVERAGE(AQ251:AQ296))/_xlfn.STDEV.P(AQ251:AQ296)</f>
        <v>0.4244296963100786</v>
      </c>
    </row>
    <row r="269" spans="1:46" ht="13.5" thickBot="1">
      <c r="A269" s="4" t="s">
        <v>81</v>
      </c>
      <c r="B269" s="4" t="s">
        <v>82</v>
      </c>
      <c r="C269" s="5">
        <v>6.5140000000000003E-2</v>
      </c>
      <c r="D269" s="5">
        <v>6.7250000000000004E-2</v>
      </c>
      <c r="E269" s="5">
        <v>6.9120000000000001E-2</v>
      </c>
      <c r="F269" s="5">
        <v>6.9320000000000007E-2</v>
      </c>
      <c r="G269" s="5">
        <v>7.1999999999999995E-2</v>
      </c>
      <c r="H269" s="5">
        <v>7.6050000000000006E-2</v>
      </c>
      <c r="I269" s="5">
        <v>7.7770000000000006E-2</v>
      </c>
      <c r="J269" s="5">
        <v>7.9140000000000002E-2</v>
      </c>
      <c r="K269" s="5">
        <v>8.1350000000000006E-2</v>
      </c>
      <c r="L269" s="5">
        <v>8.2650000000000001E-2</v>
      </c>
      <c r="M269" s="5">
        <v>8.2909999999999998E-2</v>
      </c>
      <c r="N269" s="5">
        <v>8.3710000000000007E-2</v>
      </c>
      <c r="O269" s="5">
        <v>8.4370000000000001E-2</v>
      </c>
      <c r="P269" s="5">
        <v>8.3940000000000001E-2</v>
      </c>
      <c r="Q269" s="5">
        <v>8.4019999999999997E-2</v>
      </c>
      <c r="R269" s="5">
        <v>8.362E-2</v>
      </c>
      <c r="S269" s="5">
        <v>8.4629999999999997E-2</v>
      </c>
      <c r="T269" s="5">
        <v>8.7400000000000005E-2</v>
      </c>
      <c r="U269" s="5">
        <v>8.8590000000000002E-2</v>
      </c>
      <c r="V269" s="5">
        <v>9.0109999999999996E-2</v>
      </c>
      <c r="W269" s="5">
        <v>9.1569999999999999E-2</v>
      </c>
      <c r="X269" s="5">
        <v>9.3679999999999999E-2</v>
      </c>
      <c r="Y269" s="5">
        <v>9.6519999999999995E-2</v>
      </c>
      <c r="Z269" s="5">
        <v>9.7129999999999994E-2</v>
      </c>
      <c r="AA269" s="5">
        <v>9.9510000000000001E-2</v>
      </c>
      <c r="AB269" s="5">
        <v>0.10088999999999999</v>
      </c>
      <c r="AC269" s="5">
        <v>0.10150000000000001</v>
      </c>
      <c r="AD269" s="5">
        <v>0.10414</v>
      </c>
      <c r="AE269" s="5">
        <v>0.10419</v>
      </c>
      <c r="AF269" s="5">
        <v>0.10002</v>
      </c>
      <c r="AG269" s="5">
        <v>0.10094</v>
      </c>
      <c r="AH269" s="5">
        <v>9.9849999999999994E-2</v>
      </c>
      <c r="AI269" s="5">
        <v>0.10111000000000001</v>
      </c>
      <c r="AJ269" s="5">
        <v>0.10016</v>
      </c>
      <c r="AK269" s="5">
        <v>9.0950000000000003E-2</v>
      </c>
      <c r="AM269" s="4" t="s">
        <v>81</v>
      </c>
      <c r="AN269" s="4" t="s">
        <v>82</v>
      </c>
      <c r="AO269" s="5">
        <f t="shared" si="431"/>
        <v>7.553416666666668E-2</v>
      </c>
      <c r="AP269" s="5">
        <f t="shared" si="432"/>
        <v>8.8798333333333326E-2</v>
      </c>
      <c r="AQ269" s="5">
        <f t="shared" si="433"/>
        <v>0.10029636363636364</v>
      </c>
      <c r="AR269" s="6">
        <f>(AO269-AVERAGE(AO251:AO296))/_xlfn.STDEV.P(AO251:AO296)</f>
        <v>0.4483615980632793</v>
      </c>
      <c r="AS269" s="6">
        <f t="shared" ref="AS269" si="468">(AP269-AVERAGE(AP251:AP296))/_xlfn.STDEV.P(AP251:AP296)</f>
        <v>0.33541420512166975</v>
      </c>
      <c r="AT269" s="6">
        <f t="shared" ref="AT269" si="469">(AQ269-AVERAGE(AQ251:AQ296))/_xlfn.STDEV.P(AQ251:AQ296)</f>
        <v>0.32986692913058491</v>
      </c>
    </row>
    <row r="270" spans="1:46" ht="13.5" thickBot="1">
      <c r="A270" s="4" t="s">
        <v>83</v>
      </c>
      <c r="B270" s="4" t="s">
        <v>84</v>
      </c>
      <c r="C270" s="5">
        <v>8.1540000000000001E-2</v>
      </c>
      <c r="D270" s="5">
        <v>8.5959999999999995E-2</v>
      </c>
      <c r="E270" s="5">
        <v>8.7480000000000002E-2</v>
      </c>
      <c r="F270" s="5">
        <v>8.8539999999999994E-2</v>
      </c>
      <c r="G270" s="5">
        <v>9.0130000000000002E-2</v>
      </c>
      <c r="H270" s="5">
        <v>9.0829999999999994E-2</v>
      </c>
      <c r="I270" s="5">
        <v>9.1969999999999996E-2</v>
      </c>
      <c r="J270" s="5">
        <v>9.2100000000000001E-2</v>
      </c>
      <c r="K270" s="5">
        <v>9.2630000000000004E-2</v>
      </c>
      <c r="L270" s="5">
        <v>9.3939999999999996E-2</v>
      </c>
      <c r="M270" s="5">
        <v>9.5949999999999994E-2</v>
      </c>
      <c r="N270" s="5">
        <v>9.6970000000000001E-2</v>
      </c>
      <c r="O270" s="5">
        <v>9.7320000000000004E-2</v>
      </c>
      <c r="P270" s="5">
        <v>9.3100000000000002E-2</v>
      </c>
      <c r="Q270" s="5">
        <v>9.4390000000000002E-2</v>
      </c>
      <c r="R270" s="5">
        <v>9.3329999999999996E-2</v>
      </c>
      <c r="S270" s="5">
        <v>9.5759999999999998E-2</v>
      </c>
      <c r="T270" s="5">
        <v>0.10734</v>
      </c>
      <c r="U270" s="5">
        <v>0.10970000000000001</v>
      </c>
      <c r="V270" s="5">
        <v>0.11011</v>
      </c>
      <c r="W270" s="5">
        <v>0.11326</v>
      </c>
      <c r="X270" s="5">
        <v>0.11881</v>
      </c>
      <c r="Y270" s="5">
        <v>0.12059</v>
      </c>
      <c r="Z270" s="5">
        <v>0.12135</v>
      </c>
      <c r="AA270" s="5">
        <v>0.12361</v>
      </c>
      <c r="AB270" s="5">
        <v>0.12753</v>
      </c>
      <c r="AC270" s="5">
        <v>0.1278</v>
      </c>
      <c r="AD270" s="5">
        <v>0.12997</v>
      </c>
      <c r="AE270" s="5">
        <v>0.12898000000000001</v>
      </c>
      <c r="AF270" s="5">
        <v>0.12018</v>
      </c>
      <c r="AG270" s="5">
        <v>0.11944</v>
      </c>
      <c r="AH270" s="5">
        <v>0.11798</v>
      </c>
      <c r="AI270" s="5">
        <v>0.12052</v>
      </c>
      <c r="AJ270" s="5">
        <v>0.11899</v>
      </c>
      <c r="AK270" s="5">
        <v>0.10747</v>
      </c>
      <c r="AM270" s="4" t="s">
        <v>83</v>
      </c>
      <c r="AN270" s="4" t="s">
        <v>84</v>
      </c>
      <c r="AO270" s="5">
        <f t="shared" si="431"/>
        <v>9.0669999999999987E-2</v>
      </c>
      <c r="AP270" s="5">
        <f t="shared" si="432"/>
        <v>0.10625500000000003</v>
      </c>
      <c r="AQ270" s="5">
        <f t="shared" si="433"/>
        <v>0.12204272727272726</v>
      </c>
      <c r="AR270" s="6">
        <f>(AO270-AVERAGE(AO251:AO296))/_xlfn.STDEV.P(AO251:AO296)</f>
        <v>1.0779174001285026</v>
      </c>
      <c r="AS270" s="6">
        <f t="shared" ref="AS270" si="470">(AP270-AVERAGE(AP251:AP296))/_xlfn.STDEV.P(AP251:AP296)</f>
        <v>0.91870809614811755</v>
      </c>
      <c r="AT270" s="6">
        <f t="shared" ref="AT270" si="471">(AQ270-AVERAGE(AQ251:AQ296))/_xlfn.STDEV.P(AQ251:AQ296)</f>
        <v>0.96384561570588878</v>
      </c>
    </row>
    <row r="271" spans="1:46" ht="13.5" thickBot="1">
      <c r="A271" s="4" t="s">
        <v>85</v>
      </c>
      <c r="B271" s="4" t="s">
        <v>86</v>
      </c>
      <c r="C271" s="5">
        <v>8.2170000000000007E-2</v>
      </c>
      <c r="D271" s="5">
        <v>8.6620000000000003E-2</v>
      </c>
      <c r="E271" s="5">
        <v>8.8450000000000001E-2</v>
      </c>
      <c r="F271" s="5">
        <v>8.9899999999999994E-2</v>
      </c>
      <c r="G271" s="5">
        <v>8.9709999999999998E-2</v>
      </c>
      <c r="H271" s="5">
        <v>8.9289999999999994E-2</v>
      </c>
      <c r="I271" s="5">
        <v>8.9880000000000002E-2</v>
      </c>
      <c r="J271" s="5">
        <v>9.1670000000000001E-2</v>
      </c>
      <c r="K271" s="5">
        <v>9.5180000000000001E-2</v>
      </c>
      <c r="L271" s="5">
        <v>9.572E-2</v>
      </c>
      <c r="M271" s="5">
        <v>9.6820000000000003E-2</v>
      </c>
      <c r="N271" s="5">
        <v>9.7360000000000002E-2</v>
      </c>
      <c r="O271" s="5">
        <v>9.9599999999999994E-2</v>
      </c>
      <c r="P271" s="5">
        <v>9.851E-2</v>
      </c>
      <c r="Q271" s="5">
        <v>9.8489999999999994E-2</v>
      </c>
      <c r="R271" s="5">
        <v>9.8489999999999994E-2</v>
      </c>
      <c r="S271" s="5">
        <v>0.10120999999999999</v>
      </c>
      <c r="T271" s="5">
        <v>0.10543</v>
      </c>
      <c r="U271" s="5">
        <v>0.10600999999999999</v>
      </c>
      <c r="V271" s="5">
        <v>0.10514</v>
      </c>
      <c r="W271" s="5">
        <v>0.1061</v>
      </c>
      <c r="X271" s="5">
        <v>0.10718999999999999</v>
      </c>
      <c r="Y271" s="5">
        <v>0.10678</v>
      </c>
      <c r="Z271" s="5">
        <v>0.10836999999999999</v>
      </c>
      <c r="AA271" s="5">
        <v>0.11086</v>
      </c>
      <c r="AB271" s="5">
        <v>0.11222</v>
      </c>
      <c r="AC271" s="5">
        <v>0.11230999999999999</v>
      </c>
      <c r="AD271" s="5">
        <v>0.11619</v>
      </c>
      <c r="AE271" s="5">
        <v>0.11541999999999999</v>
      </c>
      <c r="AF271" s="5">
        <v>0.11316</v>
      </c>
      <c r="AG271" s="5">
        <v>0.1149</v>
      </c>
      <c r="AH271" s="5">
        <v>0.11446000000000001</v>
      </c>
      <c r="AI271" s="5">
        <v>0.11509</v>
      </c>
      <c r="AJ271" s="5">
        <v>0.11529</v>
      </c>
      <c r="AK271" s="5">
        <v>0.10730000000000001</v>
      </c>
      <c r="AM271" s="4" t="s">
        <v>85</v>
      </c>
      <c r="AN271" s="4" t="s">
        <v>86</v>
      </c>
      <c r="AO271" s="5">
        <f t="shared" si="431"/>
        <v>9.1064166666666682E-2</v>
      </c>
      <c r="AP271" s="5">
        <f t="shared" si="432"/>
        <v>0.10344333333333335</v>
      </c>
      <c r="AQ271" s="5">
        <f t="shared" si="433"/>
        <v>0.11338181818181817</v>
      </c>
      <c r="AR271" s="6">
        <f>(AO271-AVERAGE(AO251:AO296))/_xlfn.STDEV.P(AO251:AO296)</f>
        <v>1.094312263002305</v>
      </c>
      <c r="AS271" s="6">
        <f t="shared" ref="AS271" si="472">(AP271-AVERAGE(AP251:AP296))/_xlfn.STDEV.P(AP251:AP296)</f>
        <v>0.82475957656041254</v>
      </c>
      <c r="AT271" s="6">
        <f t="shared" ref="AT271" si="473">(AQ271-AVERAGE(AQ251:AQ296))/_xlfn.STDEV.P(AQ251:AQ296)</f>
        <v>0.71135136600884741</v>
      </c>
    </row>
    <row r="272" spans="1:46" ht="13.5" thickBot="1">
      <c r="A272" s="4" t="s">
        <v>87</v>
      </c>
      <c r="B272" s="4" t="s">
        <v>88</v>
      </c>
      <c r="C272" s="5">
        <v>6.8440000000000001E-2</v>
      </c>
      <c r="D272" s="5">
        <v>7.0849999999999996E-2</v>
      </c>
      <c r="E272" s="5">
        <v>7.2620000000000004E-2</v>
      </c>
      <c r="F272" s="5">
        <v>7.2760000000000005E-2</v>
      </c>
      <c r="G272" s="5">
        <v>7.4499999999999997E-2</v>
      </c>
      <c r="H272" s="5">
        <v>7.528E-2</v>
      </c>
      <c r="I272" s="5">
        <v>7.5209999999999999E-2</v>
      </c>
      <c r="J272" s="5">
        <v>7.6270000000000004E-2</v>
      </c>
      <c r="K272" s="5">
        <v>7.6670000000000002E-2</v>
      </c>
      <c r="L272" s="5">
        <v>7.6200000000000004E-2</v>
      </c>
      <c r="M272" s="5">
        <v>7.7649999999999997E-2</v>
      </c>
      <c r="N272" s="5">
        <v>7.6799999999999993E-2</v>
      </c>
      <c r="O272" s="5">
        <v>7.3760000000000006E-2</v>
      </c>
      <c r="P272" s="5">
        <v>7.4050000000000005E-2</v>
      </c>
      <c r="Q272" s="5">
        <v>7.3950000000000002E-2</v>
      </c>
      <c r="R272" s="5">
        <v>7.442E-2</v>
      </c>
      <c r="S272" s="5">
        <v>7.714E-2</v>
      </c>
      <c r="T272" s="5">
        <v>8.269E-2</v>
      </c>
      <c r="U272" s="5">
        <v>8.7139999999999995E-2</v>
      </c>
      <c r="V272" s="5">
        <v>8.9649999999999994E-2</v>
      </c>
      <c r="W272" s="5">
        <v>9.078E-2</v>
      </c>
      <c r="X272" s="5">
        <v>9.2230000000000006E-2</v>
      </c>
      <c r="Y272" s="5">
        <v>9.3229999999999993E-2</v>
      </c>
      <c r="Z272" s="5">
        <v>9.5100000000000004E-2</v>
      </c>
      <c r="AA272" s="5">
        <v>9.6960000000000005E-2</v>
      </c>
      <c r="AB272" s="5">
        <v>9.7549999999999998E-2</v>
      </c>
      <c r="AC272" s="5">
        <v>9.7979999999999998E-2</v>
      </c>
      <c r="AD272" s="5">
        <v>9.8000000000000004E-2</v>
      </c>
      <c r="AE272" s="5">
        <v>9.7369999999999998E-2</v>
      </c>
      <c r="AF272" s="5">
        <v>9.4950000000000007E-2</v>
      </c>
      <c r="AG272" s="5">
        <v>9.2020000000000005E-2</v>
      </c>
      <c r="AH272" s="5">
        <v>9.1630000000000003E-2</v>
      </c>
      <c r="AI272" s="5">
        <v>9.4880000000000006E-2</v>
      </c>
      <c r="AJ272" s="5">
        <v>9.5240000000000005E-2</v>
      </c>
      <c r="AK272" s="5">
        <v>8.899E-2</v>
      </c>
      <c r="AM272" s="4" t="s">
        <v>87</v>
      </c>
      <c r="AN272" s="4" t="s">
        <v>88</v>
      </c>
      <c r="AO272" s="5">
        <f t="shared" si="431"/>
        <v>7.4437500000000004E-2</v>
      </c>
      <c r="AP272" s="5">
        <f t="shared" si="432"/>
        <v>8.3678333333333341E-2</v>
      </c>
      <c r="AQ272" s="5">
        <f t="shared" si="433"/>
        <v>9.5051818181818168E-2</v>
      </c>
      <c r="AR272" s="6">
        <f>(AO272-AVERAGE(AO251:AO296))/_xlfn.STDEV.P(AO251:AO296)</f>
        <v>0.40274713814378127</v>
      </c>
      <c r="AS272" s="6">
        <f t="shared" ref="AS272" si="474">(AP272-AVERAGE(AP251:AP296))/_xlfn.STDEV.P(AP251:AP296)</f>
        <v>0.16433545457429163</v>
      </c>
      <c r="AT272" s="6">
        <f t="shared" ref="AT272" si="475">(AQ272-AVERAGE(AQ251:AQ296))/_xlfn.STDEV.P(AQ251:AQ296)</f>
        <v>0.17697101997741641</v>
      </c>
    </row>
    <row r="273" spans="1:46" ht="13.5" thickBot="1">
      <c r="A273" s="4" t="s">
        <v>89</v>
      </c>
      <c r="B273" s="4" t="s">
        <v>90</v>
      </c>
      <c r="C273" s="5">
        <v>8.2040000000000002E-2</v>
      </c>
      <c r="D273" s="5">
        <v>8.4959999999999994E-2</v>
      </c>
      <c r="E273" s="5">
        <v>8.8440000000000005E-2</v>
      </c>
      <c r="F273" s="5">
        <v>8.8080000000000006E-2</v>
      </c>
      <c r="G273" s="5">
        <v>8.8590000000000002E-2</v>
      </c>
      <c r="H273" s="5">
        <v>8.949E-2</v>
      </c>
      <c r="I273" s="5">
        <v>9.0529999999999999E-2</v>
      </c>
      <c r="J273" s="5">
        <v>9.0539999999999995E-2</v>
      </c>
      <c r="K273" s="5">
        <v>8.9870000000000005E-2</v>
      </c>
      <c r="L273" s="5">
        <v>8.9940000000000006E-2</v>
      </c>
      <c r="M273" s="5">
        <v>8.9770000000000003E-2</v>
      </c>
      <c r="N273" s="5">
        <v>8.9109999999999995E-2</v>
      </c>
      <c r="O273" s="5">
        <v>8.9859999999999995E-2</v>
      </c>
      <c r="P273" s="5">
        <v>8.9660000000000004E-2</v>
      </c>
      <c r="Q273" s="5">
        <v>9.0520000000000003E-2</v>
      </c>
      <c r="R273" s="5">
        <v>9.3990000000000004E-2</v>
      </c>
      <c r="S273" s="5">
        <v>9.6079999999999999E-2</v>
      </c>
      <c r="T273" s="5">
        <v>0.1007</v>
      </c>
      <c r="U273" s="5">
        <v>0.10045</v>
      </c>
      <c r="V273" s="5">
        <v>0.10236000000000001</v>
      </c>
      <c r="W273" s="5">
        <v>0.1055</v>
      </c>
      <c r="X273" s="5">
        <v>0.11149000000000001</v>
      </c>
      <c r="Y273" s="5">
        <v>0.11477</v>
      </c>
      <c r="Z273" s="5">
        <v>0.11713</v>
      </c>
      <c r="AA273" s="5">
        <v>0.12084</v>
      </c>
      <c r="AB273" s="5">
        <v>0.12314</v>
      </c>
      <c r="AC273" s="5">
        <v>0.12242</v>
      </c>
      <c r="AD273" s="5">
        <v>0.12199</v>
      </c>
      <c r="AE273" s="5">
        <v>0.12293999999999999</v>
      </c>
      <c r="AF273" s="5">
        <v>0.11885</v>
      </c>
      <c r="AG273" s="5">
        <v>0.12132</v>
      </c>
      <c r="AH273" s="5">
        <v>0.12175</v>
      </c>
      <c r="AI273" s="5">
        <v>0.12296</v>
      </c>
      <c r="AJ273" s="5">
        <v>0.11982</v>
      </c>
      <c r="AK273" s="5">
        <v>0.10784000000000001</v>
      </c>
      <c r="AM273" s="4" t="s">
        <v>89</v>
      </c>
      <c r="AN273" s="4" t="s">
        <v>90</v>
      </c>
      <c r="AO273" s="5">
        <f t="shared" si="431"/>
        <v>8.844666666666666E-2</v>
      </c>
      <c r="AP273" s="5">
        <f t="shared" si="432"/>
        <v>0.10104249999999999</v>
      </c>
      <c r="AQ273" s="5">
        <f t="shared" si="433"/>
        <v>0.12035181818181817</v>
      </c>
      <c r="AR273" s="6">
        <f>(AO273-AVERAGE(AO251:AO296))/_xlfn.STDEV.P(AO251:AO296)</f>
        <v>0.98544066831602595</v>
      </c>
      <c r="AS273" s="6">
        <f t="shared" ref="AS273" si="476">(AP273-AVERAGE(AP251:AP296))/_xlfn.STDEV.P(AP251:AP296)</f>
        <v>0.74453856739260627</v>
      </c>
      <c r="AT273" s="6">
        <f t="shared" ref="AT273" si="477">(AQ273-AVERAGE(AQ251:AQ296))/_xlfn.STDEV.P(AQ251:AQ296)</f>
        <v>0.91455000277039</v>
      </c>
    </row>
    <row r="274" spans="1:46" ht="13.5" thickBot="1">
      <c r="A274" s="4" t="s">
        <v>91</v>
      </c>
      <c r="B274" s="4" t="s">
        <v>92</v>
      </c>
      <c r="C274" s="5">
        <v>5.6460000000000003E-2</v>
      </c>
      <c r="D274" s="5">
        <v>5.8709999999999998E-2</v>
      </c>
      <c r="E274" s="5">
        <v>5.9700000000000003E-2</v>
      </c>
      <c r="F274" s="5">
        <v>6.0100000000000001E-2</v>
      </c>
      <c r="G274" s="5">
        <v>6.2850000000000003E-2</v>
      </c>
      <c r="H274" s="5">
        <v>6.368E-2</v>
      </c>
      <c r="I274" s="5">
        <v>6.6040000000000001E-2</v>
      </c>
      <c r="J274" s="5">
        <v>6.6869999999999999E-2</v>
      </c>
      <c r="K274" s="5">
        <v>6.8989999999999996E-2</v>
      </c>
      <c r="L274" s="5">
        <v>7.0989999999999998E-2</v>
      </c>
      <c r="M274" s="5">
        <v>7.2340000000000002E-2</v>
      </c>
      <c r="N274" s="5">
        <v>7.3669999999999999E-2</v>
      </c>
      <c r="O274" s="5">
        <v>7.3639999999999997E-2</v>
      </c>
      <c r="P274" s="5">
        <v>7.3980000000000004E-2</v>
      </c>
      <c r="Q274" s="5">
        <v>7.5569999999999998E-2</v>
      </c>
      <c r="R274" s="5">
        <v>7.6429999999999998E-2</v>
      </c>
      <c r="S274" s="5">
        <v>7.7899999999999997E-2</v>
      </c>
      <c r="T274" s="5">
        <v>8.4830000000000003E-2</v>
      </c>
      <c r="U274" s="5">
        <v>8.6349999999999996E-2</v>
      </c>
      <c r="V274" s="5">
        <v>8.8520000000000001E-2</v>
      </c>
      <c r="W274" s="5">
        <v>8.8580000000000006E-2</v>
      </c>
      <c r="X274" s="5">
        <v>9.1619999999999993E-2</v>
      </c>
      <c r="Y274" s="5">
        <v>9.2009999999999995E-2</v>
      </c>
      <c r="Z274" s="5">
        <v>9.2020000000000005E-2</v>
      </c>
      <c r="AA274" s="5">
        <v>9.7140000000000004E-2</v>
      </c>
      <c r="AB274" s="5">
        <v>9.8780000000000007E-2</v>
      </c>
      <c r="AC274" s="5">
        <v>0.10126</v>
      </c>
      <c r="AD274" s="5">
        <v>0.10012</v>
      </c>
      <c r="AE274" s="5">
        <v>9.8460000000000006E-2</v>
      </c>
      <c r="AF274" s="5">
        <v>9.282E-2</v>
      </c>
      <c r="AG274" s="5">
        <v>9.4109999999999999E-2</v>
      </c>
      <c r="AH274" s="5">
        <v>9.3469999999999998E-2</v>
      </c>
      <c r="AI274" s="5">
        <v>9.8379999999999995E-2</v>
      </c>
      <c r="AJ274" s="5">
        <v>9.4990000000000005E-2</v>
      </c>
      <c r="AK274" s="5">
        <v>8.7929999999999994E-2</v>
      </c>
      <c r="AM274" s="4" t="s">
        <v>91</v>
      </c>
      <c r="AN274" s="4" t="s">
        <v>92</v>
      </c>
      <c r="AO274" s="5">
        <f t="shared" si="431"/>
        <v>6.5033333333333332E-2</v>
      </c>
      <c r="AP274" s="5">
        <f t="shared" si="432"/>
        <v>8.3454166666666676E-2</v>
      </c>
      <c r="AQ274" s="5">
        <f t="shared" si="433"/>
        <v>9.6132727272727272E-2</v>
      </c>
      <c r="AR274" s="6">
        <f>(AO274-AVERAGE(AO251:AO296))/_xlfn.STDEV.P(AO251:AO296)</f>
        <v>1.1592745900976531E-2</v>
      </c>
      <c r="AS274" s="6">
        <f t="shared" ref="AS274" si="478">(AP274-AVERAGE(AP251:AP296))/_xlfn.STDEV.P(AP251:AP296)</f>
        <v>0.15684519026809951</v>
      </c>
      <c r="AT274" s="6">
        <f t="shared" ref="AT274" si="479">(AQ274-AVERAGE(AQ251:AQ296))/_xlfn.STDEV.P(AQ251:AQ296)</f>
        <v>0.20848310803134584</v>
      </c>
    </row>
    <row r="275" spans="1:46" ht="13.5" thickBot="1">
      <c r="A275" s="4" t="s">
        <v>93</v>
      </c>
      <c r="B275" s="4" t="s">
        <v>94</v>
      </c>
      <c r="C275" s="5">
        <v>7.9579999999999998E-2</v>
      </c>
      <c r="D275" s="5">
        <v>8.1699999999999995E-2</v>
      </c>
      <c r="E275" s="5">
        <v>8.2500000000000004E-2</v>
      </c>
      <c r="F275" s="5">
        <v>8.4199999999999997E-2</v>
      </c>
      <c r="G275" s="5">
        <v>8.5360000000000005E-2</v>
      </c>
      <c r="H275" s="5">
        <v>8.5779999999999995E-2</v>
      </c>
      <c r="I275" s="5">
        <v>8.6379999999999998E-2</v>
      </c>
      <c r="J275" s="5">
        <v>8.6679999999999993E-2</v>
      </c>
      <c r="K275" s="5">
        <v>8.7319999999999995E-2</v>
      </c>
      <c r="L275" s="5">
        <v>8.7139999999999995E-2</v>
      </c>
      <c r="M275" s="5">
        <v>8.6840000000000001E-2</v>
      </c>
      <c r="N275" s="5">
        <v>8.7859999999999994E-2</v>
      </c>
      <c r="O275" s="5">
        <v>8.8230000000000003E-2</v>
      </c>
      <c r="P275" s="5">
        <v>8.7150000000000005E-2</v>
      </c>
      <c r="Q275" s="5">
        <v>8.8889999999999997E-2</v>
      </c>
      <c r="R275" s="5">
        <v>8.9219999999999994E-2</v>
      </c>
      <c r="S275" s="5">
        <v>9.1340000000000005E-2</v>
      </c>
      <c r="T275" s="5">
        <v>9.672E-2</v>
      </c>
      <c r="U275" s="5">
        <v>9.8360000000000003E-2</v>
      </c>
      <c r="V275" s="5">
        <v>9.9750000000000005E-2</v>
      </c>
      <c r="W275" s="5">
        <v>0.1036</v>
      </c>
      <c r="X275" s="5">
        <v>0.10747</v>
      </c>
      <c r="Y275" s="5">
        <v>0.10949</v>
      </c>
      <c r="Z275" s="5">
        <v>0.11097</v>
      </c>
      <c r="AA275" s="5">
        <v>0.1135</v>
      </c>
      <c r="AB275" s="5">
        <v>0.11661000000000001</v>
      </c>
      <c r="AC275" s="5">
        <v>0.11748</v>
      </c>
      <c r="AD275" s="5">
        <v>0.11932</v>
      </c>
      <c r="AE275" s="5">
        <v>0.11860999999999999</v>
      </c>
      <c r="AF275" s="5">
        <v>0.11498</v>
      </c>
      <c r="AG275" s="5">
        <v>0.1143</v>
      </c>
      <c r="AH275" s="5">
        <v>0.1154</v>
      </c>
      <c r="AI275" s="5">
        <v>0.11465</v>
      </c>
      <c r="AJ275" s="5">
        <v>0.11251</v>
      </c>
      <c r="AK275" s="5">
        <v>0.10218000000000001</v>
      </c>
      <c r="AM275" s="4" t="s">
        <v>93</v>
      </c>
      <c r="AN275" s="4" t="s">
        <v>94</v>
      </c>
      <c r="AO275" s="5">
        <f t="shared" si="431"/>
        <v>8.5111666666666655E-2</v>
      </c>
      <c r="AP275" s="5">
        <f t="shared" si="432"/>
        <v>9.7599166666666667E-2</v>
      </c>
      <c r="AQ275" s="5">
        <f t="shared" si="433"/>
        <v>0.11450363636363634</v>
      </c>
      <c r="AR275" s="6">
        <f>(AO275-AVERAGE(AO251:AO296))/_xlfn.STDEV.P(AO251:AO296)</f>
        <v>0.84672557059731035</v>
      </c>
      <c r="AS275" s="6">
        <f t="shared" ref="AS275" si="480">(AP275-AVERAGE(AP251:AP296))/_xlfn.STDEV.P(AP251:AP296)</f>
        <v>0.62948365247369897</v>
      </c>
      <c r="AT275" s="6">
        <f t="shared" ref="AT275" si="481">(AQ275-AVERAGE(AQ251:AQ296))/_xlfn.STDEV.P(AQ251:AQ296)</f>
        <v>0.7440560898596027</v>
      </c>
    </row>
    <row r="276" spans="1:46" ht="13.5" thickBot="1">
      <c r="A276" s="4" t="s">
        <v>95</v>
      </c>
      <c r="B276" s="4" t="s">
        <v>96</v>
      </c>
      <c r="C276" s="5">
        <v>6.6669999999999993E-2</v>
      </c>
      <c r="D276" s="5">
        <v>6.7129999999999995E-2</v>
      </c>
      <c r="E276" s="5">
        <v>6.7919999999999994E-2</v>
      </c>
      <c r="F276" s="5">
        <v>6.8940000000000001E-2</v>
      </c>
      <c r="G276" s="5">
        <v>6.9769999999999999E-2</v>
      </c>
      <c r="H276" s="5">
        <v>7.1679999999999994E-2</v>
      </c>
      <c r="I276" s="5">
        <v>7.2770000000000001E-2</v>
      </c>
      <c r="J276" s="5">
        <v>7.2609999999999994E-2</v>
      </c>
      <c r="K276" s="5">
        <v>7.3630000000000001E-2</v>
      </c>
      <c r="L276" s="5">
        <v>7.4889999999999998E-2</v>
      </c>
      <c r="M276" s="5">
        <v>7.5870000000000007E-2</v>
      </c>
      <c r="N276" s="5">
        <v>7.7049999999999993E-2</v>
      </c>
      <c r="O276" s="5">
        <v>7.9479999999999995E-2</v>
      </c>
      <c r="P276" s="5">
        <v>8.0850000000000005E-2</v>
      </c>
      <c r="Q276" s="5">
        <v>8.3269999999999997E-2</v>
      </c>
      <c r="R276" s="5">
        <v>8.2360000000000003E-2</v>
      </c>
      <c r="S276" s="5">
        <v>8.3570000000000005E-2</v>
      </c>
      <c r="T276" s="5">
        <v>8.8220000000000007E-2</v>
      </c>
      <c r="U276" s="5">
        <v>8.9609999999999995E-2</v>
      </c>
      <c r="V276" s="5">
        <v>9.2429999999999998E-2</v>
      </c>
      <c r="W276" s="5">
        <v>9.597E-2</v>
      </c>
      <c r="X276" s="5">
        <v>9.8699999999999996E-2</v>
      </c>
      <c r="Y276" s="5">
        <v>0.10098</v>
      </c>
      <c r="Z276" s="5">
        <v>0.10101</v>
      </c>
      <c r="AA276" s="5">
        <v>0.10008</v>
      </c>
      <c r="AB276" s="5">
        <v>0.1013</v>
      </c>
      <c r="AC276" s="5">
        <v>0.10087</v>
      </c>
      <c r="AD276" s="5">
        <v>0.10299999999999999</v>
      </c>
      <c r="AE276" s="5">
        <v>0.10352</v>
      </c>
      <c r="AF276" s="5">
        <v>9.9709999999999993E-2</v>
      </c>
      <c r="AG276" s="5">
        <v>9.9629999999999996E-2</v>
      </c>
      <c r="AH276" s="5">
        <v>9.9049999999999999E-2</v>
      </c>
      <c r="AI276" s="5">
        <v>0.10057000000000001</v>
      </c>
      <c r="AJ276" s="5">
        <v>0.10143000000000001</v>
      </c>
      <c r="AK276" s="5">
        <v>9.2899999999999996E-2</v>
      </c>
      <c r="AM276" s="4" t="s">
        <v>95</v>
      </c>
      <c r="AN276" s="4" t="s">
        <v>96</v>
      </c>
      <c r="AO276" s="5">
        <f t="shared" si="431"/>
        <v>7.1577499999999988E-2</v>
      </c>
      <c r="AP276" s="5">
        <f t="shared" si="432"/>
        <v>8.9704166666666654E-2</v>
      </c>
      <c r="AQ276" s="5">
        <f t="shared" si="433"/>
        <v>0.10018727272727271</v>
      </c>
      <c r="AR276" s="6">
        <f>(AO276-AVERAGE(AO251:AO296))/_xlfn.STDEV.P(AO251:AO296)</f>
        <v>0.28378906333852538</v>
      </c>
      <c r="AS276" s="6">
        <f t="shared" ref="AS276" si="482">(AP276-AVERAGE(AP251:AP296))/_xlfn.STDEV.P(AP251:AP296)</f>
        <v>0.36568155568237931</v>
      </c>
      <c r="AT276" s="6">
        <f t="shared" ref="AT276" si="483">(AQ276-AVERAGE(AQ251:AQ296))/_xlfn.STDEV.P(AQ251:AQ296)</f>
        <v>0.3266865670057133</v>
      </c>
    </row>
    <row r="277" spans="1:46" ht="13.5" thickBot="1">
      <c r="A277" s="4" t="s">
        <v>97</v>
      </c>
      <c r="B277" s="4" t="s">
        <v>98</v>
      </c>
      <c r="C277" s="5">
        <v>5.2600000000000001E-2</v>
      </c>
      <c r="D277" s="5">
        <v>5.4199999999999998E-2</v>
      </c>
      <c r="E277" s="5">
        <v>5.6129999999999999E-2</v>
      </c>
      <c r="F277" s="5">
        <v>5.7360000000000001E-2</v>
      </c>
      <c r="G277" s="5">
        <v>5.8220000000000001E-2</v>
      </c>
      <c r="H277" s="5">
        <v>5.9279999999999999E-2</v>
      </c>
      <c r="I277" s="5">
        <v>5.9889999999999999E-2</v>
      </c>
      <c r="J277" s="5">
        <v>6.0749999999999998E-2</v>
      </c>
      <c r="K277" s="5">
        <v>6.1120000000000001E-2</v>
      </c>
      <c r="L277" s="5">
        <v>6.2939999999999996E-2</v>
      </c>
      <c r="M277" s="5">
        <v>6.1280000000000001E-2</v>
      </c>
      <c r="N277" s="5">
        <v>6.0999999999999999E-2</v>
      </c>
      <c r="O277" s="5">
        <v>0.06</v>
      </c>
      <c r="P277" s="5">
        <v>5.9679999999999997E-2</v>
      </c>
      <c r="Q277" s="5">
        <v>6.1060000000000003E-2</v>
      </c>
      <c r="R277" s="5">
        <v>6.0290000000000003E-2</v>
      </c>
      <c r="S277" s="5">
        <v>6.343E-2</v>
      </c>
      <c r="T277" s="5">
        <v>6.9800000000000001E-2</v>
      </c>
      <c r="U277" s="5">
        <v>7.3010000000000005E-2</v>
      </c>
      <c r="V277" s="5">
        <v>7.671E-2</v>
      </c>
      <c r="W277" s="5">
        <v>7.9969999999999999E-2</v>
      </c>
      <c r="X277" s="5">
        <v>8.1780000000000005E-2</v>
      </c>
      <c r="Y277" s="5">
        <v>8.4699999999999998E-2</v>
      </c>
      <c r="Z277" s="5">
        <v>8.5989999999999997E-2</v>
      </c>
      <c r="AA277" s="5">
        <v>8.8069999999999996E-2</v>
      </c>
      <c r="AB277" s="5">
        <v>8.9870000000000005E-2</v>
      </c>
      <c r="AC277" s="5">
        <v>9.0329999999999994E-2</v>
      </c>
      <c r="AD277" s="5">
        <v>9.1079999999999994E-2</v>
      </c>
      <c r="AE277" s="5">
        <v>8.9149999999999993E-2</v>
      </c>
      <c r="AF277" s="5">
        <v>8.4430000000000005E-2</v>
      </c>
      <c r="AG277" s="5">
        <v>8.3059999999999995E-2</v>
      </c>
      <c r="AH277" s="5">
        <v>8.0659999999999996E-2</v>
      </c>
      <c r="AI277" s="5">
        <v>8.1059999999999993E-2</v>
      </c>
      <c r="AJ277" s="5">
        <v>8.0280000000000004E-2</v>
      </c>
      <c r="AK277" s="5">
        <v>7.2609999999999994E-2</v>
      </c>
      <c r="AM277" s="4" t="s">
        <v>97</v>
      </c>
      <c r="AN277" s="4" t="s">
        <v>98</v>
      </c>
      <c r="AO277" s="5">
        <f t="shared" si="431"/>
        <v>5.8730833333333322E-2</v>
      </c>
      <c r="AP277" s="5">
        <f t="shared" si="432"/>
        <v>7.1368333333333339E-2</v>
      </c>
      <c r="AQ277" s="5">
        <f t="shared" si="433"/>
        <v>8.4599999999999995E-2</v>
      </c>
      <c r="AR277" s="6">
        <f>(AO277-AVERAGE(AO251:AO296))/_xlfn.STDEV.P(AO251:AO296)</f>
        <v>-0.25055175286130393</v>
      </c>
      <c r="AS277" s="6">
        <f t="shared" ref="AS277" si="484">(AP277-AVERAGE(AP251:AP296))/_xlfn.STDEV.P(AP251:AP296)</f>
        <v>-0.24698865074567536</v>
      </c>
      <c r="AT277" s="6">
        <f t="shared" ref="AT277" si="485">(AQ277-AVERAGE(AQ251:AQ296))/_xlfn.STDEV.P(AQ251:AQ296)</f>
        <v>-0.12773417460292172</v>
      </c>
    </row>
    <row r="278" spans="1:46" ht="13.5" thickBot="1">
      <c r="A278" s="4" t="s">
        <v>99</v>
      </c>
      <c r="B278" s="4" t="s">
        <v>100</v>
      </c>
      <c r="C278" s="5">
        <v>4.65E-2</v>
      </c>
      <c r="D278" s="5">
        <v>4.8070000000000002E-2</v>
      </c>
      <c r="E278" s="5">
        <v>4.8930000000000001E-2</v>
      </c>
      <c r="F278" s="5">
        <v>4.8009999999999997E-2</v>
      </c>
      <c r="G278" s="5">
        <v>4.956E-2</v>
      </c>
      <c r="H278" s="5">
        <v>5.1159999999999997E-2</v>
      </c>
      <c r="I278" s="5">
        <v>5.1330000000000001E-2</v>
      </c>
      <c r="J278" s="5">
        <v>5.1920000000000001E-2</v>
      </c>
      <c r="K278" s="5">
        <v>5.2249999999999998E-2</v>
      </c>
      <c r="L278" s="5">
        <v>5.2519999999999997E-2</v>
      </c>
      <c r="M278" s="5">
        <v>5.2690000000000001E-2</v>
      </c>
      <c r="N278" s="5">
        <v>5.1659999999999998E-2</v>
      </c>
      <c r="O278" s="5">
        <v>5.1729999999999998E-2</v>
      </c>
      <c r="P278" s="5">
        <v>5.1970000000000002E-2</v>
      </c>
      <c r="Q278" s="5">
        <v>5.4309999999999997E-2</v>
      </c>
      <c r="R278" s="5">
        <v>5.7099999999999998E-2</v>
      </c>
      <c r="S278" s="5">
        <v>5.8470000000000001E-2</v>
      </c>
      <c r="T278" s="5">
        <v>6.2600000000000003E-2</v>
      </c>
      <c r="U278" s="5">
        <v>6.6820000000000004E-2</v>
      </c>
      <c r="V278" s="5">
        <v>6.9250000000000006E-2</v>
      </c>
      <c r="W278" s="5">
        <v>7.102E-2</v>
      </c>
      <c r="X278" s="5">
        <v>7.195E-2</v>
      </c>
      <c r="Y278" s="5">
        <v>7.2300000000000003E-2</v>
      </c>
      <c r="Z278" s="5">
        <v>7.3760000000000006E-2</v>
      </c>
      <c r="AA278" s="5">
        <v>7.4329999999999993E-2</v>
      </c>
      <c r="AB278" s="5">
        <v>7.4329999999999993E-2</v>
      </c>
      <c r="AC278" s="5">
        <v>7.3099999999999998E-2</v>
      </c>
      <c r="AD278" s="5">
        <v>7.3810000000000001E-2</v>
      </c>
      <c r="AE278" s="5">
        <v>7.2749999999999995E-2</v>
      </c>
      <c r="AF278" s="5">
        <v>6.973E-2</v>
      </c>
      <c r="AG278" s="5">
        <v>6.6659999999999997E-2</v>
      </c>
      <c r="AH278" s="5">
        <v>6.6530000000000006E-2</v>
      </c>
      <c r="AI278" s="5">
        <v>6.6259999999999999E-2</v>
      </c>
      <c r="AJ278" s="5">
        <v>6.6729999999999998E-2</v>
      </c>
      <c r="AK278" s="5">
        <v>6.3250000000000001E-2</v>
      </c>
      <c r="AM278" s="4" t="s">
        <v>99</v>
      </c>
      <c r="AN278" s="4" t="s">
        <v>100</v>
      </c>
      <c r="AO278" s="5">
        <f t="shared" si="431"/>
        <v>5.0383333333333336E-2</v>
      </c>
      <c r="AP278" s="5">
        <f t="shared" si="432"/>
        <v>6.3439999999999996E-2</v>
      </c>
      <c r="AQ278" s="5">
        <f t="shared" si="433"/>
        <v>6.9770909090909092E-2</v>
      </c>
      <c r="AR278" s="6">
        <f>(AO278-AVERAGE(AO251:AO296))/_xlfn.STDEV.P(AO251:AO296)</f>
        <v>-0.59775543448258583</v>
      </c>
      <c r="AS278" s="6">
        <f t="shared" ref="AS278" si="486">(AP278-AVERAGE(AP251:AP296))/_xlfn.STDEV.P(AP251:AP296)</f>
        <v>-0.51190454148587106</v>
      </c>
      <c r="AT278" s="6">
        <f t="shared" ref="AT278" si="487">(AQ278-AVERAGE(AQ251:AQ296))/_xlfn.STDEV.P(AQ251:AQ296)</f>
        <v>-0.5600513994437043</v>
      </c>
    </row>
    <row r="279" spans="1:46" ht="13.5" thickBot="1">
      <c r="A279" s="4" t="s">
        <v>101</v>
      </c>
      <c r="B279" s="4" t="s">
        <v>102</v>
      </c>
      <c r="C279" s="5">
        <v>3.1530000000000002E-2</v>
      </c>
      <c r="D279" s="5">
        <v>3.1989999999999998E-2</v>
      </c>
      <c r="E279" s="5">
        <v>3.2250000000000001E-2</v>
      </c>
      <c r="F279" s="5">
        <v>3.2289999999999999E-2</v>
      </c>
      <c r="G279" s="5">
        <v>3.3149999999999999E-2</v>
      </c>
      <c r="H279" s="5">
        <v>3.4270000000000002E-2</v>
      </c>
      <c r="I279" s="5">
        <v>3.5049999999999998E-2</v>
      </c>
      <c r="J279" s="5">
        <v>3.5389999999999998E-2</v>
      </c>
      <c r="K279" s="5">
        <v>3.5619999999999999E-2</v>
      </c>
      <c r="L279" s="5">
        <v>3.5470000000000002E-2</v>
      </c>
      <c r="M279" s="5">
        <v>3.4349999999999999E-2</v>
      </c>
      <c r="N279" s="5">
        <v>3.3270000000000001E-2</v>
      </c>
      <c r="O279" s="5">
        <v>3.329E-2</v>
      </c>
      <c r="P279" s="5">
        <v>3.338E-2</v>
      </c>
      <c r="Q279" s="5">
        <v>3.3869999999999997E-2</v>
      </c>
      <c r="R279" s="5">
        <v>3.3430000000000001E-2</v>
      </c>
      <c r="S279" s="5">
        <v>3.7159999999999999E-2</v>
      </c>
      <c r="T279" s="5">
        <v>4.1200000000000001E-2</v>
      </c>
      <c r="U279" s="5">
        <v>4.2500000000000003E-2</v>
      </c>
      <c r="V279" s="5">
        <v>4.326E-2</v>
      </c>
      <c r="W279" s="5">
        <v>4.4150000000000002E-2</v>
      </c>
      <c r="X279" s="5">
        <v>4.6080000000000003E-2</v>
      </c>
      <c r="Y279" s="5">
        <v>4.879E-2</v>
      </c>
      <c r="Z279" s="5">
        <v>4.999E-2</v>
      </c>
      <c r="AA279" s="5">
        <v>5.169E-2</v>
      </c>
      <c r="AB279" s="5">
        <v>5.2560000000000003E-2</v>
      </c>
      <c r="AC279" s="5">
        <v>5.3839999999999999E-2</v>
      </c>
      <c r="AD279" s="5">
        <v>5.5100000000000003E-2</v>
      </c>
      <c r="AE279" s="5">
        <v>5.1869999999999999E-2</v>
      </c>
      <c r="AF279" s="5">
        <v>4.8320000000000002E-2</v>
      </c>
      <c r="AG279" s="5">
        <v>4.7829999999999998E-2</v>
      </c>
      <c r="AH279" s="5">
        <v>4.8689999999999997E-2</v>
      </c>
      <c r="AI279" s="5">
        <v>5.0110000000000002E-2</v>
      </c>
      <c r="AJ279" s="5">
        <v>5.0599999999999999E-2</v>
      </c>
      <c r="AK279" s="5">
        <v>4.5409999999999999E-2</v>
      </c>
      <c r="AM279" s="4" t="s">
        <v>101</v>
      </c>
      <c r="AN279" s="4" t="s">
        <v>102</v>
      </c>
      <c r="AO279" s="5">
        <f t="shared" si="431"/>
        <v>3.3719166666666668E-2</v>
      </c>
      <c r="AP279" s="5">
        <f t="shared" si="432"/>
        <v>4.0591666666666672E-2</v>
      </c>
      <c r="AQ279" s="5">
        <f t="shared" si="433"/>
        <v>5.0547272727272725E-2</v>
      </c>
      <c r="AR279" s="6">
        <f>(AO279-AVERAGE(AO251:AO296))/_xlfn.STDEV.P(AO251:AO296)</f>
        <v>-1.2908803243079614</v>
      </c>
      <c r="AS279" s="6">
        <f t="shared" ref="AS279" si="488">(AP279-AVERAGE(AP251:AP296))/_xlfn.STDEV.P(AP251:AP296)</f>
        <v>-1.2753546037430366</v>
      </c>
      <c r="AT279" s="6">
        <f t="shared" ref="AT279" si="489">(AQ279-AVERAGE(AQ251:AQ296))/_xlfn.STDEV.P(AQ251:AQ296)</f>
        <v>-1.1204842118813694</v>
      </c>
    </row>
    <row r="280" spans="1:46" ht="13.5" thickBot="1">
      <c r="A280" s="4" t="s">
        <v>103</v>
      </c>
      <c r="B280" s="4" t="s">
        <v>104</v>
      </c>
      <c r="C280" s="5">
        <v>2.0719999999999999E-2</v>
      </c>
      <c r="D280" s="5">
        <v>2.1160000000000002E-2</v>
      </c>
      <c r="E280" s="5">
        <v>2.1499999999999998E-2</v>
      </c>
      <c r="F280" s="5">
        <v>2.1389999999999999E-2</v>
      </c>
      <c r="G280" s="5">
        <v>2.1530000000000001E-2</v>
      </c>
      <c r="H280" s="5">
        <v>2.1930000000000002E-2</v>
      </c>
      <c r="I280" s="5">
        <v>2.248E-2</v>
      </c>
      <c r="J280" s="5">
        <v>2.1940000000000001E-2</v>
      </c>
      <c r="K280" s="5">
        <v>2.1760000000000002E-2</v>
      </c>
      <c r="L280" s="5">
        <v>2.188E-2</v>
      </c>
      <c r="M280" s="5">
        <v>2.1610000000000001E-2</v>
      </c>
      <c r="N280" s="5">
        <v>2.1950000000000001E-2</v>
      </c>
      <c r="O280" s="5">
        <v>2.281E-2</v>
      </c>
      <c r="P280" s="5">
        <v>2.3609999999999999E-2</v>
      </c>
      <c r="Q280" s="5">
        <v>2.4459999999999999E-2</v>
      </c>
      <c r="R280" s="5">
        <v>2.4500000000000001E-2</v>
      </c>
      <c r="S280" s="5">
        <v>2.9739999999999999E-2</v>
      </c>
      <c r="T280" s="5">
        <v>3.1800000000000002E-2</v>
      </c>
      <c r="U280" s="5">
        <v>3.2160000000000001E-2</v>
      </c>
      <c r="V280" s="5">
        <v>3.3700000000000001E-2</v>
      </c>
      <c r="W280" s="5">
        <v>3.5029999999999999E-2</v>
      </c>
      <c r="X280" s="5">
        <v>3.5099999999999999E-2</v>
      </c>
      <c r="Y280" s="5">
        <v>3.4169999999999999E-2</v>
      </c>
      <c r="Z280" s="5">
        <v>3.3709999999999997E-2</v>
      </c>
      <c r="AA280" s="5">
        <v>3.354E-2</v>
      </c>
      <c r="AB280" s="5">
        <v>3.3119999999999997E-2</v>
      </c>
      <c r="AC280" s="5">
        <v>3.2579999999999998E-2</v>
      </c>
      <c r="AD280" s="5">
        <v>3.2340000000000001E-2</v>
      </c>
      <c r="AE280" s="5">
        <v>2.7660000000000001E-2</v>
      </c>
      <c r="AF280" s="5">
        <v>2.6120000000000001E-2</v>
      </c>
      <c r="AG280" s="5">
        <v>2.5590000000000002E-2</v>
      </c>
      <c r="AH280" s="5">
        <v>2.4469999999999999E-2</v>
      </c>
      <c r="AI280" s="5">
        <v>2.3630000000000002E-2</v>
      </c>
      <c r="AJ280" s="5">
        <v>2.5180000000000001E-2</v>
      </c>
      <c r="AK280" s="5">
        <v>2.4070000000000001E-2</v>
      </c>
      <c r="AM280" s="4" t="s">
        <v>103</v>
      </c>
      <c r="AN280" s="4" t="s">
        <v>104</v>
      </c>
      <c r="AO280" s="5">
        <f t="shared" si="431"/>
        <v>2.1654166666666665E-2</v>
      </c>
      <c r="AP280" s="5">
        <f t="shared" si="432"/>
        <v>3.0065833333333333E-2</v>
      </c>
      <c r="AQ280" s="5">
        <f t="shared" si="433"/>
        <v>2.8027272727272724E-2</v>
      </c>
      <c r="AR280" s="6">
        <f>(AO280-AVERAGE(AO251:AO296))/_xlfn.STDEV.P(AO251:AO296)</f>
        <v>-1.7927087063098508</v>
      </c>
      <c r="AS280" s="6">
        <f t="shared" ref="AS280" si="490">(AP280-AVERAGE(AP251:AP296))/_xlfn.STDEV.P(AP251:AP296)</f>
        <v>-1.6270628879494071</v>
      </c>
      <c r="AT280" s="6">
        <f t="shared" ref="AT280" si="491">(AQ280-AVERAGE(AQ251:AQ296))/_xlfn.STDEV.P(AQ251:AQ296)</f>
        <v>-1.77701696652555</v>
      </c>
    </row>
    <row r="281" spans="1:46" ht="13.5" thickBot="1">
      <c r="A281" s="4" t="s">
        <v>105</v>
      </c>
      <c r="B281" s="4" t="s">
        <v>106</v>
      </c>
      <c r="C281" s="5">
        <v>2.2429999999999999E-2</v>
      </c>
      <c r="D281" s="5">
        <v>2.2970000000000001E-2</v>
      </c>
      <c r="E281" s="5">
        <v>2.4070000000000001E-2</v>
      </c>
      <c r="F281" s="5">
        <v>2.359E-2</v>
      </c>
      <c r="G281" s="5">
        <v>2.4709999999999999E-2</v>
      </c>
      <c r="H281" s="5">
        <v>2.52E-2</v>
      </c>
      <c r="I281" s="5">
        <v>2.5010000000000001E-2</v>
      </c>
      <c r="J281" s="5">
        <v>2.5080000000000002E-2</v>
      </c>
      <c r="K281" s="5">
        <v>2.4979999999999999E-2</v>
      </c>
      <c r="L281" s="5">
        <v>2.5020000000000001E-2</v>
      </c>
      <c r="M281" s="5">
        <v>2.3810000000000001E-2</v>
      </c>
      <c r="N281" s="5">
        <v>2.3019999999999999E-2</v>
      </c>
      <c r="O281" s="5">
        <v>2.264E-2</v>
      </c>
      <c r="P281" s="5">
        <v>2.2759999999999999E-2</v>
      </c>
      <c r="Q281" s="5">
        <v>2.213E-2</v>
      </c>
      <c r="R281" s="5">
        <v>2.1850000000000001E-2</v>
      </c>
      <c r="S281" s="5">
        <v>2.2360000000000001E-2</v>
      </c>
      <c r="T281" s="5">
        <v>2.7619999999999999E-2</v>
      </c>
      <c r="U281" s="5">
        <v>2.878E-2</v>
      </c>
      <c r="V281" s="5">
        <v>2.9569999999999999E-2</v>
      </c>
      <c r="W281" s="5">
        <v>2.9899999999999999E-2</v>
      </c>
      <c r="X281" s="5">
        <v>3.0779999999999998E-2</v>
      </c>
      <c r="Y281" s="5">
        <v>3.1210000000000002E-2</v>
      </c>
      <c r="Z281" s="5">
        <v>3.1820000000000001E-2</v>
      </c>
      <c r="AA281" s="5">
        <v>3.2939999999999997E-2</v>
      </c>
      <c r="AB281" s="5">
        <v>3.3399999999999999E-2</v>
      </c>
      <c r="AC281" s="5">
        <v>3.422E-2</v>
      </c>
      <c r="AD281" s="5">
        <v>3.4259999999999999E-2</v>
      </c>
      <c r="AE281" s="5">
        <v>3.3239999999999999E-2</v>
      </c>
      <c r="AF281" s="5">
        <v>2.9159999999999998E-2</v>
      </c>
      <c r="AG281" s="5">
        <v>2.9100000000000001E-2</v>
      </c>
      <c r="AH281" s="5">
        <v>2.877E-2</v>
      </c>
      <c r="AI281" s="5">
        <v>2.818E-2</v>
      </c>
      <c r="AJ281" s="5">
        <v>2.9250000000000002E-2</v>
      </c>
      <c r="AK281" s="5">
        <v>2.7660000000000001E-2</v>
      </c>
      <c r="AM281" s="4" t="s">
        <v>105</v>
      </c>
      <c r="AN281" s="4" t="s">
        <v>106</v>
      </c>
      <c r="AO281" s="5">
        <f t="shared" si="431"/>
        <v>2.4157499999999998E-2</v>
      </c>
      <c r="AP281" s="5">
        <f t="shared" si="432"/>
        <v>2.6785000000000003E-2</v>
      </c>
      <c r="AQ281" s="5">
        <f t="shared" si="433"/>
        <v>3.0925454545454544E-2</v>
      </c>
      <c r="AR281" s="6">
        <f>(AO281-AVERAGE(AO251:AO296))/_xlfn.STDEV.P(AO251:AO296)</f>
        <v>-1.6885857294115449</v>
      </c>
      <c r="AS281" s="6">
        <f t="shared" ref="AS281" si="492">(AP281-AVERAGE(AP251:AP296))/_xlfn.STDEV.P(AP251:AP296)</f>
        <v>-1.7366880573675432</v>
      </c>
      <c r="AT281" s="6">
        <f t="shared" ref="AT281" si="493">(AQ281-AVERAGE(AQ251:AQ296))/_xlfn.STDEV.P(AQ251:AQ296)</f>
        <v>-1.6925253460748131</v>
      </c>
    </row>
    <row r="282" spans="1:46" ht="13.5" thickBot="1">
      <c r="A282" s="4" t="s">
        <v>107</v>
      </c>
      <c r="B282" s="4" t="s">
        <v>108</v>
      </c>
      <c r="C282" s="5">
        <v>4.4420000000000001E-2</v>
      </c>
      <c r="D282" s="5">
        <v>4.6190000000000002E-2</v>
      </c>
      <c r="E282" s="5">
        <v>4.6920000000000003E-2</v>
      </c>
      <c r="F282" s="5">
        <v>4.8980000000000003E-2</v>
      </c>
      <c r="G282" s="5">
        <v>4.9410000000000003E-2</v>
      </c>
      <c r="H282" s="5">
        <v>4.9079999999999999E-2</v>
      </c>
      <c r="I282" s="5">
        <v>5.033E-2</v>
      </c>
      <c r="J282" s="5">
        <v>5.0979999999999998E-2</v>
      </c>
      <c r="K282" s="5">
        <v>5.2540000000000003E-2</v>
      </c>
      <c r="L282" s="5">
        <v>5.185E-2</v>
      </c>
      <c r="M282" s="5">
        <v>5.1869999999999999E-2</v>
      </c>
      <c r="N282" s="5">
        <v>5.0880000000000002E-2</v>
      </c>
      <c r="O282" s="5">
        <v>0.05</v>
      </c>
      <c r="P282" s="5">
        <v>4.8439999999999997E-2</v>
      </c>
      <c r="Q282" s="5">
        <v>4.657E-2</v>
      </c>
      <c r="R282" s="5">
        <v>4.5190000000000001E-2</v>
      </c>
      <c r="S282" s="5">
        <v>4.5170000000000002E-2</v>
      </c>
      <c r="T282" s="5">
        <v>5.2839999999999998E-2</v>
      </c>
      <c r="U282" s="5">
        <v>5.4210000000000001E-2</v>
      </c>
      <c r="V282" s="5">
        <v>5.6640000000000003E-2</v>
      </c>
      <c r="W282" s="5">
        <v>5.7770000000000002E-2</v>
      </c>
      <c r="X282" s="5">
        <v>5.9339999999999997E-2</v>
      </c>
      <c r="Y282" s="5">
        <v>5.987E-2</v>
      </c>
      <c r="Z282" s="5">
        <v>6.1370000000000001E-2</v>
      </c>
      <c r="AA282" s="5">
        <v>6.3259999999999997E-2</v>
      </c>
      <c r="AB282" s="5">
        <v>6.4979999999999996E-2</v>
      </c>
      <c r="AC282" s="5">
        <v>6.497E-2</v>
      </c>
      <c r="AD282" s="5">
        <v>6.5339999999999995E-2</v>
      </c>
      <c r="AE282" s="5">
        <v>6.7239999999999994E-2</v>
      </c>
      <c r="AF282" s="5">
        <v>6.1339999999999999E-2</v>
      </c>
      <c r="AG282" s="5">
        <v>6.0089999999999998E-2</v>
      </c>
      <c r="AH282" s="5">
        <v>5.9810000000000002E-2</v>
      </c>
      <c r="AI282" s="5">
        <v>6.0850000000000001E-2</v>
      </c>
      <c r="AJ282" s="5">
        <v>5.9990000000000002E-2</v>
      </c>
      <c r="AK282" s="5">
        <v>5.561E-2</v>
      </c>
      <c r="AM282" s="4" t="s">
        <v>107</v>
      </c>
      <c r="AN282" s="4" t="s">
        <v>108</v>
      </c>
      <c r="AO282" s="5">
        <f t="shared" si="431"/>
        <v>4.9454166666666667E-2</v>
      </c>
      <c r="AP282" s="5">
        <f t="shared" si="432"/>
        <v>5.3117500000000005E-2</v>
      </c>
      <c r="AQ282" s="5">
        <f t="shared" si="433"/>
        <v>6.2134545454545449E-2</v>
      </c>
      <c r="AR282" s="6">
        <f>(AO282-AVERAGE(AO251:AO296))/_xlfn.STDEV.P(AO251:AO296)</f>
        <v>-0.63640294421681076</v>
      </c>
      <c r="AS282" s="6">
        <f t="shared" ref="AS282" si="494">(AP282-AVERAGE(AP251:AP296))/_xlfn.STDEV.P(AP251:AP296)</f>
        <v>-0.85681868260409644</v>
      </c>
      <c r="AT282" s="6">
        <f t="shared" ref="AT282" si="495">(AQ282-AVERAGE(AQ251:AQ296))/_xlfn.STDEV.P(AQ251:AQ296)</f>
        <v>-0.7826767481846667</v>
      </c>
    </row>
    <row r="283" spans="1:46" ht="13.5" thickBot="1">
      <c r="A283" s="4" t="s">
        <v>109</v>
      </c>
      <c r="B283" s="4" t="s">
        <v>110</v>
      </c>
      <c r="C283" s="5">
        <v>5.0680000000000003E-2</v>
      </c>
      <c r="D283" s="5">
        <v>5.2150000000000002E-2</v>
      </c>
      <c r="E283" s="5">
        <v>5.2580000000000002E-2</v>
      </c>
      <c r="F283" s="5">
        <v>5.3769999999999998E-2</v>
      </c>
      <c r="G283" s="5">
        <v>5.3920000000000003E-2</v>
      </c>
      <c r="H283" s="5">
        <v>5.525E-2</v>
      </c>
      <c r="I283" s="5">
        <v>5.5690000000000003E-2</v>
      </c>
      <c r="J283" s="5">
        <v>5.5829999999999998E-2</v>
      </c>
      <c r="K283" s="5">
        <v>5.688E-2</v>
      </c>
      <c r="L283" s="5">
        <v>5.7520000000000002E-2</v>
      </c>
      <c r="M283" s="5">
        <v>5.7599999999999998E-2</v>
      </c>
      <c r="N283" s="5">
        <v>5.713E-2</v>
      </c>
      <c r="O283" s="5">
        <v>5.8209999999999998E-2</v>
      </c>
      <c r="P283" s="5">
        <v>5.8770000000000003E-2</v>
      </c>
      <c r="Q283" s="5">
        <v>5.9839999999999997E-2</v>
      </c>
      <c r="R283" s="5">
        <v>6.0069999999999998E-2</v>
      </c>
      <c r="S283" s="5">
        <v>6.2489999999999997E-2</v>
      </c>
      <c r="T283" s="5">
        <v>6.6170000000000007E-2</v>
      </c>
      <c r="U283" s="5">
        <v>6.8010000000000001E-2</v>
      </c>
      <c r="V283" s="5">
        <v>6.8940000000000001E-2</v>
      </c>
      <c r="W283" s="5">
        <v>7.0749999999999993E-2</v>
      </c>
      <c r="X283" s="5">
        <v>7.306E-2</v>
      </c>
      <c r="Y283" s="5">
        <v>7.424E-2</v>
      </c>
      <c r="Z283" s="5">
        <v>7.5300000000000006E-2</v>
      </c>
      <c r="AA283" s="5">
        <v>7.6579999999999995E-2</v>
      </c>
      <c r="AB283" s="5">
        <v>7.7160000000000006E-2</v>
      </c>
      <c r="AC283" s="5">
        <v>7.8079999999999997E-2</v>
      </c>
      <c r="AD283" s="5">
        <v>8.029E-2</v>
      </c>
      <c r="AE283" s="5">
        <v>7.9509999999999997E-2</v>
      </c>
      <c r="AF283" s="5">
        <v>7.639E-2</v>
      </c>
      <c r="AG283" s="5">
        <v>7.5759999999999994E-2</v>
      </c>
      <c r="AH283" s="5">
        <v>7.5719999999999996E-2</v>
      </c>
      <c r="AI283" s="5">
        <v>7.6980000000000007E-2</v>
      </c>
      <c r="AJ283" s="5">
        <v>7.5800000000000006E-2</v>
      </c>
      <c r="AK283" s="5">
        <v>7.0050000000000001E-2</v>
      </c>
      <c r="AM283" s="4" t="s">
        <v>109</v>
      </c>
      <c r="AN283" s="4" t="s">
        <v>110</v>
      </c>
      <c r="AO283" s="5">
        <f t="shared" si="431"/>
        <v>5.4916666666666669E-2</v>
      </c>
      <c r="AP283" s="5">
        <f t="shared" si="432"/>
        <v>6.6320833333333329E-2</v>
      </c>
      <c r="AQ283" s="5">
        <f t="shared" si="433"/>
        <v>7.6574545454545451E-2</v>
      </c>
      <c r="AR283" s="6">
        <f>(AO283-AVERAGE(AO251:AO296))/_xlfn.STDEV.P(AO251:AO296)</f>
        <v>-0.40919718071201816</v>
      </c>
      <c r="AS283" s="6">
        <f t="shared" ref="AS283" si="496">(AP283-AVERAGE(AP251:AP296))/_xlfn.STDEV.P(AP251:AP296)</f>
        <v>-0.41564489945424865</v>
      </c>
      <c r="AT283" s="6">
        <f t="shared" ref="AT283" si="497">(AQ283-AVERAGE(AQ251:AQ296))/_xlfn.STDEV.P(AQ251:AQ296)</f>
        <v>-0.36170281492259004</v>
      </c>
    </row>
    <row r="284" spans="1:46" ht="13.5" thickBot="1">
      <c r="A284" s="4" t="s">
        <v>111</v>
      </c>
      <c r="B284" s="4" t="s">
        <v>112</v>
      </c>
      <c r="C284" s="5">
        <v>4.1090000000000002E-2</v>
      </c>
      <c r="D284" s="5">
        <v>4.2950000000000002E-2</v>
      </c>
      <c r="E284" s="5">
        <v>4.3290000000000002E-2</v>
      </c>
      <c r="F284" s="5">
        <v>4.2340000000000003E-2</v>
      </c>
      <c r="G284" s="5">
        <v>4.2930000000000003E-2</v>
      </c>
      <c r="H284" s="5">
        <v>4.36E-2</v>
      </c>
      <c r="I284" s="5">
        <v>4.3310000000000001E-2</v>
      </c>
      <c r="J284" s="5">
        <v>4.3479999999999998E-2</v>
      </c>
      <c r="K284" s="5">
        <v>4.3880000000000002E-2</v>
      </c>
      <c r="L284" s="5">
        <v>4.4089999999999997E-2</v>
      </c>
      <c r="M284" s="5">
        <v>4.3520000000000003E-2</v>
      </c>
      <c r="N284" s="5">
        <v>4.2790000000000002E-2</v>
      </c>
      <c r="O284" s="5">
        <v>4.274E-2</v>
      </c>
      <c r="P284" s="5">
        <v>4.2090000000000002E-2</v>
      </c>
      <c r="Q284" s="5">
        <v>4.2410000000000003E-2</v>
      </c>
      <c r="R284" s="5">
        <v>4.1849999999999998E-2</v>
      </c>
      <c r="S284" s="5">
        <v>4.3520000000000003E-2</v>
      </c>
      <c r="T284" s="5">
        <v>5.0610000000000002E-2</v>
      </c>
      <c r="U284" s="5">
        <v>5.4149999999999997E-2</v>
      </c>
      <c r="V284" s="5">
        <v>5.6250000000000001E-2</v>
      </c>
      <c r="W284" s="5">
        <v>5.8459999999999998E-2</v>
      </c>
      <c r="X284" s="5">
        <v>6.0069999999999998E-2</v>
      </c>
      <c r="Y284" s="5">
        <v>6.1400000000000003E-2</v>
      </c>
      <c r="Z284" s="5">
        <v>6.1929999999999999E-2</v>
      </c>
      <c r="AA284" s="5">
        <v>6.2179999999999999E-2</v>
      </c>
      <c r="AB284" s="5">
        <v>6.3130000000000006E-2</v>
      </c>
      <c r="AC284" s="5">
        <v>6.4130000000000006E-2</v>
      </c>
      <c r="AD284" s="5">
        <v>6.5170000000000006E-2</v>
      </c>
      <c r="AE284" s="5">
        <v>6.4000000000000001E-2</v>
      </c>
      <c r="AF284" s="5">
        <v>5.842E-2</v>
      </c>
      <c r="AG284" s="5">
        <v>5.5230000000000001E-2</v>
      </c>
      <c r="AH284" s="5">
        <v>5.4399999999999997E-2</v>
      </c>
      <c r="AI284" s="5">
        <v>5.2600000000000001E-2</v>
      </c>
      <c r="AJ284" s="5">
        <v>5.296E-2</v>
      </c>
      <c r="AK284" s="5">
        <v>4.9739999999999999E-2</v>
      </c>
      <c r="AM284" s="4" t="s">
        <v>111</v>
      </c>
      <c r="AN284" s="4" t="s">
        <v>112</v>
      </c>
      <c r="AO284" s="5">
        <f t="shared" si="431"/>
        <v>4.3105833333333343E-2</v>
      </c>
      <c r="AP284" s="5">
        <f t="shared" si="432"/>
        <v>5.1290000000000002E-2</v>
      </c>
      <c r="AQ284" s="5">
        <f t="shared" si="433"/>
        <v>5.8359999999999995E-2</v>
      </c>
      <c r="AR284" s="6">
        <f>(AO284-AVERAGE(AO251:AO296))/_xlfn.STDEV.P(AO251:AO296)</f>
        <v>-0.90045382238302074</v>
      </c>
      <c r="AS284" s="6">
        <f t="shared" ref="AS284" si="498">(AP284-AVERAGE(AP251:AP296))/_xlfn.STDEV.P(AP251:AP296)</f>
        <v>-0.91788243585123219</v>
      </c>
      <c r="AT284" s="6">
        <f t="shared" ref="AT284" si="499">(AQ284-AVERAGE(AQ251:AQ296))/_xlfn.STDEV.P(AQ251:AQ296)</f>
        <v>-0.89271727770519937</v>
      </c>
    </row>
    <row r="285" spans="1:46" ht="13.5" thickBot="1">
      <c r="A285" s="4" t="s">
        <v>113</v>
      </c>
      <c r="B285" s="4" t="s">
        <v>114</v>
      </c>
      <c r="C285" s="5">
        <v>4.6120000000000001E-2</v>
      </c>
      <c r="D285" s="5">
        <v>4.6429999999999999E-2</v>
      </c>
      <c r="E285" s="5">
        <v>4.6260000000000003E-2</v>
      </c>
      <c r="F285" s="5">
        <v>4.5859999999999998E-2</v>
      </c>
      <c r="G285" s="5">
        <v>4.5969999999999997E-2</v>
      </c>
      <c r="H285" s="5">
        <v>4.6449999999999998E-2</v>
      </c>
      <c r="I285" s="5">
        <v>4.6449999999999998E-2</v>
      </c>
      <c r="J285" s="5">
        <v>4.5830000000000003E-2</v>
      </c>
      <c r="K285" s="5">
        <v>4.6870000000000002E-2</v>
      </c>
      <c r="L285" s="5">
        <v>4.7559999999999998E-2</v>
      </c>
      <c r="M285" s="5">
        <v>4.761E-2</v>
      </c>
      <c r="N285" s="5">
        <v>4.7500000000000001E-2</v>
      </c>
      <c r="O285" s="5">
        <v>4.8030000000000003E-2</v>
      </c>
      <c r="P285" s="5">
        <v>4.8390000000000002E-2</v>
      </c>
      <c r="Q285" s="5">
        <v>4.9450000000000001E-2</v>
      </c>
      <c r="R285" s="5">
        <v>5.1020000000000003E-2</v>
      </c>
      <c r="S285" s="5">
        <v>5.3719999999999997E-2</v>
      </c>
      <c r="T285" s="5">
        <v>6.275E-2</v>
      </c>
      <c r="U285" s="5">
        <v>6.4850000000000005E-2</v>
      </c>
      <c r="V285" s="5">
        <v>6.7900000000000002E-2</v>
      </c>
      <c r="W285" s="5">
        <v>7.0949999999999999E-2</v>
      </c>
      <c r="X285" s="5">
        <v>7.2749999999999995E-2</v>
      </c>
      <c r="Y285" s="5">
        <v>7.4539999999999995E-2</v>
      </c>
      <c r="Z285" s="5">
        <v>7.5509999999999994E-2</v>
      </c>
      <c r="AA285" s="5">
        <v>7.5509999999999994E-2</v>
      </c>
      <c r="AB285" s="5">
        <v>7.6439999999999994E-2</v>
      </c>
      <c r="AC285" s="5">
        <v>7.535E-2</v>
      </c>
      <c r="AD285" s="5">
        <v>7.5969999999999996E-2</v>
      </c>
      <c r="AE285" s="5">
        <v>7.3580000000000007E-2</v>
      </c>
      <c r="AF285" s="5">
        <v>6.5920000000000006E-2</v>
      </c>
      <c r="AG285" s="5">
        <v>6.5729999999999997E-2</v>
      </c>
      <c r="AH285" s="5">
        <v>6.5799999999999997E-2</v>
      </c>
      <c r="AI285" s="5">
        <v>6.447E-2</v>
      </c>
      <c r="AJ285" s="5">
        <v>6.2969999999999998E-2</v>
      </c>
      <c r="AK285" s="5">
        <v>5.7619999999999998E-2</v>
      </c>
      <c r="AM285" s="4" t="s">
        <v>113</v>
      </c>
      <c r="AN285" s="4" t="s">
        <v>114</v>
      </c>
      <c r="AO285" s="5">
        <f t="shared" si="431"/>
        <v>4.6575833333333337E-2</v>
      </c>
      <c r="AP285" s="5">
        <f t="shared" si="432"/>
        <v>6.1654999999999995E-2</v>
      </c>
      <c r="AQ285" s="5">
        <f t="shared" si="433"/>
        <v>6.903272727272726E-2</v>
      </c>
      <c r="AR285" s="6">
        <f>(AO285-AVERAGE(AO251:AO296))/_xlfn.STDEV.P(AO251:AO296)</f>
        <v>-0.75612357078363801</v>
      </c>
      <c r="AS285" s="6">
        <f t="shared" ref="AS285" si="500">(AP285-AVERAGE(AP251:AP296))/_xlfn.STDEV.P(AP251:AP296)</f>
        <v>-0.57154820744818957</v>
      </c>
      <c r="AT285" s="6">
        <f t="shared" ref="AT285" si="501">(AQ285-AVERAGE(AQ251:AQ296))/_xlfn.STDEV.P(AQ251:AQ296)</f>
        <v>-0.58157184982199772</v>
      </c>
    </row>
    <row r="286" spans="1:46" ht="13.5" thickBot="1">
      <c r="A286" s="4" t="s">
        <v>115</v>
      </c>
      <c r="B286" s="4" t="s">
        <v>116</v>
      </c>
      <c r="C286" s="5">
        <v>5.0070000000000003E-2</v>
      </c>
      <c r="D286" s="5">
        <v>5.1090000000000003E-2</v>
      </c>
      <c r="E286" s="5">
        <v>5.2130000000000003E-2</v>
      </c>
      <c r="F286" s="5">
        <v>5.1700000000000003E-2</v>
      </c>
      <c r="G286" s="5">
        <v>5.2220000000000003E-2</v>
      </c>
      <c r="H286" s="5">
        <v>5.3429999999999998E-2</v>
      </c>
      <c r="I286" s="5">
        <v>5.4670000000000003E-2</v>
      </c>
      <c r="J286" s="5">
        <v>5.5160000000000001E-2</v>
      </c>
      <c r="K286" s="5">
        <v>5.5219999999999998E-2</v>
      </c>
      <c r="L286" s="5">
        <v>5.3690000000000002E-2</v>
      </c>
      <c r="M286" s="5">
        <v>5.4120000000000001E-2</v>
      </c>
      <c r="N286" s="5">
        <v>5.4620000000000002E-2</v>
      </c>
      <c r="O286" s="5">
        <v>5.3999999999999999E-2</v>
      </c>
      <c r="P286" s="5">
        <v>5.5530000000000003E-2</v>
      </c>
      <c r="Q286" s="5">
        <v>5.6169999999999998E-2</v>
      </c>
      <c r="R286" s="5">
        <v>5.6980000000000003E-2</v>
      </c>
      <c r="S286" s="5">
        <v>5.9630000000000002E-2</v>
      </c>
      <c r="T286" s="5">
        <v>6.4049999999999996E-2</v>
      </c>
      <c r="U286" s="5">
        <v>6.4439999999999997E-2</v>
      </c>
      <c r="V286" s="5">
        <v>6.694E-2</v>
      </c>
      <c r="W286" s="5">
        <v>6.8290000000000003E-2</v>
      </c>
      <c r="X286" s="5">
        <v>7.0660000000000001E-2</v>
      </c>
      <c r="Y286" s="5">
        <v>7.0660000000000001E-2</v>
      </c>
      <c r="Z286" s="5">
        <v>7.1059999999999998E-2</v>
      </c>
      <c r="AA286" s="5">
        <v>7.1830000000000005E-2</v>
      </c>
      <c r="AB286" s="5">
        <v>7.0870000000000002E-2</v>
      </c>
      <c r="AC286" s="5">
        <v>7.0510000000000003E-2</v>
      </c>
      <c r="AD286" s="5">
        <v>7.0180000000000006E-2</v>
      </c>
      <c r="AE286" s="5">
        <v>6.8739999999999996E-2</v>
      </c>
      <c r="AF286" s="5">
        <v>6.633E-2</v>
      </c>
      <c r="AG286" s="5">
        <v>6.6320000000000004E-2</v>
      </c>
      <c r="AH286" s="5">
        <v>6.4350000000000004E-2</v>
      </c>
      <c r="AI286" s="5">
        <v>6.4259999999999998E-2</v>
      </c>
      <c r="AJ286" s="5">
        <v>6.3409999999999994E-2</v>
      </c>
      <c r="AK286" s="5">
        <v>5.9499999999999997E-2</v>
      </c>
      <c r="AM286" s="4" t="s">
        <v>115</v>
      </c>
      <c r="AN286" s="4" t="s">
        <v>116</v>
      </c>
      <c r="AO286" s="5">
        <f t="shared" si="431"/>
        <v>5.3176666666666657E-2</v>
      </c>
      <c r="AP286" s="5">
        <f t="shared" si="432"/>
        <v>6.3200833333333331E-2</v>
      </c>
      <c r="AQ286" s="5">
        <f t="shared" si="433"/>
        <v>6.6936363636363627E-2</v>
      </c>
      <c r="AR286" s="6">
        <f>(AO286-AVERAGE(AO251:AO296))/_xlfn.STDEV.P(AO251:AO296)</f>
        <v>-0.48157027517395712</v>
      </c>
      <c r="AS286" s="6">
        <f t="shared" ref="AS286" si="502">(AP286-AVERAGE(AP251:AP296))/_xlfn.STDEV.P(AP251:AP296)</f>
        <v>-0.51989601306905742</v>
      </c>
      <c r="AT286" s="6">
        <f t="shared" ref="AT286" si="503">(AQ286-AVERAGE(AQ251:AQ296))/_xlfn.STDEV.P(AQ251:AQ296)</f>
        <v>-0.64268780865493313</v>
      </c>
    </row>
    <row r="287" spans="1:46" ht="13.5" thickBot="1">
      <c r="A287" s="4" t="s">
        <v>117</v>
      </c>
      <c r="B287" s="4" t="s">
        <v>118</v>
      </c>
      <c r="C287" s="5">
        <v>4.3249999999999997E-2</v>
      </c>
      <c r="D287" s="5">
        <v>4.3729999999999998E-2</v>
      </c>
      <c r="E287" s="5">
        <v>4.4979999999999999E-2</v>
      </c>
      <c r="F287" s="5">
        <v>4.4420000000000001E-2</v>
      </c>
      <c r="G287" s="5">
        <v>4.4850000000000001E-2</v>
      </c>
      <c r="H287" s="5">
        <v>4.5539999999999997E-2</v>
      </c>
      <c r="I287" s="5">
        <v>4.6080000000000003E-2</v>
      </c>
      <c r="J287" s="5">
        <v>4.65E-2</v>
      </c>
      <c r="K287" s="5">
        <v>4.6309999999999997E-2</v>
      </c>
      <c r="L287" s="5">
        <v>4.6339999999999999E-2</v>
      </c>
      <c r="M287" s="5">
        <v>4.6469999999999997E-2</v>
      </c>
      <c r="N287" s="5">
        <v>4.7010000000000003E-2</v>
      </c>
      <c r="O287" s="5">
        <v>4.7079999999999997E-2</v>
      </c>
      <c r="P287" s="5">
        <v>4.7719999999999999E-2</v>
      </c>
      <c r="Q287" s="5">
        <v>4.7730000000000002E-2</v>
      </c>
      <c r="R287" s="5">
        <v>4.7530000000000003E-2</v>
      </c>
      <c r="S287" s="5">
        <v>4.8430000000000001E-2</v>
      </c>
      <c r="T287" s="5">
        <v>5.1630000000000002E-2</v>
      </c>
      <c r="U287" s="5">
        <v>5.2389999999999999E-2</v>
      </c>
      <c r="V287" s="5">
        <v>5.3449999999999998E-2</v>
      </c>
      <c r="W287" s="5">
        <v>5.5350000000000003E-2</v>
      </c>
      <c r="X287" s="5">
        <v>5.7119999999999997E-2</v>
      </c>
      <c r="Y287" s="5">
        <v>5.8520000000000003E-2</v>
      </c>
      <c r="Z287" s="5">
        <v>5.8840000000000003E-2</v>
      </c>
      <c r="AA287" s="5">
        <v>5.9339999999999997E-2</v>
      </c>
      <c r="AB287" s="5">
        <v>5.9610000000000003E-2</v>
      </c>
      <c r="AC287" s="5">
        <v>6.053E-2</v>
      </c>
      <c r="AD287" s="5">
        <v>6.0580000000000002E-2</v>
      </c>
      <c r="AE287" s="5">
        <v>6.0240000000000002E-2</v>
      </c>
      <c r="AF287" s="5">
        <v>5.8000000000000003E-2</v>
      </c>
      <c r="AG287" s="5">
        <v>5.7729999999999997E-2</v>
      </c>
      <c r="AH287" s="5">
        <v>5.7709999999999997E-2</v>
      </c>
      <c r="AI287" s="5">
        <v>5.7799999999999997E-2</v>
      </c>
      <c r="AJ287" s="5">
        <v>5.7090000000000002E-2</v>
      </c>
      <c r="AK287" s="5">
        <v>5.1270000000000003E-2</v>
      </c>
      <c r="AM287" s="4" t="s">
        <v>117</v>
      </c>
      <c r="AN287" s="4" t="s">
        <v>118</v>
      </c>
      <c r="AO287" s="5">
        <f t="shared" si="431"/>
        <v>4.5456666666666666E-2</v>
      </c>
      <c r="AP287" s="5">
        <f t="shared" si="432"/>
        <v>5.2149166666666663E-2</v>
      </c>
      <c r="AQ287" s="5">
        <f t="shared" si="433"/>
        <v>5.8172727272727272E-2</v>
      </c>
      <c r="AR287" s="6">
        <f>(AO287-AVERAGE(AO251:AO296))/_xlfn.STDEV.P(AO251:AO296)</f>
        <v>-0.80267388968324704</v>
      </c>
      <c r="AS287" s="6">
        <f t="shared" ref="AS287" si="504">(AP287-AVERAGE(AP251:AP296))/_xlfn.STDEV.P(AP251:AP296)</f>
        <v>-0.88917439681894928</v>
      </c>
      <c r="AT287" s="6">
        <f t="shared" ref="AT287" si="505">(AQ287-AVERAGE(AQ251:AQ296))/_xlfn.STDEV.P(AQ251:AQ296)</f>
        <v>-0.89817689935289435</v>
      </c>
    </row>
    <row r="288" spans="1:46" ht="13.5" thickBot="1">
      <c r="A288" s="4" t="s">
        <v>119</v>
      </c>
      <c r="B288" s="4" t="s">
        <v>120</v>
      </c>
      <c r="C288" s="5">
        <v>5.9180000000000003E-2</v>
      </c>
      <c r="D288" s="5">
        <v>6.1179999999999998E-2</v>
      </c>
      <c r="E288" s="5">
        <v>6.3969999999999999E-2</v>
      </c>
      <c r="F288" s="5">
        <v>6.5689999999999998E-2</v>
      </c>
      <c r="G288" s="5">
        <v>6.8150000000000002E-2</v>
      </c>
      <c r="H288" s="5">
        <v>6.9459999999999994E-2</v>
      </c>
      <c r="I288" s="5">
        <v>6.8489999999999995E-2</v>
      </c>
      <c r="J288" s="5">
        <v>6.812E-2</v>
      </c>
      <c r="K288" s="5">
        <v>6.9330000000000003E-2</v>
      </c>
      <c r="L288" s="5">
        <v>6.9180000000000005E-2</v>
      </c>
      <c r="M288" s="5">
        <v>6.7369999999999999E-2</v>
      </c>
      <c r="N288" s="5">
        <v>6.694E-2</v>
      </c>
      <c r="O288" s="5">
        <v>6.5009999999999998E-2</v>
      </c>
      <c r="P288" s="5">
        <v>6.3960000000000003E-2</v>
      </c>
      <c r="Q288" s="5">
        <v>6.3850000000000004E-2</v>
      </c>
      <c r="R288" s="5">
        <v>6.3339999999999994E-2</v>
      </c>
      <c r="S288" s="5">
        <v>6.3210000000000002E-2</v>
      </c>
      <c r="T288" s="5">
        <v>6.7479999999999998E-2</v>
      </c>
      <c r="U288" s="5">
        <v>7.0849999999999996E-2</v>
      </c>
      <c r="V288" s="5">
        <v>7.22E-2</v>
      </c>
      <c r="W288" s="5">
        <v>7.4230000000000004E-2</v>
      </c>
      <c r="X288" s="5">
        <v>7.4929999999999997E-2</v>
      </c>
      <c r="Y288" s="5">
        <v>7.7200000000000005E-2</v>
      </c>
      <c r="Z288" s="5">
        <v>7.911E-2</v>
      </c>
      <c r="AA288" s="5">
        <v>8.0070000000000002E-2</v>
      </c>
      <c r="AB288" s="5">
        <v>8.1509999999999999E-2</v>
      </c>
      <c r="AC288" s="5">
        <v>8.0560000000000007E-2</v>
      </c>
      <c r="AD288" s="5">
        <v>7.9810000000000006E-2</v>
      </c>
      <c r="AE288" s="5">
        <v>7.85E-2</v>
      </c>
      <c r="AF288" s="5">
        <v>7.5920000000000001E-2</v>
      </c>
      <c r="AG288" s="5">
        <v>7.3200000000000001E-2</v>
      </c>
      <c r="AH288" s="5">
        <v>7.3510000000000006E-2</v>
      </c>
      <c r="AI288" s="5">
        <v>7.2800000000000004E-2</v>
      </c>
      <c r="AJ288" s="5">
        <v>7.2849999999999998E-2</v>
      </c>
      <c r="AK288" s="5">
        <v>6.547E-2</v>
      </c>
      <c r="AM288" s="4" t="s">
        <v>119</v>
      </c>
      <c r="AN288" s="4" t="s">
        <v>120</v>
      </c>
      <c r="AO288" s="5">
        <f t="shared" si="431"/>
        <v>6.6421666666666671E-2</v>
      </c>
      <c r="AP288" s="5">
        <f t="shared" si="432"/>
        <v>6.9614166666666671E-2</v>
      </c>
      <c r="AQ288" s="5">
        <f t="shared" si="433"/>
        <v>7.5836363636363632E-2</v>
      </c>
      <c r="AR288" s="6">
        <f>(AO288-AVERAGE(AO251:AO296))/_xlfn.STDEV.P(AO251:AO296)</f>
        <v>6.9338711118213103E-2</v>
      </c>
      <c r="AS288" s="6">
        <f t="shared" ref="AS288" si="506">(AP288-AVERAGE(AP251:AP296))/_xlfn.STDEV.P(AP251:AP296)</f>
        <v>-0.30560205730528345</v>
      </c>
      <c r="AT288" s="6">
        <f t="shared" ref="AT288" si="507">(AQ288-AVERAGE(AQ251:AQ296))/_xlfn.STDEV.P(AQ251:AQ296)</f>
        <v>-0.38322326530088308</v>
      </c>
    </row>
    <row r="289" spans="1:46" ht="13.5" thickBot="1">
      <c r="A289" s="4" t="s">
        <v>121</v>
      </c>
      <c r="B289" s="4" t="s">
        <v>122</v>
      </c>
      <c r="C289" s="5">
        <v>4.1700000000000001E-2</v>
      </c>
      <c r="D289" s="5">
        <v>4.419E-2</v>
      </c>
      <c r="E289" s="5">
        <v>4.5220000000000003E-2</v>
      </c>
      <c r="F289" s="5">
        <v>4.2209999999999998E-2</v>
      </c>
      <c r="G289" s="5">
        <v>4.2029999999999998E-2</v>
      </c>
      <c r="H289" s="5">
        <v>4.2169999999999999E-2</v>
      </c>
      <c r="I289" s="5">
        <v>4.2389999999999997E-2</v>
      </c>
      <c r="J289" s="5">
        <v>4.3319999999999997E-2</v>
      </c>
      <c r="K289" s="5">
        <v>4.4510000000000001E-2</v>
      </c>
      <c r="L289" s="5">
        <v>4.5710000000000001E-2</v>
      </c>
      <c r="M289" s="5">
        <v>4.4019999999999997E-2</v>
      </c>
      <c r="N289" s="5">
        <v>4.367E-2</v>
      </c>
      <c r="O289" s="5">
        <v>4.2610000000000002E-2</v>
      </c>
      <c r="P289" s="5">
        <v>4.1669999999999999E-2</v>
      </c>
      <c r="Q289" s="5">
        <v>4.2560000000000001E-2</v>
      </c>
      <c r="R289" s="5">
        <v>4.3360000000000003E-2</v>
      </c>
      <c r="S289" s="5">
        <v>4.5589999999999999E-2</v>
      </c>
      <c r="T289" s="5">
        <v>4.9459999999999997E-2</v>
      </c>
      <c r="U289" s="5">
        <v>5.1830000000000001E-2</v>
      </c>
      <c r="V289" s="5">
        <v>5.2089999999999997E-2</v>
      </c>
      <c r="W289" s="5">
        <v>5.5100000000000003E-2</v>
      </c>
      <c r="X289" s="5">
        <v>5.6270000000000001E-2</v>
      </c>
      <c r="Y289" s="5">
        <v>5.4960000000000002E-2</v>
      </c>
      <c r="Z289" s="5">
        <v>5.4059999999999997E-2</v>
      </c>
      <c r="AA289" s="5">
        <v>5.4429999999999999E-2</v>
      </c>
      <c r="AB289" s="5">
        <v>5.4080000000000003E-2</v>
      </c>
      <c r="AC289" s="5">
        <v>5.287E-2</v>
      </c>
      <c r="AD289" s="5">
        <v>5.3409999999999999E-2</v>
      </c>
      <c r="AE289" s="5">
        <v>5.185E-2</v>
      </c>
      <c r="AF289" s="5">
        <v>4.7989999999999998E-2</v>
      </c>
      <c r="AG289" s="5">
        <v>4.7379999999999999E-2</v>
      </c>
      <c r="AH289" s="5">
        <v>4.6690000000000002E-2</v>
      </c>
      <c r="AI289" s="5">
        <v>4.6609999999999999E-2</v>
      </c>
      <c r="AJ289" s="5">
        <v>4.5789999999999997E-2</v>
      </c>
      <c r="AK289" s="5">
        <v>4.3139999999999998E-2</v>
      </c>
      <c r="AM289" s="4" t="s">
        <v>121</v>
      </c>
      <c r="AN289" s="4" t="s">
        <v>122</v>
      </c>
      <c r="AO289" s="5">
        <f t="shared" si="431"/>
        <v>4.3428333333333326E-2</v>
      </c>
      <c r="AP289" s="5">
        <f t="shared" si="432"/>
        <v>4.913E-2</v>
      </c>
      <c r="AQ289" s="5">
        <f t="shared" si="433"/>
        <v>4.9476363636363624E-2</v>
      </c>
      <c r="AR289" s="6">
        <f>(AO289-AVERAGE(AO251:AO296))/_xlfn.STDEV.P(AO251:AO296)</f>
        <v>-0.8870398436680933</v>
      </c>
      <c r="AS289" s="6">
        <f t="shared" ref="AS289" si="508">(AP289-AVERAGE(AP251:AP296))/_xlfn.STDEV.P(AP251:AP296)</f>
        <v>-0.99005628373840759</v>
      </c>
      <c r="AT289" s="6">
        <f t="shared" ref="AT289" si="509">(AQ289-AVERAGE(AQ251:AQ296))/_xlfn.STDEV.P(AQ251:AQ296)</f>
        <v>-1.1517047667405189</v>
      </c>
    </row>
    <row r="290" spans="1:46" ht="13.5" thickBot="1">
      <c r="A290" s="4" t="s">
        <v>123</v>
      </c>
      <c r="B290" s="4" t="s">
        <v>124</v>
      </c>
      <c r="C290" s="5">
        <v>3.3459999999999997E-2</v>
      </c>
      <c r="D290" s="5">
        <v>3.4430000000000002E-2</v>
      </c>
      <c r="E290" s="5">
        <v>3.4889999999999997E-2</v>
      </c>
      <c r="F290" s="5">
        <v>3.3419999999999998E-2</v>
      </c>
      <c r="G290" s="5">
        <v>3.4009999999999999E-2</v>
      </c>
      <c r="H290" s="5">
        <v>3.4160000000000003E-2</v>
      </c>
      <c r="I290" s="5">
        <v>3.5180000000000003E-2</v>
      </c>
      <c r="J290" s="5">
        <v>3.567E-2</v>
      </c>
      <c r="K290" s="5">
        <v>3.5659999999999997E-2</v>
      </c>
      <c r="L290" s="5">
        <v>3.4860000000000002E-2</v>
      </c>
      <c r="M290" s="5">
        <v>3.4329999999999999E-2</v>
      </c>
      <c r="N290" s="5">
        <v>3.4189999999999998E-2</v>
      </c>
      <c r="O290" s="5">
        <v>3.4779999999999998E-2</v>
      </c>
      <c r="P290" s="5">
        <v>3.4320000000000003E-2</v>
      </c>
      <c r="Q290" s="5">
        <v>3.4709999999999998E-2</v>
      </c>
      <c r="R290" s="5">
        <v>3.4799999999999998E-2</v>
      </c>
      <c r="S290" s="5">
        <v>3.6269999999999997E-2</v>
      </c>
      <c r="T290" s="5">
        <v>4.4080000000000001E-2</v>
      </c>
      <c r="U290" s="5">
        <v>4.5370000000000001E-2</v>
      </c>
      <c r="V290" s="5">
        <v>4.6289999999999998E-2</v>
      </c>
      <c r="W290" s="5">
        <v>4.9820000000000003E-2</v>
      </c>
      <c r="X290" s="5">
        <v>5.228E-2</v>
      </c>
      <c r="Y290" s="5">
        <v>5.4339999999999999E-2</v>
      </c>
      <c r="Z290" s="5">
        <v>5.5469999999999998E-2</v>
      </c>
      <c r="AA290" s="5">
        <v>5.7369999999999997E-2</v>
      </c>
      <c r="AB290" s="5">
        <v>5.7419999999999999E-2</v>
      </c>
      <c r="AC290" s="5">
        <v>5.6579999999999998E-2</v>
      </c>
      <c r="AD290" s="5">
        <v>5.7230000000000003E-2</v>
      </c>
      <c r="AE290" s="5">
        <v>5.6309999999999999E-2</v>
      </c>
      <c r="AF290" s="5">
        <v>4.9520000000000002E-2</v>
      </c>
      <c r="AG290" s="5">
        <v>4.8669999999999998E-2</v>
      </c>
      <c r="AH290" s="5">
        <v>4.7879999999999999E-2</v>
      </c>
      <c r="AI290" s="5">
        <v>4.5740000000000003E-2</v>
      </c>
      <c r="AJ290" s="5">
        <v>4.5490000000000003E-2</v>
      </c>
      <c r="AK290" s="5">
        <v>4.0379999999999999E-2</v>
      </c>
      <c r="AM290" s="4" t="s">
        <v>123</v>
      </c>
      <c r="AN290" s="4" t="s">
        <v>124</v>
      </c>
      <c r="AO290" s="5">
        <f t="shared" si="431"/>
        <v>3.4521666666666666E-2</v>
      </c>
      <c r="AP290" s="5">
        <f t="shared" si="432"/>
        <v>4.3544166666666662E-2</v>
      </c>
      <c r="AQ290" s="5">
        <f t="shared" si="433"/>
        <v>5.1144545454545449E-2</v>
      </c>
      <c r="AR290" s="6">
        <f>(AO290-AVERAGE(AO251:AO296))/_xlfn.STDEV.P(AO251:AO296)</f>
        <v>-1.2575013540173259</v>
      </c>
      <c r="AS290" s="6">
        <f t="shared" ref="AS290" si="510">(AP290-AVERAGE(AP251:AP296))/_xlfn.STDEV.P(AP251:AP296)</f>
        <v>-1.1767003047213307</v>
      </c>
      <c r="AT290" s="6">
        <f t="shared" ref="AT290" si="511">(AQ290-AVERAGE(AQ251:AQ296))/_xlfn.STDEV.P(AQ251:AQ296)</f>
        <v>-1.1030717292477015</v>
      </c>
    </row>
    <row r="291" spans="1:46" ht="13.5" thickBot="1">
      <c r="A291" s="4" t="s">
        <v>125</v>
      </c>
      <c r="B291" s="4" t="s">
        <v>126</v>
      </c>
      <c r="C291" s="5">
        <v>4.3339999999999997E-2</v>
      </c>
      <c r="D291" s="5">
        <v>4.3990000000000001E-2</v>
      </c>
      <c r="E291" s="5">
        <v>4.4010000000000001E-2</v>
      </c>
      <c r="F291" s="5">
        <v>4.4909999999999999E-2</v>
      </c>
      <c r="G291" s="5">
        <v>4.598E-2</v>
      </c>
      <c r="H291" s="5">
        <v>4.6550000000000001E-2</v>
      </c>
      <c r="I291" s="5">
        <v>4.7E-2</v>
      </c>
      <c r="J291" s="5">
        <v>4.7289999999999999E-2</v>
      </c>
      <c r="K291" s="5">
        <v>4.7969999999999999E-2</v>
      </c>
      <c r="L291" s="5">
        <v>4.8189999999999997E-2</v>
      </c>
      <c r="M291" s="5">
        <v>4.8599999999999997E-2</v>
      </c>
      <c r="N291" s="5">
        <v>4.8710000000000003E-2</v>
      </c>
      <c r="O291" s="5">
        <v>4.8959999999999997E-2</v>
      </c>
      <c r="P291" s="5">
        <v>4.9149999999999999E-2</v>
      </c>
      <c r="Q291" s="5">
        <v>4.999E-2</v>
      </c>
      <c r="R291" s="5">
        <v>4.9570000000000003E-2</v>
      </c>
      <c r="S291" s="5">
        <v>5.1049999999999998E-2</v>
      </c>
      <c r="T291" s="5">
        <v>5.4530000000000002E-2</v>
      </c>
      <c r="U291" s="5">
        <v>5.493E-2</v>
      </c>
      <c r="V291" s="5">
        <v>5.5919999999999997E-2</v>
      </c>
      <c r="W291" s="5">
        <v>5.6840000000000002E-2</v>
      </c>
      <c r="X291" s="5">
        <v>5.8200000000000002E-2</v>
      </c>
      <c r="Y291" s="5">
        <v>5.9180000000000003E-2</v>
      </c>
      <c r="Z291" s="5">
        <v>6.0389999999999999E-2</v>
      </c>
      <c r="AA291" s="5">
        <v>6.1550000000000001E-2</v>
      </c>
      <c r="AB291" s="5">
        <v>6.2420000000000003E-2</v>
      </c>
      <c r="AC291" s="5">
        <v>6.3109999999999999E-2</v>
      </c>
      <c r="AD291" s="5">
        <v>6.4049999999999996E-2</v>
      </c>
      <c r="AE291" s="5">
        <v>6.3039999999999999E-2</v>
      </c>
      <c r="AF291" s="5">
        <v>6.0589999999999998E-2</v>
      </c>
      <c r="AG291" s="5">
        <v>6.0560000000000003E-2</v>
      </c>
      <c r="AH291" s="5">
        <v>6.0859999999999997E-2</v>
      </c>
      <c r="AI291" s="5">
        <v>6.173E-2</v>
      </c>
      <c r="AJ291" s="5">
        <v>6.1519999999999998E-2</v>
      </c>
      <c r="AK291" s="5">
        <v>5.5849999999999997E-2</v>
      </c>
      <c r="AM291" s="4" t="s">
        <v>125</v>
      </c>
      <c r="AN291" s="4" t="s">
        <v>126</v>
      </c>
      <c r="AO291" s="5">
        <f t="shared" si="431"/>
        <v>4.6378333333333334E-2</v>
      </c>
      <c r="AP291" s="5">
        <f t="shared" si="432"/>
        <v>5.4059166666666679E-2</v>
      </c>
      <c r="AQ291" s="5">
        <f t="shared" si="433"/>
        <v>6.13890909090909E-2</v>
      </c>
      <c r="AR291" s="6">
        <f>(AO291-AVERAGE(AO251:AO296))/_xlfn.STDEV.P(AO251:AO296)</f>
        <v>-0.76433833294239262</v>
      </c>
      <c r="AS291" s="6">
        <f t="shared" ref="AS291" si="512">(AP291-AVERAGE(AP251:AP296))/_xlfn.STDEV.P(AP251:AP296)</f>
        <v>-0.82535400354834465</v>
      </c>
      <c r="AT291" s="6">
        <f t="shared" ref="AT291" si="513">(AQ291-AVERAGE(AQ251:AQ296))/_xlfn.STDEV.P(AQ251:AQ296)</f>
        <v>-0.8044092227046179</v>
      </c>
    </row>
    <row r="292" spans="1:46" ht="13.5" thickBot="1">
      <c r="A292" s="4" t="s">
        <v>127</v>
      </c>
      <c r="B292" s="4" t="s">
        <v>128</v>
      </c>
      <c r="C292" s="5">
        <v>3.2289999999999999E-2</v>
      </c>
      <c r="D292" s="5">
        <v>3.2559999999999999E-2</v>
      </c>
      <c r="E292" s="5">
        <v>3.295E-2</v>
      </c>
      <c r="F292" s="5">
        <v>3.3210000000000003E-2</v>
      </c>
      <c r="G292" s="5">
        <v>3.2590000000000001E-2</v>
      </c>
      <c r="H292" s="5">
        <v>3.322E-2</v>
      </c>
      <c r="I292" s="5">
        <v>3.3279999999999997E-2</v>
      </c>
      <c r="J292" s="5">
        <v>3.3829999999999999E-2</v>
      </c>
      <c r="K292" s="5">
        <v>3.4849999999999999E-2</v>
      </c>
      <c r="L292" s="5">
        <v>3.3660000000000002E-2</v>
      </c>
      <c r="M292" s="5">
        <v>3.4320000000000003E-2</v>
      </c>
      <c r="N292" s="5">
        <v>3.4160000000000003E-2</v>
      </c>
      <c r="O292" s="5">
        <v>3.4340000000000002E-2</v>
      </c>
      <c r="P292" s="5">
        <v>3.4270000000000002E-2</v>
      </c>
      <c r="Q292" s="5">
        <v>3.431E-2</v>
      </c>
      <c r="R292" s="5">
        <v>3.4029999999999998E-2</v>
      </c>
      <c r="S292" s="5">
        <v>3.5249999999999997E-2</v>
      </c>
      <c r="T292" s="5">
        <v>3.9370000000000002E-2</v>
      </c>
      <c r="U292" s="5">
        <v>4.0230000000000002E-2</v>
      </c>
      <c r="V292" s="5">
        <v>4.1419999999999998E-2</v>
      </c>
      <c r="W292" s="5">
        <v>4.233E-2</v>
      </c>
      <c r="X292" s="5">
        <v>4.3860000000000003E-2</v>
      </c>
      <c r="Y292" s="5">
        <v>4.437E-2</v>
      </c>
      <c r="Z292" s="5">
        <v>4.5280000000000001E-2</v>
      </c>
      <c r="AA292" s="5">
        <v>4.623E-2</v>
      </c>
      <c r="AB292" s="5">
        <v>4.6649999999999997E-2</v>
      </c>
      <c r="AC292" s="5">
        <v>4.7289999999999999E-2</v>
      </c>
      <c r="AD292" s="5">
        <v>4.7300000000000002E-2</v>
      </c>
      <c r="AE292" s="5">
        <v>4.6199999999999998E-2</v>
      </c>
      <c r="AF292" s="5">
        <v>4.2070000000000003E-2</v>
      </c>
      <c r="AG292" s="5">
        <v>4.1849999999999998E-2</v>
      </c>
      <c r="AH292" s="5">
        <v>4.129E-2</v>
      </c>
      <c r="AI292" s="5">
        <v>4.0309999999999999E-2</v>
      </c>
      <c r="AJ292" s="5">
        <v>3.9960000000000002E-2</v>
      </c>
      <c r="AK292" s="5">
        <v>3.5270000000000003E-2</v>
      </c>
      <c r="AM292" s="4" t="s">
        <v>127</v>
      </c>
      <c r="AN292" s="4" t="s">
        <v>128</v>
      </c>
      <c r="AO292" s="5">
        <f t="shared" si="431"/>
        <v>3.3410000000000002E-2</v>
      </c>
      <c r="AP292" s="5">
        <f t="shared" si="432"/>
        <v>3.9088333333333336E-2</v>
      </c>
      <c r="AQ292" s="5">
        <f t="shared" si="433"/>
        <v>4.3129090909090909E-2</v>
      </c>
      <c r="AR292" s="6">
        <f>(AO292-AVERAGE(AO251:AO296))/_xlfn.STDEV.P(AO251:AO296)</f>
        <v>-1.3037397199235643</v>
      </c>
      <c r="AS292" s="6">
        <f t="shared" ref="AS292" si="514">(AP292-AVERAGE(AP251:AP296))/_xlfn.STDEV.P(AP251:AP296)</f>
        <v>-1.3255867108373516</v>
      </c>
      <c r="AT292" s="6">
        <f t="shared" ref="AT292" si="515">(AQ292-AVERAGE(AQ251:AQ296))/_xlfn.STDEV.P(AQ251:AQ296)</f>
        <v>-1.3367488363725899</v>
      </c>
    </row>
    <row r="293" spans="1:46" ht="13.5" thickBot="1">
      <c r="A293" s="4" t="s">
        <v>129</v>
      </c>
      <c r="B293" s="4" t="s">
        <v>130</v>
      </c>
      <c r="C293" s="5">
        <v>2.7089999999999999E-2</v>
      </c>
      <c r="D293" s="5">
        <v>2.716E-2</v>
      </c>
      <c r="E293" s="5">
        <v>2.9190000000000001E-2</v>
      </c>
      <c r="F293" s="5">
        <v>2.819E-2</v>
      </c>
      <c r="G293" s="5">
        <v>2.8850000000000001E-2</v>
      </c>
      <c r="H293" s="5">
        <v>3.0210000000000001E-2</v>
      </c>
      <c r="I293" s="5">
        <v>3.056E-2</v>
      </c>
      <c r="J293" s="5">
        <v>3.0759999999999999E-2</v>
      </c>
      <c r="K293" s="5">
        <v>3.0870000000000002E-2</v>
      </c>
      <c r="L293" s="5">
        <v>3.0269999999999998E-2</v>
      </c>
      <c r="M293" s="5">
        <v>3.022E-2</v>
      </c>
      <c r="N293" s="5">
        <v>3.0630000000000001E-2</v>
      </c>
      <c r="O293" s="5">
        <v>3.099E-2</v>
      </c>
      <c r="P293" s="5">
        <v>3.0200000000000001E-2</v>
      </c>
      <c r="Q293" s="5">
        <v>2.945E-2</v>
      </c>
      <c r="R293" s="5">
        <v>3.0130000000000001E-2</v>
      </c>
      <c r="S293" s="5">
        <v>3.4569999999999997E-2</v>
      </c>
      <c r="T293" s="5">
        <v>3.6839999999999998E-2</v>
      </c>
      <c r="U293" s="5">
        <v>3.7530000000000001E-2</v>
      </c>
      <c r="V293" s="5">
        <v>3.9359999999999999E-2</v>
      </c>
      <c r="W293" s="5">
        <v>4.0529999999999997E-2</v>
      </c>
      <c r="X293" s="5">
        <v>4.147E-2</v>
      </c>
      <c r="Y293" s="5">
        <v>4.113E-2</v>
      </c>
      <c r="Z293" s="5">
        <v>4.0669999999999998E-2</v>
      </c>
      <c r="AA293" s="5">
        <v>4.0939999999999997E-2</v>
      </c>
      <c r="AB293" s="5">
        <v>4.2340000000000003E-2</v>
      </c>
      <c r="AC293" s="5">
        <v>4.1869999999999997E-2</v>
      </c>
      <c r="AD293" s="5">
        <v>4.1919999999999999E-2</v>
      </c>
      <c r="AE293" s="5">
        <v>3.7789999999999997E-2</v>
      </c>
      <c r="AF293" s="5">
        <v>3.5900000000000001E-2</v>
      </c>
      <c r="AG293" s="5">
        <v>3.7620000000000001E-2</v>
      </c>
      <c r="AH293" s="5">
        <v>3.703E-2</v>
      </c>
      <c r="AI293" s="5">
        <v>3.671E-2</v>
      </c>
      <c r="AJ293" s="5">
        <v>3.8280000000000002E-2</v>
      </c>
      <c r="AK293" s="5">
        <v>3.6240000000000001E-2</v>
      </c>
      <c r="AM293" s="4" t="s">
        <v>129</v>
      </c>
      <c r="AN293" s="4" t="s">
        <v>130</v>
      </c>
      <c r="AO293" s="5">
        <f t="shared" si="431"/>
        <v>2.9500000000000002E-2</v>
      </c>
      <c r="AP293" s="5">
        <f t="shared" si="432"/>
        <v>3.60725E-2</v>
      </c>
      <c r="AQ293" s="5">
        <f t="shared" si="433"/>
        <v>3.878545454545454E-2</v>
      </c>
      <c r="AR293" s="6">
        <f>(AO293-AVERAGE(AO251:AO296))/_xlfn.STDEV.P(AO251:AO296)</f>
        <v>-1.466371213800679</v>
      </c>
      <c r="AS293" s="6">
        <f t="shared" ref="AS293" si="516">(AP293-AVERAGE(AP251:AP296))/_xlfn.STDEV.P(AP251:AP296)</f>
        <v>-1.4263572183619224</v>
      </c>
      <c r="AT293" s="6">
        <f t="shared" ref="AT293" si="517">(AQ293-AVERAGE(AQ251:AQ296))/_xlfn.STDEV.P(AQ251:AQ296)</f>
        <v>-1.4633802549778658</v>
      </c>
    </row>
    <row r="294" spans="1:46" ht="13.5" thickBot="1">
      <c r="A294" s="4" t="s">
        <v>131</v>
      </c>
      <c r="B294" s="4" t="s">
        <v>132</v>
      </c>
      <c r="C294" s="5">
        <v>4.0149999999999998E-2</v>
      </c>
      <c r="D294" s="5">
        <v>4.1980000000000003E-2</v>
      </c>
      <c r="E294" s="5">
        <v>4.301E-2</v>
      </c>
      <c r="F294" s="5">
        <v>4.3729999999999998E-2</v>
      </c>
      <c r="G294" s="5">
        <v>4.3799999999999999E-2</v>
      </c>
      <c r="H294" s="5">
        <v>4.4850000000000001E-2</v>
      </c>
      <c r="I294" s="5">
        <v>4.514E-2</v>
      </c>
      <c r="J294" s="5">
        <v>4.4220000000000002E-2</v>
      </c>
      <c r="K294" s="5">
        <v>4.4920000000000002E-2</v>
      </c>
      <c r="L294" s="5">
        <v>4.5609999999999998E-2</v>
      </c>
      <c r="M294" s="5">
        <v>4.4659999999999998E-2</v>
      </c>
      <c r="N294" s="5">
        <v>4.4159999999999998E-2</v>
      </c>
      <c r="O294" s="5">
        <v>4.428E-2</v>
      </c>
      <c r="P294" s="5">
        <v>4.3339999999999997E-2</v>
      </c>
      <c r="Q294" s="5">
        <v>4.3520000000000003E-2</v>
      </c>
      <c r="R294" s="5">
        <v>4.2770000000000002E-2</v>
      </c>
      <c r="S294" s="5">
        <v>4.3589999999999997E-2</v>
      </c>
      <c r="T294" s="5">
        <v>4.6519999999999999E-2</v>
      </c>
      <c r="U294" s="5">
        <v>4.7289999999999999E-2</v>
      </c>
      <c r="V294" s="5">
        <v>4.863E-2</v>
      </c>
      <c r="W294" s="5">
        <v>4.9759999999999999E-2</v>
      </c>
      <c r="X294" s="5">
        <v>5.0279999999999998E-2</v>
      </c>
      <c r="Y294" s="5">
        <v>5.0319999999999997E-2</v>
      </c>
      <c r="Z294" s="5">
        <v>5.1069999999999997E-2</v>
      </c>
      <c r="AA294" s="5">
        <v>5.1279999999999999E-2</v>
      </c>
      <c r="AB294" s="5">
        <v>5.1189999999999999E-2</v>
      </c>
      <c r="AC294" s="5">
        <v>5.0950000000000002E-2</v>
      </c>
      <c r="AD294" s="5">
        <v>5.1380000000000002E-2</v>
      </c>
      <c r="AE294" s="5">
        <v>5.1060000000000001E-2</v>
      </c>
      <c r="AF294" s="5">
        <v>4.8649999999999999E-2</v>
      </c>
      <c r="AG294" s="5">
        <v>4.8160000000000001E-2</v>
      </c>
      <c r="AH294" s="5">
        <v>4.761E-2</v>
      </c>
      <c r="AI294" s="5">
        <v>4.6940000000000003E-2</v>
      </c>
      <c r="AJ294" s="5">
        <v>4.7140000000000001E-2</v>
      </c>
      <c r="AK294" s="5">
        <v>4.2849999999999999E-2</v>
      </c>
      <c r="AM294" s="4" t="s">
        <v>131</v>
      </c>
      <c r="AN294" s="4" t="s">
        <v>132</v>
      </c>
      <c r="AO294" s="5">
        <f t="shared" si="431"/>
        <v>4.3852499999999996E-2</v>
      </c>
      <c r="AP294" s="5">
        <f t="shared" si="432"/>
        <v>4.6780833333333327E-2</v>
      </c>
      <c r="AQ294" s="5">
        <f t="shared" si="433"/>
        <v>4.8837272727272722E-2</v>
      </c>
      <c r="AR294" s="6">
        <f>(AO294-AVERAGE(AO251:AO296))/_xlfn.STDEV.P(AO251:AO296)</f>
        <v>-0.8693971688208102</v>
      </c>
      <c r="AS294" s="6">
        <f t="shared" ref="AS294" si="518">(AP294-AVERAGE(AP251:AP296))/_xlfn.STDEV.P(AP251:AP296)</f>
        <v>-1.0685509122854553</v>
      </c>
      <c r="AT294" s="6">
        <f t="shared" ref="AT294" si="519">(AQ294-AVERAGE(AQ251:AQ296))/_xlfn.STDEV.P(AQ251:AQ296)</f>
        <v>-1.1703363881887208</v>
      </c>
    </row>
    <row r="295" spans="1:46" ht="13.5" thickBot="1">
      <c r="A295" s="4" t="s">
        <v>133</v>
      </c>
      <c r="B295" s="4" t="s">
        <v>134</v>
      </c>
      <c r="C295" s="5">
        <v>2.776E-2</v>
      </c>
      <c r="D295" s="5">
        <v>2.8410000000000001E-2</v>
      </c>
      <c r="E295" s="5">
        <v>2.9389999999999999E-2</v>
      </c>
      <c r="F295" s="5">
        <v>2.9489999999999999E-2</v>
      </c>
      <c r="G295" s="5">
        <v>3.031E-2</v>
      </c>
      <c r="H295" s="5">
        <v>3.1029999999999999E-2</v>
      </c>
      <c r="I295" s="5">
        <v>3.2219999999999999E-2</v>
      </c>
      <c r="J295" s="5">
        <v>3.2059999999999998E-2</v>
      </c>
      <c r="K295" s="5">
        <v>3.2099999999999997E-2</v>
      </c>
      <c r="L295" s="5">
        <v>3.1440000000000003E-2</v>
      </c>
      <c r="M295" s="5">
        <v>3.1009999999999999E-2</v>
      </c>
      <c r="N295" s="5">
        <v>3.117E-2</v>
      </c>
      <c r="O295" s="5">
        <v>3.15E-2</v>
      </c>
      <c r="P295" s="5">
        <v>3.1809999999999998E-2</v>
      </c>
      <c r="Q295" s="5">
        <v>3.1510000000000003E-2</v>
      </c>
      <c r="R295" s="5">
        <v>3.1579999999999997E-2</v>
      </c>
      <c r="S295" s="5">
        <v>3.1570000000000001E-2</v>
      </c>
      <c r="T295" s="5">
        <v>3.5700000000000003E-2</v>
      </c>
      <c r="U295" s="5">
        <v>3.628E-2</v>
      </c>
      <c r="V295" s="5">
        <v>3.7220000000000003E-2</v>
      </c>
      <c r="W295" s="5">
        <v>3.8490000000000003E-2</v>
      </c>
      <c r="X295" s="5">
        <v>3.9559999999999998E-2</v>
      </c>
      <c r="Y295" s="5">
        <v>3.952E-2</v>
      </c>
      <c r="Z295" s="5">
        <v>4.018E-2</v>
      </c>
      <c r="AA295" s="5">
        <v>4.0500000000000001E-2</v>
      </c>
      <c r="AB295" s="5">
        <v>4.0969999999999999E-2</v>
      </c>
      <c r="AC295" s="5">
        <v>4.0960000000000003E-2</v>
      </c>
      <c r="AD295" s="5">
        <v>4.0280000000000003E-2</v>
      </c>
      <c r="AE295" s="5">
        <v>3.9710000000000002E-2</v>
      </c>
      <c r="AF295" s="5">
        <v>3.5520000000000003E-2</v>
      </c>
      <c r="AG295" s="5">
        <v>3.492E-2</v>
      </c>
      <c r="AH295" s="5">
        <v>3.4660000000000003E-2</v>
      </c>
      <c r="AI295" s="5">
        <v>3.4189999999999998E-2</v>
      </c>
      <c r="AJ295" s="5">
        <v>3.3480000000000003E-2</v>
      </c>
      <c r="AK295" s="5">
        <v>3.0679999999999999E-2</v>
      </c>
      <c r="AM295" s="4" t="s">
        <v>133</v>
      </c>
      <c r="AN295" s="4" t="s">
        <v>134</v>
      </c>
      <c r="AO295" s="5">
        <f t="shared" si="431"/>
        <v>3.0532500000000001E-2</v>
      </c>
      <c r="AP295" s="5">
        <f t="shared" si="432"/>
        <v>3.5410000000000004E-2</v>
      </c>
      <c r="AQ295" s="5">
        <f t="shared" si="433"/>
        <v>3.689727272727273E-2</v>
      </c>
      <c r="AR295" s="6">
        <f>(AO295-AVERAGE(AO251:AO296))/_xlfn.STDEV.P(AO251:AO296)</f>
        <v>-1.4234256850466838</v>
      </c>
      <c r="AS295" s="6">
        <f t="shared" ref="AS295" si="520">(AP295-AVERAGE(AP251:AP296))/_xlfn.STDEV.P(AP251:AP296)</f>
        <v>-1.4484938730958361</v>
      </c>
      <c r="AT295" s="6">
        <f t="shared" ref="AT295" si="521">(AQ295-AVERAGE(AQ251:AQ296))/_xlfn.STDEV.P(AQ251:AQ296)</f>
        <v>-1.5184270227558392</v>
      </c>
    </row>
    <row r="296" spans="1:46" ht="13.5" thickBot="1">
      <c r="A296" s="4" t="s">
        <v>135</v>
      </c>
      <c r="B296" s="4" t="s">
        <v>136</v>
      </c>
      <c r="C296" s="5">
        <v>3.465E-2</v>
      </c>
      <c r="D296" s="5">
        <v>3.5610000000000003E-2</v>
      </c>
      <c r="E296" s="5">
        <v>3.6510000000000001E-2</v>
      </c>
      <c r="F296" s="5">
        <v>3.5990000000000001E-2</v>
      </c>
      <c r="G296" s="5">
        <v>3.7789999999999997E-2</v>
      </c>
      <c r="H296" s="5">
        <v>3.8649999999999997E-2</v>
      </c>
      <c r="I296" s="5">
        <v>3.8769999999999999E-2</v>
      </c>
      <c r="J296" s="5">
        <v>3.9359999999999999E-2</v>
      </c>
      <c r="K296" s="5">
        <v>4.052E-2</v>
      </c>
      <c r="L296" s="5">
        <v>4.0189999999999997E-2</v>
      </c>
      <c r="M296" s="5">
        <v>4.0149999999999998E-2</v>
      </c>
      <c r="N296" s="5">
        <v>4.0349999999999997E-2</v>
      </c>
      <c r="O296" s="5">
        <v>4.0719999999999999E-2</v>
      </c>
      <c r="P296" s="5">
        <v>4.0579999999999998E-2</v>
      </c>
      <c r="Q296" s="5">
        <v>4.0149999999999998E-2</v>
      </c>
      <c r="R296" s="5">
        <v>3.9750000000000001E-2</v>
      </c>
      <c r="S296" s="5">
        <v>4.0849999999999997E-2</v>
      </c>
      <c r="T296" s="5">
        <v>4.446E-2</v>
      </c>
      <c r="U296" s="5">
        <v>4.5440000000000001E-2</v>
      </c>
      <c r="V296" s="5">
        <v>4.5929999999999999E-2</v>
      </c>
      <c r="W296" s="5">
        <v>4.6859999999999999E-2</v>
      </c>
      <c r="X296" s="5">
        <v>4.7710000000000002E-2</v>
      </c>
      <c r="Y296" s="5">
        <v>4.879E-2</v>
      </c>
      <c r="Z296" s="5">
        <v>4.9759999999999999E-2</v>
      </c>
      <c r="AA296" s="5">
        <v>5.1110000000000003E-2</v>
      </c>
      <c r="AB296" s="5">
        <v>5.2249999999999998E-2</v>
      </c>
      <c r="AC296" s="5">
        <v>5.2229999999999999E-2</v>
      </c>
      <c r="AD296" s="5">
        <v>5.33E-2</v>
      </c>
      <c r="AE296" s="5">
        <v>5.3190000000000001E-2</v>
      </c>
      <c r="AF296" s="5">
        <v>5.0110000000000002E-2</v>
      </c>
      <c r="AG296" s="5">
        <v>4.9180000000000001E-2</v>
      </c>
      <c r="AH296" s="5">
        <v>4.9480000000000003E-2</v>
      </c>
      <c r="AI296" s="5">
        <v>4.9180000000000001E-2</v>
      </c>
      <c r="AJ296" s="5">
        <v>4.9730000000000003E-2</v>
      </c>
      <c r="AK296" s="5">
        <v>4.4830000000000002E-2</v>
      </c>
      <c r="AM296" s="4" t="s">
        <v>135</v>
      </c>
      <c r="AN296" s="4" t="s">
        <v>136</v>
      </c>
      <c r="AO296" s="5">
        <f t="shared" si="431"/>
        <v>3.8211666666666665E-2</v>
      </c>
      <c r="AP296" s="5">
        <f t="shared" si="432"/>
        <v>4.4250000000000005E-2</v>
      </c>
      <c r="AQ296" s="5">
        <f t="shared" si="433"/>
        <v>5.0417272727272741E-2</v>
      </c>
      <c r="AR296" s="6">
        <f>(AO296-AVERAGE(AO251:AO296))/_xlfn.STDEV.P(AO251:AO296)</f>
        <v>-1.1040204812790773</v>
      </c>
      <c r="AS296" s="6">
        <f t="shared" ref="AS296" si="522">(AP296-AVERAGE(AP251:AP296))/_xlfn.STDEV.P(AP251:AP296)</f>
        <v>-1.1531157178538778</v>
      </c>
      <c r="AT296" s="6">
        <f t="shared" ref="AT296" si="523">(AQ296-AVERAGE(AQ251:AQ296))/_xlfn.STDEV.P(AQ251:AQ296)</f>
        <v>-1.1242741434135068</v>
      </c>
    </row>
    <row r="297" spans="1:46" ht="13.5" thickBot="1">
      <c r="A297" s="268" t="s">
        <v>142</v>
      </c>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M297" s="268" t="s">
        <v>142</v>
      </c>
      <c r="AN297" s="269"/>
      <c r="AO297" s="269"/>
      <c r="AP297" s="269"/>
      <c r="AQ297" s="269"/>
    </row>
    <row r="298" spans="1:46" ht="13.5" thickBot="1">
      <c r="A298" s="267"/>
      <c r="B298" s="267"/>
      <c r="C298" s="4" t="s">
        <v>10</v>
      </c>
      <c r="D298" s="4" t="s">
        <v>11</v>
      </c>
      <c r="E298" s="4" t="s">
        <v>12</v>
      </c>
      <c r="F298" s="4" t="s">
        <v>13</v>
      </c>
      <c r="G298" s="4" t="s">
        <v>14</v>
      </c>
      <c r="H298" s="4" t="s">
        <v>15</v>
      </c>
      <c r="I298" s="4" t="s">
        <v>16</v>
      </c>
      <c r="J298" s="4" t="s">
        <v>17</v>
      </c>
      <c r="K298" s="4" t="s">
        <v>18</v>
      </c>
      <c r="L298" s="4" t="s">
        <v>19</v>
      </c>
      <c r="M298" s="4" t="s">
        <v>20</v>
      </c>
      <c r="N298" s="4" t="s">
        <v>21</v>
      </c>
      <c r="O298" s="4" t="s">
        <v>22</v>
      </c>
      <c r="P298" s="4" t="s">
        <v>23</v>
      </c>
      <c r="Q298" s="4" t="s">
        <v>24</v>
      </c>
      <c r="R298" s="4" t="s">
        <v>25</v>
      </c>
      <c r="S298" s="4" t="s">
        <v>26</v>
      </c>
      <c r="T298" s="4" t="s">
        <v>27</v>
      </c>
      <c r="U298" s="4" t="s">
        <v>28</v>
      </c>
      <c r="V298" s="4" t="s">
        <v>29</v>
      </c>
      <c r="W298" s="4" t="s">
        <v>30</v>
      </c>
      <c r="X298" s="4" t="s">
        <v>31</v>
      </c>
      <c r="Y298" s="4" t="s">
        <v>32</v>
      </c>
      <c r="Z298" s="4" t="s">
        <v>33</v>
      </c>
      <c r="AA298" s="4" t="s">
        <v>34</v>
      </c>
      <c r="AB298" s="4" t="s">
        <v>35</v>
      </c>
      <c r="AC298" s="4" t="s">
        <v>36</v>
      </c>
      <c r="AD298" s="4" t="s">
        <v>37</v>
      </c>
      <c r="AE298" s="4" t="s">
        <v>38</v>
      </c>
      <c r="AF298" s="4" t="s">
        <v>39</v>
      </c>
      <c r="AG298" s="4" t="s">
        <v>40</v>
      </c>
      <c r="AH298" s="4" t="s">
        <v>41</v>
      </c>
      <c r="AI298" s="4" t="s">
        <v>42</v>
      </c>
      <c r="AJ298" s="4" t="s">
        <v>43</v>
      </c>
      <c r="AK298" s="4" t="s">
        <v>44</v>
      </c>
      <c r="AM298" s="267"/>
      <c r="AN298" s="267"/>
      <c r="AO298" s="4">
        <v>2016</v>
      </c>
      <c r="AP298" s="4">
        <v>2017</v>
      </c>
      <c r="AQ298" s="4">
        <v>2018</v>
      </c>
      <c r="AR298" s="4">
        <v>2016</v>
      </c>
      <c r="AS298" s="4">
        <v>2017</v>
      </c>
      <c r="AT298" s="4">
        <v>2018</v>
      </c>
    </row>
    <row r="299" spans="1:46" ht="13.5" thickBot="1">
      <c r="A299" s="4" t="s">
        <v>45</v>
      </c>
      <c r="B299" s="4" t="s">
        <v>46</v>
      </c>
      <c r="C299" s="5">
        <v>4.5159999999999999E-2</v>
      </c>
      <c r="D299" s="5">
        <v>4.752E-2</v>
      </c>
      <c r="E299" s="5">
        <v>4.7100000000000003E-2</v>
      </c>
      <c r="F299" s="5">
        <v>4.8000000000000001E-2</v>
      </c>
      <c r="G299" s="5">
        <v>4.811E-2</v>
      </c>
      <c r="H299" s="5">
        <v>4.8009999999999997E-2</v>
      </c>
      <c r="I299" s="5">
        <v>4.9500000000000002E-2</v>
      </c>
      <c r="J299" s="5">
        <v>5.0160000000000003E-2</v>
      </c>
      <c r="K299" s="5">
        <v>5.1700000000000003E-2</v>
      </c>
      <c r="L299" s="5">
        <v>5.1470000000000002E-2</v>
      </c>
      <c r="M299" s="5">
        <v>5.1409999999999997E-2</v>
      </c>
      <c r="N299" s="5">
        <v>5.3429999999999998E-2</v>
      </c>
      <c r="O299" s="5">
        <v>5.5410000000000001E-2</v>
      </c>
      <c r="P299" s="5">
        <v>5.5739999999999998E-2</v>
      </c>
      <c r="Q299" s="5">
        <v>6.1519999999999998E-2</v>
      </c>
      <c r="R299" s="5">
        <v>6.3479999999999995E-2</v>
      </c>
      <c r="S299" s="5">
        <v>6.5759999999999999E-2</v>
      </c>
      <c r="T299" s="5">
        <v>6.8540000000000004E-2</v>
      </c>
      <c r="U299" s="5">
        <v>6.8239999999999995E-2</v>
      </c>
      <c r="V299" s="5">
        <v>6.8349999999999994E-2</v>
      </c>
      <c r="W299" s="5">
        <v>6.9409999999999999E-2</v>
      </c>
      <c r="X299" s="5">
        <v>7.2510000000000005E-2</v>
      </c>
      <c r="Y299" s="5">
        <v>7.6050000000000006E-2</v>
      </c>
      <c r="Z299" s="5">
        <v>7.6340000000000005E-2</v>
      </c>
      <c r="AA299" s="5">
        <v>7.6999999999999999E-2</v>
      </c>
      <c r="AB299" s="5">
        <v>7.9699999999999993E-2</v>
      </c>
      <c r="AC299" s="5">
        <v>7.5969999999999996E-2</v>
      </c>
      <c r="AD299" s="5">
        <v>7.4829999999999994E-2</v>
      </c>
      <c r="AE299" s="5">
        <v>7.4450000000000002E-2</v>
      </c>
      <c r="AF299" s="5">
        <v>7.4289999999999995E-2</v>
      </c>
      <c r="AG299" s="5">
        <v>7.5240000000000001E-2</v>
      </c>
      <c r="AH299" s="5">
        <v>7.6840000000000006E-2</v>
      </c>
      <c r="AI299" s="5">
        <v>7.8070000000000001E-2</v>
      </c>
      <c r="AJ299" s="5">
        <v>7.5950000000000004E-2</v>
      </c>
      <c r="AK299" s="5">
        <v>6.6949999999999996E-2</v>
      </c>
      <c r="AM299" s="4" t="s">
        <v>45</v>
      </c>
      <c r="AN299" s="4" t="s">
        <v>46</v>
      </c>
      <c r="AO299" s="5">
        <f>AVERAGE(C299:N299)</f>
        <v>4.9297499999999994E-2</v>
      </c>
      <c r="AP299" s="5">
        <f>AVERAGE(O299:Z299)</f>
        <v>6.6779166666666653E-2</v>
      </c>
      <c r="AQ299" s="5">
        <f>AVERAGE(AA299:AK299)</f>
        <v>7.5389999999999985E-2</v>
      </c>
      <c r="AR299" s="6">
        <f>(AO299-AVERAGE(AO299:AO344))/_xlfn.STDEV.P(AO299:AO344)</f>
        <v>0.85487101709780855</v>
      </c>
      <c r="AS299" s="6">
        <f t="shared" ref="AS299" si="524">(AP299-AVERAGE(AP299:AP344))/_xlfn.STDEV.P(AP299:AP344)</f>
        <v>1.1578969073369862</v>
      </c>
      <c r="AT299" s="6">
        <f t="shared" ref="AT299" si="525">(AQ299-AVERAGE(AQ299:AQ344))/_xlfn.STDEV.P(AQ299:AQ344)</f>
        <v>1.082062052186693</v>
      </c>
    </row>
    <row r="300" spans="1:46" ht="13.5" thickBot="1">
      <c r="A300" s="4" t="s">
        <v>47</v>
      </c>
      <c r="B300" s="4" t="s">
        <v>48</v>
      </c>
      <c r="C300" s="5">
        <v>3.3829999999999999E-2</v>
      </c>
      <c r="D300" s="5">
        <v>3.4779999999999998E-2</v>
      </c>
      <c r="E300" s="5">
        <v>3.4779999999999998E-2</v>
      </c>
      <c r="F300" s="5">
        <v>3.32E-2</v>
      </c>
      <c r="G300" s="5">
        <v>3.5270000000000003E-2</v>
      </c>
      <c r="H300" s="5">
        <v>3.4599999999999999E-2</v>
      </c>
      <c r="I300" s="5">
        <v>3.5319999999999997E-2</v>
      </c>
      <c r="J300" s="5">
        <v>3.5650000000000001E-2</v>
      </c>
      <c r="K300" s="5">
        <v>3.5029999999999999E-2</v>
      </c>
      <c r="L300" s="5">
        <v>3.4009999999999999E-2</v>
      </c>
      <c r="M300" s="5">
        <v>3.601E-2</v>
      </c>
      <c r="N300" s="5">
        <v>3.6609999999999997E-2</v>
      </c>
      <c r="O300" s="5">
        <v>3.7519999999999998E-2</v>
      </c>
      <c r="P300" s="5">
        <v>3.474E-2</v>
      </c>
      <c r="Q300" s="5">
        <v>3.517E-2</v>
      </c>
      <c r="R300" s="5">
        <v>3.9570000000000001E-2</v>
      </c>
      <c r="S300" s="5">
        <v>4.0620000000000003E-2</v>
      </c>
      <c r="T300" s="5">
        <v>4.2079999999999999E-2</v>
      </c>
      <c r="U300" s="5">
        <v>4.267E-2</v>
      </c>
      <c r="V300" s="5">
        <v>4.5130000000000003E-2</v>
      </c>
      <c r="W300" s="5">
        <v>4.7820000000000001E-2</v>
      </c>
      <c r="X300" s="5">
        <v>5.2010000000000001E-2</v>
      </c>
      <c r="Y300" s="5">
        <v>5.5230000000000001E-2</v>
      </c>
      <c r="Z300" s="5">
        <v>5.5710000000000003E-2</v>
      </c>
      <c r="AA300" s="5">
        <v>6.2179999999999999E-2</v>
      </c>
      <c r="AB300" s="5">
        <v>6.8540000000000004E-2</v>
      </c>
      <c r="AC300" s="5">
        <v>7.1440000000000003E-2</v>
      </c>
      <c r="AD300" s="5">
        <v>7.1790000000000007E-2</v>
      </c>
      <c r="AE300" s="5">
        <v>7.0260000000000003E-2</v>
      </c>
      <c r="AF300" s="5">
        <v>7.2410000000000002E-2</v>
      </c>
      <c r="AG300" s="5">
        <v>7.3340000000000002E-2</v>
      </c>
      <c r="AH300" s="5">
        <v>7.4990000000000001E-2</v>
      </c>
      <c r="AI300" s="5">
        <v>7.3969999999999994E-2</v>
      </c>
      <c r="AJ300" s="5">
        <v>7.331E-2</v>
      </c>
      <c r="AK300" s="5">
        <v>6.5420000000000006E-2</v>
      </c>
      <c r="AM300" s="4" t="s">
        <v>47</v>
      </c>
      <c r="AN300" s="4" t="s">
        <v>48</v>
      </c>
      <c r="AO300" s="5">
        <f t="shared" ref="AO300:AO344" si="526">AVERAGE(C300:N300)</f>
        <v>3.4924166666666666E-2</v>
      </c>
      <c r="AP300" s="5">
        <f t="shared" ref="AP300:AP344" si="527">AVERAGE(O300:Z300)</f>
        <v>4.4022499999999999E-2</v>
      </c>
      <c r="AQ300" s="5">
        <f t="shared" ref="AQ300:AQ344" si="528">AVERAGE(AA300:AK300)</f>
        <v>7.0695454545454547E-2</v>
      </c>
      <c r="AR300" s="6">
        <f>(AO300-AVERAGE(AO299:AO344))/_xlfn.STDEV.P(AO299:AO344)</f>
        <v>-1.8983623282851841E-2</v>
      </c>
      <c r="AS300" s="6">
        <f t="shared" ref="AS300" si="529">(AP300-AVERAGE(AP299:AP344))/_xlfn.STDEV.P(AP299:AP344)</f>
        <v>1.047702698022317E-2</v>
      </c>
      <c r="AT300" s="6">
        <f t="shared" ref="AT300" si="530">(AQ300-AVERAGE(AQ299:AQ344))/_xlfn.STDEV.P(AQ299:AQ344)</f>
        <v>0.87062440437694666</v>
      </c>
    </row>
    <row r="301" spans="1:46" ht="13.5" thickBot="1">
      <c r="A301" s="4" t="s">
        <v>49</v>
      </c>
      <c r="B301" s="4" t="s">
        <v>50</v>
      </c>
      <c r="C301" s="5">
        <v>6.1859999999999998E-2</v>
      </c>
      <c r="D301" s="5">
        <v>6.3570000000000002E-2</v>
      </c>
      <c r="E301" s="5">
        <v>6.7030000000000006E-2</v>
      </c>
      <c r="F301" s="5">
        <v>6.7019999999999996E-2</v>
      </c>
      <c r="G301" s="5">
        <v>6.8720000000000003E-2</v>
      </c>
      <c r="H301" s="5">
        <v>7.0699999999999999E-2</v>
      </c>
      <c r="I301" s="5">
        <v>7.1190000000000003E-2</v>
      </c>
      <c r="J301" s="5">
        <v>7.2419999999999998E-2</v>
      </c>
      <c r="K301" s="5">
        <v>7.2779999999999997E-2</v>
      </c>
      <c r="L301" s="5">
        <v>7.1010000000000004E-2</v>
      </c>
      <c r="M301" s="5">
        <v>6.7570000000000005E-2</v>
      </c>
      <c r="N301" s="5">
        <v>6.8690000000000001E-2</v>
      </c>
      <c r="O301" s="5">
        <v>7.0650000000000004E-2</v>
      </c>
      <c r="P301" s="5">
        <v>7.2059999999999999E-2</v>
      </c>
      <c r="Q301" s="5">
        <v>7.009E-2</v>
      </c>
      <c r="R301" s="5">
        <v>7.5889999999999999E-2</v>
      </c>
      <c r="S301" s="5">
        <v>7.3319999999999996E-2</v>
      </c>
      <c r="T301" s="5">
        <v>7.7240000000000003E-2</v>
      </c>
      <c r="U301" s="5">
        <v>7.8259999999999996E-2</v>
      </c>
      <c r="V301" s="5">
        <v>7.6200000000000004E-2</v>
      </c>
      <c r="W301" s="5">
        <v>7.4829999999999994E-2</v>
      </c>
      <c r="X301" s="5">
        <v>8.0799999999999997E-2</v>
      </c>
      <c r="Y301" s="5">
        <v>8.727E-2</v>
      </c>
      <c r="Z301" s="5">
        <v>8.6919999999999997E-2</v>
      </c>
      <c r="AA301" s="5">
        <v>8.9349999999999999E-2</v>
      </c>
      <c r="AB301" s="5">
        <v>9.11E-2</v>
      </c>
      <c r="AC301" s="5">
        <v>9.3030000000000002E-2</v>
      </c>
      <c r="AD301" s="5">
        <v>9.2579999999999996E-2</v>
      </c>
      <c r="AE301" s="5">
        <v>9.6809999999999993E-2</v>
      </c>
      <c r="AF301" s="5">
        <v>9.672E-2</v>
      </c>
      <c r="AG301" s="5">
        <v>9.9299999999999999E-2</v>
      </c>
      <c r="AH301" s="5">
        <v>0.10131999999999999</v>
      </c>
      <c r="AI301" s="5">
        <v>0.10172</v>
      </c>
      <c r="AJ301" s="5">
        <v>0.10199999999999999</v>
      </c>
      <c r="AK301" s="5">
        <v>8.8160000000000002E-2</v>
      </c>
      <c r="AM301" s="4" t="s">
        <v>49</v>
      </c>
      <c r="AN301" s="4" t="s">
        <v>50</v>
      </c>
      <c r="AO301" s="5">
        <f t="shared" si="526"/>
        <v>6.8546666666666672E-2</v>
      </c>
      <c r="AP301" s="5">
        <f t="shared" si="527"/>
        <v>7.6960833333333326E-2</v>
      </c>
      <c r="AQ301" s="5">
        <f t="shared" si="528"/>
        <v>9.5644545454545454E-2</v>
      </c>
      <c r="AR301" s="6">
        <f>(AO301-AVERAGE(AO299:AO344))/_xlfn.STDEV.P(AO299:AO344)</f>
        <v>2.0251613892077862</v>
      </c>
      <c r="AS301" s="6">
        <f t="shared" ref="AS301" si="531">(AP301-AVERAGE(AP299:AP344))/_xlfn.STDEV.P(AP299:AP344)</f>
        <v>1.6712694025105232</v>
      </c>
      <c r="AT301" s="6">
        <f t="shared" ref="AT301" si="532">(AQ301-AVERAGE(AQ299:AQ344))/_xlfn.STDEV.P(AQ299:AQ344)</f>
        <v>1.9943065899870738</v>
      </c>
    </row>
    <row r="302" spans="1:46" ht="13.5" thickBot="1">
      <c r="A302" s="4" t="s">
        <v>51</v>
      </c>
      <c r="B302" s="4" t="s">
        <v>52</v>
      </c>
      <c r="C302" s="5">
        <v>3.9149999999999997E-2</v>
      </c>
      <c r="D302" s="5">
        <v>4.002E-2</v>
      </c>
      <c r="E302" s="5">
        <v>4.1250000000000002E-2</v>
      </c>
      <c r="F302" s="5">
        <v>4.0140000000000002E-2</v>
      </c>
      <c r="G302" s="5">
        <v>4.0189999999999997E-2</v>
      </c>
      <c r="H302" s="5">
        <v>4.0969999999999999E-2</v>
      </c>
      <c r="I302" s="5">
        <v>4.172E-2</v>
      </c>
      <c r="J302" s="5">
        <v>4.2000000000000003E-2</v>
      </c>
      <c r="K302" s="5">
        <v>4.3900000000000002E-2</v>
      </c>
      <c r="L302" s="5">
        <v>4.2770000000000002E-2</v>
      </c>
      <c r="M302" s="5">
        <v>4.3920000000000001E-2</v>
      </c>
      <c r="N302" s="5">
        <v>4.4670000000000001E-2</v>
      </c>
      <c r="O302" s="5">
        <v>4.6109999999999998E-2</v>
      </c>
      <c r="P302" s="5">
        <v>4.6440000000000002E-2</v>
      </c>
      <c r="Q302" s="5">
        <v>4.65E-2</v>
      </c>
      <c r="R302" s="5">
        <v>4.8689999999999997E-2</v>
      </c>
      <c r="S302" s="5">
        <v>5.0819999999999997E-2</v>
      </c>
      <c r="T302" s="5">
        <v>5.2429999999999997E-2</v>
      </c>
      <c r="U302" s="5">
        <v>5.7349999999999998E-2</v>
      </c>
      <c r="V302" s="5">
        <v>5.9400000000000001E-2</v>
      </c>
      <c r="W302" s="5">
        <v>6.0229999999999999E-2</v>
      </c>
      <c r="X302" s="5">
        <v>6.0970000000000003E-2</v>
      </c>
      <c r="Y302" s="5">
        <v>5.9769999999999997E-2</v>
      </c>
      <c r="Z302" s="5">
        <v>5.9970000000000002E-2</v>
      </c>
      <c r="AA302" s="5">
        <v>6.1080000000000002E-2</v>
      </c>
      <c r="AB302" s="5">
        <v>6.1219999999999997E-2</v>
      </c>
      <c r="AC302" s="5">
        <v>6.3079999999999997E-2</v>
      </c>
      <c r="AD302" s="5">
        <v>6.6439999999999999E-2</v>
      </c>
      <c r="AE302" s="5">
        <v>6.744E-2</v>
      </c>
      <c r="AF302" s="5">
        <v>6.6890000000000005E-2</v>
      </c>
      <c r="AG302" s="5">
        <v>6.3320000000000001E-2</v>
      </c>
      <c r="AH302" s="5">
        <v>6.4399999999999999E-2</v>
      </c>
      <c r="AI302" s="5">
        <v>6.3200000000000006E-2</v>
      </c>
      <c r="AJ302" s="5">
        <v>6.4000000000000001E-2</v>
      </c>
      <c r="AK302" s="5">
        <v>5.8909999999999997E-2</v>
      </c>
      <c r="AM302" s="4" t="s">
        <v>51</v>
      </c>
      <c r="AN302" s="4" t="s">
        <v>52</v>
      </c>
      <c r="AO302" s="5">
        <f t="shared" si="526"/>
        <v>4.1725000000000005E-2</v>
      </c>
      <c r="AP302" s="5">
        <f t="shared" si="527"/>
        <v>5.405666666666667E-2</v>
      </c>
      <c r="AQ302" s="5">
        <f t="shared" si="528"/>
        <v>6.3634545454545458E-2</v>
      </c>
      <c r="AR302" s="6">
        <f>(AO302-AVERAGE(AO299:AO344))/_xlfn.STDEV.P(AO299:AO344)</f>
        <v>0.39448621206887463</v>
      </c>
      <c r="AS302" s="6">
        <f t="shared" ref="AS302" si="533">(AP302-AVERAGE(AP299:AP344))/_xlfn.STDEV.P(AP299:AP344)</f>
        <v>0.51641238582656113</v>
      </c>
      <c r="AT302" s="6">
        <f t="shared" ref="AT302" si="534">(AQ302-AVERAGE(AQ299:AQ344))/_xlfn.STDEV.P(AQ299:AQ344)</f>
        <v>0.5526080971464461</v>
      </c>
    </row>
    <row r="303" spans="1:46" ht="13.5" thickBot="1">
      <c r="A303" s="4" t="s">
        <v>53</v>
      </c>
      <c r="B303" s="4" t="s">
        <v>54</v>
      </c>
      <c r="C303" s="5">
        <v>5.4100000000000002E-2</v>
      </c>
      <c r="D303" s="5">
        <v>5.765E-2</v>
      </c>
      <c r="E303" s="5">
        <v>5.7630000000000001E-2</v>
      </c>
      <c r="F303" s="5">
        <v>5.6059999999999999E-2</v>
      </c>
      <c r="G303" s="5">
        <v>5.4670000000000003E-2</v>
      </c>
      <c r="H303" s="5">
        <v>5.6390000000000003E-2</v>
      </c>
      <c r="I303" s="5">
        <v>5.7160000000000002E-2</v>
      </c>
      <c r="J303" s="5">
        <v>5.7529999999999998E-2</v>
      </c>
      <c r="K303" s="5">
        <v>5.9909999999999998E-2</v>
      </c>
      <c r="L303" s="5">
        <v>5.9450000000000003E-2</v>
      </c>
      <c r="M303" s="5">
        <v>5.8650000000000001E-2</v>
      </c>
      <c r="N303" s="5">
        <v>5.9589999999999997E-2</v>
      </c>
      <c r="O303" s="5">
        <v>5.9409999999999998E-2</v>
      </c>
      <c r="P303" s="5">
        <v>5.7020000000000001E-2</v>
      </c>
      <c r="Q303" s="5">
        <v>6.1769999999999999E-2</v>
      </c>
      <c r="R303" s="5">
        <v>6.2019999999999999E-2</v>
      </c>
      <c r="S303" s="5">
        <v>6.1409999999999999E-2</v>
      </c>
      <c r="T303" s="5">
        <v>6.275E-2</v>
      </c>
      <c r="U303" s="5">
        <v>6.5210000000000004E-2</v>
      </c>
      <c r="V303" s="5">
        <v>6.7729999999999999E-2</v>
      </c>
      <c r="W303" s="5">
        <v>6.694E-2</v>
      </c>
      <c r="X303" s="5">
        <v>7.1730000000000002E-2</v>
      </c>
      <c r="Y303" s="5">
        <v>7.392E-2</v>
      </c>
      <c r="Z303" s="5">
        <v>7.442E-2</v>
      </c>
      <c r="AA303" s="5">
        <v>7.3959999999999998E-2</v>
      </c>
      <c r="AB303" s="5">
        <v>7.6560000000000003E-2</v>
      </c>
      <c r="AC303" s="5">
        <v>7.2459999999999997E-2</v>
      </c>
      <c r="AD303" s="5">
        <v>7.6450000000000004E-2</v>
      </c>
      <c r="AE303" s="5">
        <v>8.2170000000000007E-2</v>
      </c>
      <c r="AF303" s="5">
        <v>8.3570000000000005E-2</v>
      </c>
      <c r="AG303" s="5">
        <v>8.0979999999999996E-2</v>
      </c>
      <c r="AH303" s="5">
        <v>7.7560000000000004E-2</v>
      </c>
      <c r="AI303" s="5">
        <v>7.6009999999999994E-2</v>
      </c>
      <c r="AJ303" s="5">
        <v>7.3160000000000003E-2</v>
      </c>
      <c r="AK303" s="5">
        <v>6.5989999999999993E-2</v>
      </c>
      <c r="AM303" s="4" t="s">
        <v>53</v>
      </c>
      <c r="AN303" s="4" t="s">
        <v>54</v>
      </c>
      <c r="AO303" s="5">
        <f t="shared" si="526"/>
        <v>5.7399166666666668E-2</v>
      </c>
      <c r="AP303" s="5">
        <f t="shared" si="527"/>
        <v>6.5360833333333326E-2</v>
      </c>
      <c r="AQ303" s="5">
        <f t="shared" si="528"/>
        <v>7.6260909090909088E-2</v>
      </c>
      <c r="AR303" s="6">
        <f>(AO303-AVERAGE(AO299:AO344))/_xlfn.STDEV.P(AO299:AO344)</f>
        <v>1.3474275345943758</v>
      </c>
      <c r="AS303" s="6">
        <f t="shared" ref="AS303" si="535">(AP303-AVERAGE(AP299:AP344))/_xlfn.STDEV.P(AP299:AP344)</f>
        <v>1.0863827489816618</v>
      </c>
      <c r="AT303" s="6">
        <f t="shared" ref="AT303" si="536">(AQ303-AVERAGE(AQ299:AQ344))/_xlfn.STDEV.P(AQ299:AQ344)</f>
        <v>1.1212869295301748</v>
      </c>
    </row>
    <row r="304" spans="1:46" ht="13.5" thickBot="1">
      <c r="A304" s="4" t="s">
        <v>55</v>
      </c>
      <c r="B304" s="4" t="s">
        <v>56</v>
      </c>
      <c r="C304" s="5">
        <v>4.5900000000000003E-2</v>
      </c>
      <c r="D304" s="5">
        <v>4.9360000000000001E-2</v>
      </c>
      <c r="E304" s="5">
        <v>5.0310000000000001E-2</v>
      </c>
      <c r="F304" s="5">
        <v>5.1920000000000001E-2</v>
      </c>
      <c r="G304" s="5">
        <v>5.6570000000000002E-2</v>
      </c>
      <c r="H304" s="5">
        <v>5.6930000000000001E-2</v>
      </c>
      <c r="I304" s="5">
        <v>5.9040000000000002E-2</v>
      </c>
      <c r="J304" s="5">
        <v>6.5530000000000005E-2</v>
      </c>
      <c r="K304" s="5">
        <v>6.7790000000000003E-2</v>
      </c>
      <c r="L304" s="5">
        <v>7.3260000000000006E-2</v>
      </c>
      <c r="M304" s="5">
        <v>7.4429999999999996E-2</v>
      </c>
      <c r="N304" s="5">
        <v>7.6179999999999998E-2</v>
      </c>
      <c r="O304" s="5">
        <v>7.8880000000000006E-2</v>
      </c>
      <c r="P304" s="5">
        <v>7.6289999999999997E-2</v>
      </c>
      <c r="Q304" s="5">
        <v>7.782E-2</v>
      </c>
      <c r="R304" s="5">
        <v>7.689E-2</v>
      </c>
      <c r="S304" s="5">
        <v>7.5380000000000003E-2</v>
      </c>
      <c r="T304" s="5">
        <v>8.1009999999999999E-2</v>
      </c>
      <c r="U304" s="5">
        <v>8.0170000000000005E-2</v>
      </c>
      <c r="V304" s="5">
        <v>7.621E-2</v>
      </c>
      <c r="W304" s="5">
        <v>7.8079999999999997E-2</v>
      </c>
      <c r="X304" s="5">
        <v>7.8210000000000002E-2</v>
      </c>
      <c r="Y304" s="5">
        <v>8.2500000000000004E-2</v>
      </c>
      <c r="Z304" s="5">
        <v>8.4809999999999997E-2</v>
      </c>
      <c r="AA304" s="5">
        <v>8.5819999999999994E-2</v>
      </c>
      <c r="AB304" s="5">
        <v>9.1910000000000006E-2</v>
      </c>
      <c r="AC304" s="5">
        <v>9.708E-2</v>
      </c>
      <c r="AD304" s="5">
        <v>9.672E-2</v>
      </c>
      <c r="AE304" s="5">
        <v>9.5780000000000004E-2</v>
      </c>
      <c r="AF304" s="5">
        <v>9.2130000000000004E-2</v>
      </c>
      <c r="AG304" s="5">
        <v>9.3899999999999997E-2</v>
      </c>
      <c r="AH304" s="5">
        <v>9.3560000000000004E-2</v>
      </c>
      <c r="AI304" s="5">
        <v>9.9790000000000004E-2</v>
      </c>
      <c r="AJ304" s="5">
        <v>9.6009999999999998E-2</v>
      </c>
      <c r="AK304" s="5">
        <v>8.7139999999999995E-2</v>
      </c>
      <c r="AM304" s="4" t="s">
        <v>55</v>
      </c>
      <c r="AN304" s="4" t="s">
        <v>56</v>
      </c>
      <c r="AO304" s="5">
        <f t="shared" si="526"/>
        <v>6.0601666666666665E-2</v>
      </c>
      <c r="AP304" s="5">
        <f t="shared" si="527"/>
        <v>7.885416666666667E-2</v>
      </c>
      <c r="AQ304" s="5">
        <f t="shared" si="528"/>
        <v>9.3621818181818195E-2</v>
      </c>
      <c r="AR304" s="6">
        <f>(AO304-AVERAGE(AO299:AO344))/_xlfn.STDEV.P(AO299:AO344)</f>
        <v>1.5421297251662029</v>
      </c>
      <c r="AS304" s="6">
        <f t="shared" ref="AS304" si="537">(AP304-AVERAGE(AP299:AP344))/_xlfn.STDEV.P(AP299:AP344)</f>
        <v>1.7667336609025908</v>
      </c>
      <c r="AT304" s="6">
        <f t="shared" ref="AT304" si="538">(AQ304-AVERAGE(AQ299:AQ344))/_xlfn.STDEV.P(AQ299:AQ344)</f>
        <v>1.9032049698521623</v>
      </c>
    </row>
    <row r="305" spans="1:46" ht="13.5" thickBot="1">
      <c r="A305" s="4" t="s">
        <v>57</v>
      </c>
      <c r="B305" s="4" t="s">
        <v>58</v>
      </c>
      <c r="C305" s="5">
        <v>5.1029999999999999E-2</v>
      </c>
      <c r="D305" s="5">
        <v>5.1970000000000002E-2</v>
      </c>
      <c r="E305" s="5">
        <v>5.2679999999999998E-2</v>
      </c>
      <c r="F305" s="5">
        <v>5.1380000000000002E-2</v>
      </c>
      <c r="G305" s="5">
        <v>4.9770000000000002E-2</v>
      </c>
      <c r="H305" s="5">
        <v>5.092E-2</v>
      </c>
      <c r="I305" s="5">
        <v>5.0939999999999999E-2</v>
      </c>
      <c r="J305" s="5">
        <v>5.2479999999999999E-2</v>
      </c>
      <c r="K305" s="5">
        <v>5.4559999999999997E-2</v>
      </c>
      <c r="L305" s="5">
        <v>5.5160000000000001E-2</v>
      </c>
      <c r="M305" s="5">
        <v>5.568E-2</v>
      </c>
      <c r="N305" s="5">
        <v>5.57E-2</v>
      </c>
      <c r="O305" s="5">
        <v>5.806E-2</v>
      </c>
      <c r="P305" s="5">
        <v>5.8349999999999999E-2</v>
      </c>
      <c r="Q305" s="5">
        <v>6.0130000000000003E-2</v>
      </c>
      <c r="R305" s="5">
        <v>6.173E-2</v>
      </c>
      <c r="S305" s="5">
        <v>6.5879999999999994E-2</v>
      </c>
      <c r="T305" s="5">
        <v>6.8610000000000004E-2</v>
      </c>
      <c r="U305" s="5">
        <v>6.9449999999999998E-2</v>
      </c>
      <c r="V305" s="5">
        <v>7.1609999999999993E-2</v>
      </c>
      <c r="W305" s="5">
        <v>7.2040000000000007E-2</v>
      </c>
      <c r="X305" s="5">
        <v>7.4069999999999997E-2</v>
      </c>
      <c r="Y305" s="5">
        <v>7.6619999999999994E-2</v>
      </c>
      <c r="Z305" s="5">
        <v>7.8350000000000003E-2</v>
      </c>
      <c r="AA305" s="5">
        <v>7.7619999999999995E-2</v>
      </c>
      <c r="AB305" s="5">
        <v>7.9130000000000006E-2</v>
      </c>
      <c r="AC305" s="5">
        <v>8.0360000000000001E-2</v>
      </c>
      <c r="AD305" s="5">
        <v>8.029E-2</v>
      </c>
      <c r="AE305" s="5">
        <v>7.868E-2</v>
      </c>
      <c r="AF305" s="5">
        <v>7.8869999999999996E-2</v>
      </c>
      <c r="AG305" s="5">
        <v>7.7460000000000001E-2</v>
      </c>
      <c r="AH305" s="5">
        <v>7.4190000000000006E-2</v>
      </c>
      <c r="AI305" s="5">
        <v>7.3179999999999995E-2</v>
      </c>
      <c r="AJ305" s="5">
        <v>7.2410000000000002E-2</v>
      </c>
      <c r="AK305" s="5">
        <v>6.3780000000000003E-2</v>
      </c>
      <c r="AM305" s="4" t="s">
        <v>57</v>
      </c>
      <c r="AN305" s="4" t="s">
        <v>58</v>
      </c>
      <c r="AO305" s="5">
        <f t="shared" si="526"/>
        <v>5.2689166666666669E-2</v>
      </c>
      <c r="AP305" s="5">
        <f t="shared" si="527"/>
        <v>6.7908333333333334E-2</v>
      </c>
      <c r="AQ305" s="5">
        <f t="shared" si="528"/>
        <v>7.5997272727272719E-2</v>
      </c>
      <c r="AR305" s="6">
        <f>(AO305-AVERAGE(AO299:AO344))/_xlfn.STDEV.P(AO299:AO344)</f>
        <v>1.0610739615753884</v>
      </c>
      <c r="AS305" s="6">
        <f t="shared" ref="AS305" si="539">(AP305-AVERAGE(AP299:AP344))/_xlfn.STDEV.P(AP299:AP344)</f>
        <v>1.214830917073453</v>
      </c>
      <c r="AT305" s="6">
        <f t="shared" ref="AT305" si="540">(AQ305-AVERAGE(AQ299:AQ344))/_xlfn.STDEV.P(AQ299:AQ344)</f>
        <v>1.1094130105013547</v>
      </c>
    </row>
    <row r="306" spans="1:46" ht="13.5" thickBot="1">
      <c r="A306" s="4" t="s">
        <v>59</v>
      </c>
      <c r="B306" s="4" t="s">
        <v>60</v>
      </c>
      <c r="C306" s="5">
        <v>5.4559999999999997E-2</v>
      </c>
      <c r="D306" s="5">
        <v>5.6489999999999999E-2</v>
      </c>
      <c r="E306" s="5">
        <v>5.7889999999999997E-2</v>
      </c>
      <c r="F306" s="5">
        <v>5.9520000000000003E-2</v>
      </c>
      <c r="G306" s="5">
        <v>5.8250000000000003E-2</v>
      </c>
      <c r="H306" s="5">
        <v>6.1030000000000001E-2</v>
      </c>
      <c r="I306" s="5">
        <v>6.4930000000000002E-2</v>
      </c>
      <c r="J306" s="5">
        <v>6.6439999999999999E-2</v>
      </c>
      <c r="K306" s="5">
        <v>6.6170000000000007E-2</v>
      </c>
      <c r="L306" s="5">
        <v>6.8390000000000006E-2</v>
      </c>
      <c r="M306" s="5">
        <v>7.1179999999999993E-2</v>
      </c>
      <c r="N306" s="5">
        <v>7.1779999999999997E-2</v>
      </c>
      <c r="O306" s="5">
        <v>7.2679999999999995E-2</v>
      </c>
      <c r="P306" s="5">
        <v>7.6310000000000003E-2</v>
      </c>
      <c r="Q306" s="5">
        <v>8.2220000000000001E-2</v>
      </c>
      <c r="R306" s="5">
        <v>8.5470000000000004E-2</v>
      </c>
      <c r="S306" s="5">
        <v>8.6739999999999998E-2</v>
      </c>
      <c r="T306" s="5">
        <v>9.6820000000000003E-2</v>
      </c>
      <c r="U306" s="5">
        <v>9.5460000000000003E-2</v>
      </c>
      <c r="V306" s="5">
        <v>9.6540000000000001E-2</v>
      </c>
      <c r="W306" s="5">
        <v>9.9470000000000003E-2</v>
      </c>
      <c r="X306" s="5">
        <v>0.10052999999999999</v>
      </c>
      <c r="Y306" s="5">
        <v>0.10252</v>
      </c>
      <c r="Z306" s="5">
        <v>0.10704</v>
      </c>
      <c r="AA306" s="5">
        <v>0.10929</v>
      </c>
      <c r="AB306" s="5">
        <v>0.1084</v>
      </c>
      <c r="AC306" s="5">
        <v>0.10431</v>
      </c>
      <c r="AD306" s="5">
        <v>0.10502</v>
      </c>
      <c r="AE306" s="5">
        <v>0.10903</v>
      </c>
      <c r="AF306" s="5">
        <v>0.10112</v>
      </c>
      <c r="AG306" s="5">
        <v>0.10016</v>
      </c>
      <c r="AH306" s="5">
        <v>0.10014000000000001</v>
      </c>
      <c r="AI306" s="5">
        <v>0.10074</v>
      </c>
      <c r="AJ306" s="5">
        <v>9.8089999999999997E-2</v>
      </c>
      <c r="AK306" s="5">
        <v>8.8489999999999999E-2</v>
      </c>
      <c r="AM306" s="4" t="s">
        <v>59</v>
      </c>
      <c r="AN306" s="4" t="s">
        <v>60</v>
      </c>
      <c r="AO306" s="5">
        <f t="shared" si="526"/>
        <v>6.3052499999999997E-2</v>
      </c>
      <c r="AP306" s="5">
        <f t="shared" si="527"/>
        <v>9.1816666666666658E-2</v>
      </c>
      <c r="AQ306" s="5">
        <f t="shared" si="528"/>
        <v>0.10225363636363637</v>
      </c>
      <c r="AR306" s="6">
        <f>(AO306-AVERAGE(AO299:AO344))/_xlfn.STDEV.P(AO299:AO344)</f>
        <v>1.691132884799756</v>
      </c>
      <c r="AS306" s="6">
        <f t="shared" ref="AS306" si="541">(AP306-AVERAGE(AP299:AP344))/_xlfn.STDEV.P(AP299:AP344)</f>
        <v>2.4203192855894753</v>
      </c>
      <c r="AT306" s="6">
        <f t="shared" ref="AT306" si="542">(AQ306-AVERAGE(AQ299:AQ344))/_xlfn.STDEV.P(AQ299:AQ344)</f>
        <v>2.2919734566750796</v>
      </c>
    </row>
    <row r="307" spans="1:46" ht="13.5" thickBot="1">
      <c r="A307" s="4" t="s">
        <v>61</v>
      </c>
      <c r="B307" s="4" t="s">
        <v>62</v>
      </c>
      <c r="C307" s="5">
        <v>4.3369999999999999E-2</v>
      </c>
      <c r="D307" s="5">
        <v>4.5159999999999999E-2</v>
      </c>
      <c r="E307" s="5">
        <v>4.648E-2</v>
      </c>
      <c r="F307" s="5">
        <v>4.5900000000000003E-2</v>
      </c>
      <c r="G307" s="5">
        <v>4.8070000000000002E-2</v>
      </c>
      <c r="H307" s="5">
        <v>4.9700000000000001E-2</v>
      </c>
      <c r="I307" s="5">
        <v>5.11E-2</v>
      </c>
      <c r="J307" s="5">
        <v>5.2630000000000003E-2</v>
      </c>
      <c r="K307" s="5">
        <v>5.4989999999999997E-2</v>
      </c>
      <c r="L307" s="5">
        <v>5.2150000000000002E-2</v>
      </c>
      <c r="M307" s="5">
        <v>5.5030000000000003E-2</v>
      </c>
      <c r="N307" s="5">
        <v>5.5300000000000002E-2</v>
      </c>
      <c r="O307" s="5">
        <v>5.6180000000000001E-2</v>
      </c>
      <c r="P307" s="5">
        <v>5.772E-2</v>
      </c>
      <c r="Q307" s="5">
        <v>5.7729999999999997E-2</v>
      </c>
      <c r="R307" s="5">
        <v>5.7340000000000002E-2</v>
      </c>
      <c r="S307" s="5">
        <v>5.9279999999999999E-2</v>
      </c>
      <c r="T307" s="5">
        <v>6.0490000000000002E-2</v>
      </c>
      <c r="U307" s="5">
        <v>5.8749999999999997E-2</v>
      </c>
      <c r="V307" s="5">
        <v>5.6300000000000003E-2</v>
      </c>
      <c r="W307" s="5">
        <v>5.5579999999999997E-2</v>
      </c>
      <c r="X307" s="5">
        <v>5.7279999999999998E-2</v>
      </c>
      <c r="Y307" s="5">
        <v>5.5530000000000003E-2</v>
      </c>
      <c r="Z307" s="5">
        <v>5.5969999999999999E-2</v>
      </c>
      <c r="AA307" s="5">
        <v>5.5469999999999998E-2</v>
      </c>
      <c r="AB307" s="5">
        <v>5.3069999999999999E-2</v>
      </c>
      <c r="AC307" s="5">
        <v>5.348E-2</v>
      </c>
      <c r="AD307" s="5">
        <v>5.5259999999999997E-2</v>
      </c>
      <c r="AE307" s="5">
        <v>5.4129999999999998E-2</v>
      </c>
      <c r="AF307" s="5">
        <v>5.6989999999999999E-2</v>
      </c>
      <c r="AG307" s="5">
        <v>5.7480000000000003E-2</v>
      </c>
      <c r="AH307" s="5">
        <v>5.9299999999999999E-2</v>
      </c>
      <c r="AI307" s="5">
        <v>5.9749999999999998E-2</v>
      </c>
      <c r="AJ307" s="5">
        <v>5.9270000000000003E-2</v>
      </c>
      <c r="AK307" s="5">
        <v>5.5780000000000003E-2</v>
      </c>
      <c r="AM307" s="4" t="s">
        <v>61</v>
      </c>
      <c r="AN307" s="4" t="s">
        <v>62</v>
      </c>
      <c r="AO307" s="5">
        <f t="shared" si="526"/>
        <v>4.999E-2</v>
      </c>
      <c r="AP307" s="5">
        <f t="shared" si="527"/>
        <v>5.7345833333333325E-2</v>
      </c>
      <c r="AQ307" s="5">
        <f t="shared" si="528"/>
        <v>5.6361818181818187E-2</v>
      </c>
      <c r="AR307" s="6">
        <f>(AO307-AVERAGE(AO299:AO344))/_xlfn.STDEV.P(AO299:AO344)</f>
        <v>0.89697289593340312</v>
      </c>
      <c r="AS307" s="6">
        <f t="shared" ref="AS307" si="543">(AP307-AVERAGE(AP299:AP344))/_xlfn.STDEV.P(AP299:AP344)</f>
        <v>0.68225632415115944</v>
      </c>
      <c r="AT307" s="6">
        <f t="shared" ref="AT307" si="544">(AQ307-AVERAGE(AQ299:AQ344))/_xlfn.STDEV.P(AQ299:AQ344)</f>
        <v>0.22505171014451436</v>
      </c>
    </row>
    <row r="308" spans="1:46" ht="13.5" thickBot="1">
      <c r="A308" s="4" t="s">
        <v>63</v>
      </c>
      <c r="B308" s="4" t="s">
        <v>64</v>
      </c>
      <c r="C308" s="5">
        <v>4.4119999999999999E-2</v>
      </c>
      <c r="D308" s="5">
        <v>4.3950000000000003E-2</v>
      </c>
      <c r="E308" s="5">
        <v>4.7329999999999997E-2</v>
      </c>
      <c r="F308" s="5">
        <v>4.648E-2</v>
      </c>
      <c r="G308" s="5">
        <v>4.6980000000000001E-2</v>
      </c>
      <c r="H308" s="5">
        <v>4.8460000000000003E-2</v>
      </c>
      <c r="I308" s="5">
        <v>5.1069999999999997E-2</v>
      </c>
      <c r="J308" s="5">
        <v>5.194E-2</v>
      </c>
      <c r="K308" s="5">
        <v>5.2920000000000002E-2</v>
      </c>
      <c r="L308" s="5">
        <v>5.2920000000000002E-2</v>
      </c>
      <c r="M308" s="5">
        <v>5.4120000000000001E-2</v>
      </c>
      <c r="N308" s="5">
        <v>5.3999999999999999E-2</v>
      </c>
      <c r="O308" s="5">
        <v>5.4100000000000002E-2</v>
      </c>
      <c r="P308" s="5">
        <v>5.6829999999999999E-2</v>
      </c>
      <c r="Q308" s="5">
        <v>5.4820000000000001E-2</v>
      </c>
      <c r="R308" s="5">
        <v>5.7119999999999997E-2</v>
      </c>
      <c r="S308" s="5">
        <v>5.9420000000000001E-2</v>
      </c>
      <c r="T308" s="5">
        <v>6.4060000000000006E-2</v>
      </c>
      <c r="U308" s="5">
        <v>6.3799999999999996E-2</v>
      </c>
      <c r="V308" s="5">
        <v>6.429E-2</v>
      </c>
      <c r="W308" s="5">
        <v>6.7659999999999998E-2</v>
      </c>
      <c r="X308" s="5">
        <v>7.0790000000000006E-2</v>
      </c>
      <c r="Y308" s="5">
        <v>7.2580000000000006E-2</v>
      </c>
      <c r="Z308" s="5">
        <v>7.3709999999999998E-2</v>
      </c>
      <c r="AA308" s="5">
        <v>7.5240000000000001E-2</v>
      </c>
      <c r="AB308" s="5">
        <v>7.5020000000000003E-2</v>
      </c>
      <c r="AC308" s="5">
        <v>7.7700000000000005E-2</v>
      </c>
      <c r="AD308" s="5">
        <v>7.9210000000000003E-2</v>
      </c>
      <c r="AE308" s="5">
        <v>8.3129999999999996E-2</v>
      </c>
      <c r="AF308" s="5">
        <v>8.1610000000000002E-2</v>
      </c>
      <c r="AG308" s="5">
        <v>8.2110000000000002E-2</v>
      </c>
      <c r="AH308" s="5">
        <v>8.3210000000000006E-2</v>
      </c>
      <c r="AI308" s="5">
        <v>8.2839999999999997E-2</v>
      </c>
      <c r="AJ308" s="5">
        <v>8.2290000000000002E-2</v>
      </c>
      <c r="AK308" s="5">
        <v>7.5520000000000004E-2</v>
      </c>
      <c r="AM308" s="4" t="s">
        <v>63</v>
      </c>
      <c r="AN308" s="4" t="s">
        <v>64</v>
      </c>
      <c r="AO308" s="5">
        <f t="shared" si="526"/>
        <v>4.9524166666666675E-2</v>
      </c>
      <c r="AP308" s="5">
        <f t="shared" si="527"/>
        <v>6.3265000000000002E-2</v>
      </c>
      <c r="AQ308" s="5">
        <f t="shared" si="528"/>
        <v>7.9807272727272727E-2</v>
      </c>
      <c r="AR308" s="6">
        <f>(AO308-AVERAGE(AO299:AO344))/_xlfn.STDEV.P(AO299:AO344)</f>
        <v>0.86865165613906281</v>
      </c>
      <c r="AS308" s="6">
        <f t="shared" ref="AS308" si="545">(AP308-AVERAGE(AP299:AP344))/_xlfn.STDEV.P(AP299:AP344)</f>
        <v>0.98070818478445765</v>
      </c>
      <c r="AT308" s="6">
        <f t="shared" ref="AT308" si="546">(AQ308-AVERAGE(AQ299:AQ344))/_xlfn.STDEV.P(AQ299:AQ344)</f>
        <v>1.2810116127419919</v>
      </c>
    </row>
    <row r="309" spans="1:46" ht="13.5" thickBot="1">
      <c r="A309" s="4" t="s">
        <v>65</v>
      </c>
      <c r="B309" s="4" t="s">
        <v>66</v>
      </c>
      <c r="C309" s="5">
        <v>3.9350000000000003E-2</v>
      </c>
      <c r="D309" s="5">
        <v>3.9129999999999998E-2</v>
      </c>
      <c r="E309" s="5">
        <v>3.8210000000000001E-2</v>
      </c>
      <c r="F309" s="5">
        <v>3.9309999999999998E-2</v>
      </c>
      <c r="G309" s="5">
        <v>3.7499999999999999E-2</v>
      </c>
      <c r="H309" s="5">
        <v>4.0120000000000003E-2</v>
      </c>
      <c r="I309" s="5">
        <v>4.2189999999999998E-2</v>
      </c>
      <c r="J309" s="5">
        <v>4.2540000000000001E-2</v>
      </c>
      <c r="K309" s="5">
        <v>4.437E-2</v>
      </c>
      <c r="L309" s="5">
        <v>4.58E-2</v>
      </c>
      <c r="M309" s="5">
        <v>4.5789999999999997E-2</v>
      </c>
      <c r="N309" s="5">
        <v>4.7750000000000001E-2</v>
      </c>
      <c r="O309" s="5">
        <v>4.8370000000000003E-2</v>
      </c>
      <c r="P309" s="5">
        <v>5.0479999999999997E-2</v>
      </c>
      <c r="Q309" s="5">
        <v>5.237E-2</v>
      </c>
      <c r="R309" s="5">
        <v>5.169E-2</v>
      </c>
      <c r="S309" s="5">
        <v>5.6739999999999999E-2</v>
      </c>
      <c r="T309" s="5">
        <v>5.9839999999999997E-2</v>
      </c>
      <c r="U309" s="5">
        <v>5.9130000000000002E-2</v>
      </c>
      <c r="V309" s="5">
        <v>6.0389999999999999E-2</v>
      </c>
      <c r="W309" s="5">
        <v>6.0859999999999997E-2</v>
      </c>
      <c r="X309" s="5">
        <v>6.046E-2</v>
      </c>
      <c r="Y309" s="5">
        <v>6.1760000000000002E-2</v>
      </c>
      <c r="Z309" s="5">
        <v>6.053E-2</v>
      </c>
      <c r="AA309" s="5">
        <v>6.5310000000000007E-2</v>
      </c>
      <c r="AB309" s="5">
        <v>6.8709999999999993E-2</v>
      </c>
      <c r="AC309" s="5">
        <v>7.1809999999999999E-2</v>
      </c>
      <c r="AD309" s="5">
        <v>7.1989999999999998E-2</v>
      </c>
      <c r="AE309" s="5">
        <v>7.3700000000000002E-2</v>
      </c>
      <c r="AF309" s="5">
        <v>7.059E-2</v>
      </c>
      <c r="AG309" s="5">
        <v>6.7960000000000007E-2</v>
      </c>
      <c r="AH309" s="5">
        <v>6.8930000000000005E-2</v>
      </c>
      <c r="AI309" s="5">
        <v>6.7549999999999999E-2</v>
      </c>
      <c r="AJ309" s="5">
        <v>6.7629999999999996E-2</v>
      </c>
      <c r="AK309" s="5">
        <v>6.2549999999999994E-2</v>
      </c>
      <c r="AM309" s="4" t="s">
        <v>65</v>
      </c>
      <c r="AN309" s="4" t="s">
        <v>66</v>
      </c>
      <c r="AO309" s="5">
        <f t="shared" si="526"/>
        <v>4.1838333333333338E-2</v>
      </c>
      <c r="AP309" s="5">
        <f t="shared" si="527"/>
        <v>5.6884999999999998E-2</v>
      </c>
      <c r="AQ309" s="5">
        <f t="shared" si="528"/>
        <v>6.8793636363636362E-2</v>
      </c>
      <c r="AR309" s="6">
        <f>(AO309-AVERAGE(AO299:AO344))/_xlfn.STDEV.P(AO299:AO344)</f>
        <v>0.40137653158950137</v>
      </c>
      <c r="AS309" s="6">
        <f t="shared" ref="AS309" si="547">(AP309-AVERAGE(AP299:AP344))/_xlfn.STDEV.P(AP299:AP344)</f>
        <v>0.65902052534358357</v>
      </c>
      <c r="AT309" s="6">
        <f t="shared" ref="AT309" si="548">(AQ309-AVERAGE(AQ299:AQ344))/_xlfn.STDEV.P(AQ299:AQ344)</f>
        <v>0.78496840917594135</v>
      </c>
    </row>
    <row r="310" spans="1:46" ht="13.5" thickBot="1">
      <c r="A310" s="4" t="s">
        <v>67</v>
      </c>
      <c r="B310" s="4" t="s">
        <v>68</v>
      </c>
      <c r="C310" s="5">
        <v>4.0259999999999997E-2</v>
      </c>
      <c r="D310" s="5">
        <v>4.1669999999999999E-2</v>
      </c>
      <c r="E310" s="5">
        <v>4.1799999999999997E-2</v>
      </c>
      <c r="F310" s="5">
        <v>4.2590000000000003E-2</v>
      </c>
      <c r="G310" s="5">
        <v>4.5769999999999998E-2</v>
      </c>
      <c r="H310" s="5">
        <v>4.6539999999999998E-2</v>
      </c>
      <c r="I310" s="5">
        <v>4.6449999999999998E-2</v>
      </c>
      <c r="J310" s="5">
        <v>4.5650000000000003E-2</v>
      </c>
      <c r="K310" s="5">
        <v>4.5620000000000001E-2</v>
      </c>
      <c r="L310" s="5">
        <v>4.5319999999999999E-2</v>
      </c>
      <c r="M310" s="5">
        <v>4.3589999999999997E-2</v>
      </c>
      <c r="N310" s="5">
        <v>4.4139999999999999E-2</v>
      </c>
      <c r="O310" s="5">
        <v>4.6379999999999998E-2</v>
      </c>
      <c r="P310" s="5">
        <v>4.7960000000000003E-2</v>
      </c>
      <c r="Q310" s="5">
        <v>5.0020000000000002E-2</v>
      </c>
      <c r="R310" s="5">
        <v>5.0610000000000002E-2</v>
      </c>
      <c r="S310" s="5">
        <v>5.0569999999999997E-2</v>
      </c>
      <c r="T310" s="5">
        <v>5.4370000000000002E-2</v>
      </c>
      <c r="U310" s="5">
        <v>5.5710000000000003E-2</v>
      </c>
      <c r="V310" s="5">
        <v>5.5780000000000003E-2</v>
      </c>
      <c r="W310" s="5">
        <v>5.6250000000000001E-2</v>
      </c>
      <c r="X310" s="5">
        <v>5.6649999999999999E-2</v>
      </c>
      <c r="Y310" s="5">
        <v>5.8749999999999997E-2</v>
      </c>
      <c r="Z310" s="5">
        <v>5.8409999999999997E-2</v>
      </c>
      <c r="AA310" s="5">
        <v>5.8540000000000002E-2</v>
      </c>
      <c r="AB310" s="5">
        <v>5.6759999999999998E-2</v>
      </c>
      <c r="AC310" s="5">
        <v>5.5160000000000001E-2</v>
      </c>
      <c r="AD310" s="5">
        <v>5.5890000000000002E-2</v>
      </c>
      <c r="AE310" s="5">
        <v>5.6680000000000001E-2</v>
      </c>
      <c r="AF310" s="5">
        <v>5.3249999999999999E-2</v>
      </c>
      <c r="AG310" s="5">
        <v>5.1540000000000002E-2</v>
      </c>
      <c r="AH310" s="5">
        <v>5.3609999999999998E-2</v>
      </c>
      <c r="AI310" s="5">
        <v>5.3859999999999998E-2</v>
      </c>
      <c r="AJ310" s="5">
        <v>5.4239999999999997E-2</v>
      </c>
      <c r="AK310" s="5">
        <v>4.9689999999999998E-2</v>
      </c>
      <c r="AM310" s="4" t="s">
        <v>67</v>
      </c>
      <c r="AN310" s="4" t="s">
        <v>68</v>
      </c>
      <c r="AO310" s="5">
        <f t="shared" si="526"/>
        <v>4.4116666666666665E-2</v>
      </c>
      <c r="AP310" s="5">
        <f t="shared" si="527"/>
        <v>5.3454999999999996E-2</v>
      </c>
      <c r="AQ310" s="5">
        <f t="shared" si="528"/>
        <v>5.4474545454545463E-2</v>
      </c>
      <c r="AR310" s="6">
        <f>(AO310-AVERAGE(AO299:AO344))/_xlfn.STDEV.P(AO299:AO344)</f>
        <v>0.53989221959974709</v>
      </c>
      <c r="AS310" s="6">
        <f t="shared" ref="AS310" si="549">(AP310-AVERAGE(AP299:AP344))/_xlfn.STDEV.P(AP299:AP344)</f>
        <v>0.48607559244668735</v>
      </c>
      <c r="AT310" s="6">
        <f t="shared" ref="AT310" si="550">(AQ310-AVERAGE(AQ299:AQ344))/_xlfn.STDEV.P(AQ299:AQ344)</f>
        <v>0.1400508277175132</v>
      </c>
    </row>
    <row r="311" spans="1:46" ht="13.5" thickBot="1">
      <c r="A311" s="4" t="s">
        <v>69</v>
      </c>
      <c r="B311" s="4" t="s">
        <v>70</v>
      </c>
      <c r="C311" s="5">
        <v>6.2640000000000001E-2</v>
      </c>
      <c r="D311" s="5">
        <v>6.3560000000000005E-2</v>
      </c>
      <c r="E311" s="5">
        <v>6.7510000000000001E-2</v>
      </c>
      <c r="F311" s="5">
        <v>6.8500000000000005E-2</v>
      </c>
      <c r="G311" s="5">
        <v>7.0209999999999995E-2</v>
      </c>
      <c r="H311" s="5">
        <v>7.1900000000000006E-2</v>
      </c>
      <c r="I311" s="5">
        <v>7.1040000000000006E-2</v>
      </c>
      <c r="J311" s="5">
        <v>7.0699999999999999E-2</v>
      </c>
      <c r="K311" s="5">
        <v>7.1199999999999999E-2</v>
      </c>
      <c r="L311" s="5">
        <v>7.4219999999999994E-2</v>
      </c>
      <c r="M311" s="5">
        <v>7.6090000000000005E-2</v>
      </c>
      <c r="N311" s="5">
        <v>7.5459999999999999E-2</v>
      </c>
      <c r="O311" s="5">
        <v>7.7740000000000004E-2</v>
      </c>
      <c r="P311" s="5">
        <v>7.8009999999999996E-2</v>
      </c>
      <c r="Q311" s="5">
        <v>7.8450000000000006E-2</v>
      </c>
      <c r="R311" s="5">
        <v>8.0839999999999995E-2</v>
      </c>
      <c r="S311" s="5">
        <v>7.9619999999999996E-2</v>
      </c>
      <c r="T311" s="5">
        <v>8.0740000000000006E-2</v>
      </c>
      <c r="U311" s="5">
        <v>8.43E-2</v>
      </c>
      <c r="V311" s="5">
        <v>8.5070000000000007E-2</v>
      </c>
      <c r="W311" s="5">
        <v>8.8120000000000004E-2</v>
      </c>
      <c r="X311" s="5">
        <v>8.7790000000000007E-2</v>
      </c>
      <c r="Y311" s="5">
        <v>8.8220000000000007E-2</v>
      </c>
      <c r="Z311" s="5">
        <v>8.7959999999999997E-2</v>
      </c>
      <c r="AA311" s="5">
        <v>8.7129999999999999E-2</v>
      </c>
      <c r="AB311" s="5">
        <v>9.11E-2</v>
      </c>
      <c r="AC311" s="5">
        <v>8.7169999999999997E-2</v>
      </c>
      <c r="AD311" s="5">
        <v>8.448E-2</v>
      </c>
      <c r="AE311" s="5">
        <v>8.8620000000000004E-2</v>
      </c>
      <c r="AF311" s="5">
        <v>8.9359999999999995E-2</v>
      </c>
      <c r="AG311" s="5">
        <v>8.856E-2</v>
      </c>
      <c r="AH311" s="5">
        <v>9.1679999999999998E-2</v>
      </c>
      <c r="AI311" s="5">
        <v>9.1740000000000002E-2</v>
      </c>
      <c r="AJ311" s="5">
        <v>9.3060000000000004E-2</v>
      </c>
      <c r="AK311" s="5">
        <v>8.7400000000000005E-2</v>
      </c>
      <c r="AM311" s="4" t="s">
        <v>69</v>
      </c>
      <c r="AN311" s="4" t="s">
        <v>70</v>
      </c>
      <c r="AO311" s="5">
        <f t="shared" si="526"/>
        <v>7.0252499999999996E-2</v>
      </c>
      <c r="AP311" s="5">
        <f t="shared" si="527"/>
        <v>8.3071666666666669E-2</v>
      </c>
      <c r="AQ311" s="5">
        <f t="shared" si="528"/>
        <v>8.9118181818181819E-2</v>
      </c>
      <c r="AR311" s="6">
        <f>(AO311-AVERAGE(AO299:AO344))/_xlfn.STDEV.P(AO299:AO344)</f>
        <v>2.1288708308160422</v>
      </c>
      <c r="AS311" s="6">
        <f t="shared" ref="AS311" si="551">(AP311-AVERAGE(AP299:AP344))/_xlfn.STDEV.P(AP299:AP344)</f>
        <v>1.9793853385972435</v>
      </c>
      <c r="AT311" s="6">
        <f t="shared" ref="AT311" si="552">(AQ311-AVERAGE(AQ299:AQ344))/_xlfn.STDEV.P(AQ299:AQ344)</f>
        <v>1.7003656772012152</v>
      </c>
    </row>
    <row r="312" spans="1:46" ht="13.5" thickBot="1">
      <c r="A312" s="4" t="s">
        <v>71</v>
      </c>
      <c r="B312" s="4" t="s">
        <v>72</v>
      </c>
      <c r="C312" s="5">
        <v>2.9659999999999999E-2</v>
      </c>
      <c r="D312" s="5">
        <v>3.0859999999999999E-2</v>
      </c>
      <c r="E312" s="5">
        <v>2.912E-2</v>
      </c>
      <c r="F312" s="5">
        <v>3.0599999999999999E-2</v>
      </c>
      <c r="G312" s="5">
        <v>3.1899999999999998E-2</v>
      </c>
      <c r="H312" s="5">
        <v>3.261E-2</v>
      </c>
      <c r="I312" s="5">
        <v>3.1989999999999998E-2</v>
      </c>
      <c r="J312" s="5">
        <v>3.2469999999999999E-2</v>
      </c>
      <c r="K312" s="5">
        <v>3.39E-2</v>
      </c>
      <c r="L312" s="5">
        <v>3.5430000000000003E-2</v>
      </c>
      <c r="M312" s="5">
        <v>3.5569999999999997E-2</v>
      </c>
      <c r="N312" s="5">
        <v>3.5340000000000003E-2</v>
      </c>
      <c r="O312" s="5">
        <v>3.6040000000000003E-2</v>
      </c>
      <c r="P312" s="5">
        <v>3.6170000000000001E-2</v>
      </c>
      <c r="Q312" s="5">
        <v>3.7139999999999999E-2</v>
      </c>
      <c r="R312" s="5">
        <v>3.7690000000000001E-2</v>
      </c>
      <c r="S312" s="5">
        <v>3.8890000000000001E-2</v>
      </c>
      <c r="T312" s="5">
        <v>4.0579999999999998E-2</v>
      </c>
      <c r="U312" s="5">
        <v>4.1020000000000001E-2</v>
      </c>
      <c r="V312" s="5">
        <v>4.2419999999999999E-2</v>
      </c>
      <c r="W312" s="5">
        <v>4.2259999999999999E-2</v>
      </c>
      <c r="X312" s="5">
        <v>4.3240000000000001E-2</v>
      </c>
      <c r="Y312" s="5">
        <v>4.2720000000000001E-2</v>
      </c>
      <c r="Z312" s="5">
        <v>4.3040000000000002E-2</v>
      </c>
      <c r="AA312" s="5">
        <v>4.3569999999999998E-2</v>
      </c>
      <c r="AB312" s="5">
        <v>4.4549999999999999E-2</v>
      </c>
      <c r="AC312" s="5">
        <v>4.6149999999999997E-2</v>
      </c>
      <c r="AD312" s="5">
        <v>4.6870000000000002E-2</v>
      </c>
      <c r="AE312" s="5">
        <v>4.8030000000000003E-2</v>
      </c>
      <c r="AF312" s="5">
        <v>4.7019999999999999E-2</v>
      </c>
      <c r="AG312" s="5">
        <v>4.7879999999999999E-2</v>
      </c>
      <c r="AH312" s="5">
        <v>4.6850000000000003E-2</v>
      </c>
      <c r="AI312" s="5">
        <v>4.6929999999999999E-2</v>
      </c>
      <c r="AJ312" s="5">
        <v>4.58E-2</v>
      </c>
      <c r="AK312" s="5">
        <v>4.3360000000000003E-2</v>
      </c>
      <c r="AM312" s="4" t="s">
        <v>71</v>
      </c>
      <c r="AN312" s="4" t="s">
        <v>72</v>
      </c>
      <c r="AO312" s="5">
        <f t="shared" si="526"/>
        <v>3.2454166666666666E-2</v>
      </c>
      <c r="AP312" s="5">
        <f t="shared" si="527"/>
        <v>4.0100833333333342E-2</v>
      </c>
      <c r="AQ312" s="5">
        <f t="shared" si="528"/>
        <v>4.6091818181818178E-2</v>
      </c>
      <c r="AR312" s="6">
        <f>(AO312-AVERAGE(AO299:AO344))/_xlfn.STDEV.P(AO299:AO344)</f>
        <v>-0.16915205754121676</v>
      </c>
      <c r="AS312" s="6">
        <f t="shared" ref="AS312" si="553">(AP312-AVERAGE(AP299:AP344))/_xlfn.STDEV.P(AP299:AP344)</f>
        <v>-0.18725836034066873</v>
      </c>
      <c r="AT312" s="6">
        <f t="shared" ref="AT312" si="554">(AQ312-AVERAGE(AQ299:AQ344))/_xlfn.STDEV.P(AQ299:AQ344)</f>
        <v>-0.23749885285058905</v>
      </c>
    </row>
    <row r="313" spans="1:46" ht="13.5" thickBot="1">
      <c r="A313" s="4" t="s">
        <v>73</v>
      </c>
      <c r="B313" s="4" t="s">
        <v>74</v>
      </c>
      <c r="C313" s="5">
        <v>2.462E-2</v>
      </c>
      <c r="D313" s="5">
        <v>2.5389999999999999E-2</v>
      </c>
      <c r="E313" s="5">
        <v>2.6349999999999998E-2</v>
      </c>
      <c r="F313" s="5">
        <v>2.546E-2</v>
      </c>
      <c r="G313" s="5">
        <v>2.528E-2</v>
      </c>
      <c r="H313" s="5">
        <v>2.5319999999999999E-2</v>
      </c>
      <c r="I313" s="5">
        <v>2.5989999999999999E-2</v>
      </c>
      <c r="J313" s="5">
        <v>2.681E-2</v>
      </c>
      <c r="K313" s="5">
        <v>2.6179999999999998E-2</v>
      </c>
      <c r="L313" s="5">
        <v>2.6030000000000001E-2</v>
      </c>
      <c r="M313" s="5">
        <v>2.4910000000000002E-2</v>
      </c>
      <c r="N313" s="5">
        <v>2.4590000000000001E-2</v>
      </c>
      <c r="O313" s="5">
        <v>2.4389999999999998E-2</v>
      </c>
      <c r="P313" s="5">
        <v>2.5180000000000001E-2</v>
      </c>
      <c r="Q313" s="5">
        <v>2.6710000000000001E-2</v>
      </c>
      <c r="R313" s="5">
        <v>2.7969999999999998E-2</v>
      </c>
      <c r="S313" s="5">
        <v>3.1040000000000002E-2</v>
      </c>
      <c r="T313" s="5">
        <v>3.3939999999999998E-2</v>
      </c>
      <c r="U313" s="5">
        <v>3.5589999999999997E-2</v>
      </c>
      <c r="V313" s="5">
        <v>3.6260000000000001E-2</v>
      </c>
      <c r="W313" s="5">
        <v>3.9059999999999997E-2</v>
      </c>
      <c r="X313" s="5">
        <v>4.095E-2</v>
      </c>
      <c r="Y313" s="5">
        <v>4.2560000000000001E-2</v>
      </c>
      <c r="Z313" s="5">
        <v>4.3299999999999998E-2</v>
      </c>
      <c r="AA313" s="5">
        <v>4.4159999999999998E-2</v>
      </c>
      <c r="AB313" s="5">
        <v>4.6030000000000001E-2</v>
      </c>
      <c r="AC313" s="5">
        <v>4.7039999999999998E-2</v>
      </c>
      <c r="AD313" s="5">
        <v>4.9540000000000001E-2</v>
      </c>
      <c r="AE313" s="5">
        <v>4.7699999999999999E-2</v>
      </c>
      <c r="AF313" s="5">
        <v>4.5969999999999997E-2</v>
      </c>
      <c r="AG313" s="5">
        <v>4.4720000000000003E-2</v>
      </c>
      <c r="AH313" s="5">
        <v>4.5039999999999997E-2</v>
      </c>
      <c r="AI313" s="5">
        <v>4.4720000000000003E-2</v>
      </c>
      <c r="AJ313" s="5">
        <v>4.5620000000000001E-2</v>
      </c>
      <c r="AK313" s="5">
        <v>4.1950000000000001E-2</v>
      </c>
      <c r="AM313" s="4" t="s">
        <v>73</v>
      </c>
      <c r="AN313" s="4" t="s">
        <v>74</v>
      </c>
      <c r="AO313" s="5">
        <f t="shared" si="526"/>
        <v>2.5577500000000003E-2</v>
      </c>
      <c r="AP313" s="5">
        <f t="shared" si="527"/>
        <v>3.3912499999999998E-2</v>
      </c>
      <c r="AQ313" s="5">
        <f t="shared" si="528"/>
        <v>4.5680909090909091E-2</v>
      </c>
      <c r="AR313" s="6">
        <f>(AO313-AVERAGE(AO299:AO344))/_xlfn.STDEV.P(AO299:AO344)</f>
        <v>-0.58723232727806784</v>
      </c>
      <c r="AS313" s="6">
        <f t="shared" ref="AS313" si="555">(AP313-AVERAGE(AP299:AP344))/_xlfn.STDEV.P(AP299:AP344)</f>
        <v>-0.49928194432812084</v>
      </c>
      <c r="AT313" s="6">
        <f t="shared" ref="AT313" si="556">(AQ313-AVERAGE(AQ299:AQ344))/_xlfn.STDEV.P(AQ299:AQ344)</f>
        <v>-0.256005788716198</v>
      </c>
    </row>
    <row r="314" spans="1:46" ht="13.5" thickBot="1">
      <c r="A314" s="4" t="s">
        <v>75</v>
      </c>
      <c r="B314" s="4" t="s">
        <v>76</v>
      </c>
      <c r="C314" s="5">
        <v>3.8159999999999999E-2</v>
      </c>
      <c r="D314" s="5">
        <v>3.8580000000000003E-2</v>
      </c>
      <c r="E314" s="5">
        <v>3.8809999999999997E-2</v>
      </c>
      <c r="F314" s="5">
        <v>3.8469999999999997E-2</v>
      </c>
      <c r="G314" s="5">
        <v>3.875E-2</v>
      </c>
      <c r="H314" s="5">
        <v>3.9E-2</v>
      </c>
      <c r="I314" s="5">
        <v>3.9570000000000001E-2</v>
      </c>
      <c r="J314" s="5">
        <v>4.0849999999999997E-2</v>
      </c>
      <c r="K314" s="5">
        <v>4.1610000000000001E-2</v>
      </c>
      <c r="L314" s="5">
        <v>4.1349999999999998E-2</v>
      </c>
      <c r="M314" s="5">
        <v>3.9690000000000003E-2</v>
      </c>
      <c r="N314" s="5">
        <v>4.0300000000000002E-2</v>
      </c>
      <c r="O314" s="5">
        <v>3.9870000000000003E-2</v>
      </c>
      <c r="P314" s="5">
        <v>4.2689999999999999E-2</v>
      </c>
      <c r="Q314" s="5">
        <v>4.7809999999999998E-2</v>
      </c>
      <c r="R314" s="5">
        <v>5.058E-2</v>
      </c>
      <c r="S314" s="5">
        <v>5.16E-2</v>
      </c>
      <c r="T314" s="5">
        <v>5.4670000000000003E-2</v>
      </c>
      <c r="U314" s="5">
        <v>5.6219999999999999E-2</v>
      </c>
      <c r="V314" s="5">
        <v>5.9029999999999999E-2</v>
      </c>
      <c r="W314" s="5">
        <v>6.1940000000000002E-2</v>
      </c>
      <c r="X314" s="5">
        <v>6.5409999999999996E-2</v>
      </c>
      <c r="Y314" s="5">
        <v>6.8470000000000003E-2</v>
      </c>
      <c r="Z314" s="5">
        <v>6.9589999999999999E-2</v>
      </c>
      <c r="AA314" s="5">
        <v>7.1470000000000006E-2</v>
      </c>
      <c r="AB314" s="5">
        <v>7.0050000000000001E-2</v>
      </c>
      <c r="AC314" s="5">
        <v>6.8839999999999998E-2</v>
      </c>
      <c r="AD314" s="5">
        <v>6.8790000000000004E-2</v>
      </c>
      <c r="AE314" s="5">
        <v>7.0220000000000005E-2</v>
      </c>
      <c r="AF314" s="5">
        <v>6.5310000000000007E-2</v>
      </c>
      <c r="AG314" s="5">
        <v>6.5909999999999996E-2</v>
      </c>
      <c r="AH314" s="5">
        <v>6.615E-2</v>
      </c>
      <c r="AI314" s="5">
        <v>6.4759999999999998E-2</v>
      </c>
      <c r="AJ314" s="5">
        <v>6.3829999999999998E-2</v>
      </c>
      <c r="AK314" s="5">
        <v>5.9060000000000001E-2</v>
      </c>
      <c r="AM314" s="4" t="s">
        <v>75</v>
      </c>
      <c r="AN314" s="4" t="s">
        <v>76</v>
      </c>
      <c r="AO314" s="5">
        <f t="shared" si="526"/>
        <v>3.9594999999999998E-2</v>
      </c>
      <c r="AP314" s="5">
        <f t="shared" si="527"/>
        <v>5.5656666666666667E-2</v>
      </c>
      <c r="AQ314" s="5">
        <f t="shared" si="528"/>
        <v>6.6762727272727293E-2</v>
      </c>
      <c r="AR314" s="6">
        <f>(AO314-AVERAGE(AO299:AO344))/_xlfn.STDEV.P(AO299:AO344)</f>
        <v>0.26498873637238946</v>
      </c>
      <c r="AS314" s="6">
        <f t="shared" ref="AS314" si="557">(AP314-AVERAGE(AP299:AP344))/_xlfn.STDEV.P(AP299:AP344)</f>
        <v>0.59708640700295568</v>
      </c>
      <c r="AT314" s="6">
        <f t="shared" ref="AT314" si="558">(AQ314-AVERAGE(AQ299:AQ344))/_xlfn.STDEV.P(AQ299:AQ344)</f>
        <v>0.69349828810565284</v>
      </c>
    </row>
    <row r="315" spans="1:46" ht="13.5" thickBot="1">
      <c r="A315" s="4" t="s">
        <v>77</v>
      </c>
      <c r="B315" s="4" t="s">
        <v>78</v>
      </c>
      <c r="C315" s="5">
        <v>3.6060000000000002E-2</v>
      </c>
      <c r="D315" s="5">
        <v>3.7920000000000002E-2</v>
      </c>
      <c r="E315" s="5">
        <v>3.7760000000000002E-2</v>
      </c>
      <c r="F315" s="5">
        <v>3.8199999999999998E-2</v>
      </c>
      <c r="G315" s="5">
        <v>3.968E-2</v>
      </c>
      <c r="H315" s="5">
        <v>4.0329999999999998E-2</v>
      </c>
      <c r="I315" s="5">
        <v>4.0079999999999998E-2</v>
      </c>
      <c r="J315" s="5">
        <v>4.1459999999999997E-2</v>
      </c>
      <c r="K315" s="5">
        <v>4.1200000000000001E-2</v>
      </c>
      <c r="L315" s="5">
        <v>4.249E-2</v>
      </c>
      <c r="M315" s="5">
        <v>4.2450000000000002E-2</v>
      </c>
      <c r="N315" s="5">
        <v>4.3889999999999998E-2</v>
      </c>
      <c r="O315" s="5">
        <v>4.4670000000000001E-2</v>
      </c>
      <c r="P315" s="5">
        <v>4.5469999999999997E-2</v>
      </c>
      <c r="Q315" s="5">
        <v>4.9099999999999998E-2</v>
      </c>
      <c r="R315" s="5">
        <v>5.0279999999999998E-2</v>
      </c>
      <c r="S315" s="5">
        <v>5.382E-2</v>
      </c>
      <c r="T315" s="5">
        <v>5.6710000000000003E-2</v>
      </c>
      <c r="U315" s="5">
        <v>5.851E-2</v>
      </c>
      <c r="V315" s="5">
        <v>5.901E-2</v>
      </c>
      <c r="W315" s="5">
        <v>6.1159999999999999E-2</v>
      </c>
      <c r="X315" s="5">
        <v>6.2619999999999995E-2</v>
      </c>
      <c r="Y315" s="5">
        <v>6.5100000000000005E-2</v>
      </c>
      <c r="Z315" s="5">
        <v>6.4920000000000005E-2</v>
      </c>
      <c r="AA315" s="5">
        <v>6.6449999999999995E-2</v>
      </c>
      <c r="AB315" s="5">
        <v>6.6949999999999996E-2</v>
      </c>
      <c r="AC315" s="5">
        <v>6.6170000000000007E-2</v>
      </c>
      <c r="AD315" s="5">
        <v>6.6979999999999998E-2</v>
      </c>
      <c r="AE315" s="5">
        <v>6.6449999999999995E-2</v>
      </c>
      <c r="AF315" s="5">
        <v>6.5460000000000004E-2</v>
      </c>
      <c r="AG315" s="5">
        <v>6.7049999999999998E-2</v>
      </c>
      <c r="AH315" s="5">
        <v>6.7820000000000005E-2</v>
      </c>
      <c r="AI315" s="5">
        <v>6.7339999999999997E-2</v>
      </c>
      <c r="AJ315" s="5">
        <v>6.7110000000000003E-2</v>
      </c>
      <c r="AK315" s="5">
        <v>6.3E-2</v>
      </c>
      <c r="AM315" s="4" t="s">
        <v>77</v>
      </c>
      <c r="AN315" s="4" t="s">
        <v>78</v>
      </c>
      <c r="AO315" s="5">
        <f t="shared" si="526"/>
        <v>4.0126666666666665E-2</v>
      </c>
      <c r="AP315" s="5">
        <f t="shared" si="527"/>
        <v>5.5947500000000004E-2</v>
      </c>
      <c r="AQ315" s="5">
        <f t="shared" si="528"/>
        <v>6.6434545454545454E-2</v>
      </c>
      <c r="AR315" s="6">
        <f>(AO315-AVERAGE(AO299:AO344))/_xlfn.STDEV.P(AO299:AO344)</f>
        <v>0.29731244118238837</v>
      </c>
      <c r="AS315" s="6">
        <f t="shared" ref="AS315" si="559">(AP315-AVERAGE(AP299:AP344))/_xlfn.STDEV.P(AP299:AP344)</f>
        <v>0.61175059106054008</v>
      </c>
      <c r="AT315" s="6">
        <f t="shared" ref="AT315" si="560">(AQ315-AVERAGE(AQ299:AQ344))/_xlfn.STDEV.P(AQ299:AQ344)</f>
        <v>0.67871730614218972</v>
      </c>
    </row>
    <row r="316" spans="1:46" ht="13.5" thickBot="1">
      <c r="A316" s="4" t="s">
        <v>79</v>
      </c>
      <c r="B316" s="4" t="s">
        <v>80</v>
      </c>
      <c r="C316" s="5">
        <v>3.0099999999999998E-2</v>
      </c>
      <c r="D316" s="5">
        <v>3.1699999999999999E-2</v>
      </c>
      <c r="E316" s="5">
        <v>3.2849999999999997E-2</v>
      </c>
      <c r="F316" s="5">
        <v>3.3459999999999997E-2</v>
      </c>
      <c r="G316" s="5">
        <v>3.5619999999999999E-2</v>
      </c>
      <c r="H316" s="5">
        <v>3.635E-2</v>
      </c>
      <c r="I316" s="5">
        <v>3.6400000000000002E-2</v>
      </c>
      <c r="J316" s="5">
        <v>3.7289999999999997E-2</v>
      </c>
      <c r="K316" s="5">
        <v>3.5999999999999997E-2</v>
      </c>
      <c r="L316" s="5">
        <v>3.746E-2</v>
      </c>
      <c r="M316" s="5">
        <v>3.5560000000000001E-2</v>
      </c>
      <c r="N316" s="5">
        <v>3.7229999999999999E-2</v>
      </c>
      <c r="O316" s="5">
        <v>4.0480000000000002E-2</v>
      </c>
      <c r="P316" s="5">
        <v>4.0849999999999997E-2</v>
      </c>
      <c r="Q316" s="5">
        <v>4.1750000000000002E-2</v>
      </c>
      <c r="R316" s="5">
        <v>4.2360000000000002E-2</v>
      </c>
      <c r="S316" s="5">
        <v>4.4699999999999997E-2</v>
      </c>
      <c r="T316" s="5">
        <v>4.829E-2</v>
      </c>
      <c r="U316" s="5">
        <v>5.1040000000000002E-2</v>
      </c>
      <c r="V316" s="5">
        <v>5.0180000000000002E-2</v>
      </c>
      <c r="W316" s="5">
        <v>5.432E-2</v>
      </c>
      <c r="X316" s="5">
        <v>5.5879999999999999E-2</v>
      </c>
      <c r="Y316" s="5">
        <v>6.1940000000000002E-2</v>
      </c>
      <c r="Z316" s="5">
        <v>6.13E-2</v>
      </c>
      <c r="AA316" s="5">
        <v>5.9220000000000002E-2</v>
      </c>
      <c r="AB316" s="5">
        <v>5.8259999999999999E-2</v>
      </c>
      <c r="AC316" s="5">
        <v>5.8380000000000001E-2</v>
      </c>
      <c r="AD316" s="5">
        <v>6.132E-2</v>
      </c>
      <c r="AE316" s="5">
        <v>6.2659999999999993E-2</v>
      </c>
      <c r="AF316" s="5">
        <v>6.2140000000000001E-2</v>
      </c>
      <c r="AG316" s="5">
        <v>5.9569999999999998E-2</v>
      </c>
      <c r="AH316" s="5">
        <v>6.1899999999999997E-2</v>
      </c>
      <c r="AI316" s="5">
        <v>6.1760000000000002E-2</v>
      </c>
      <c r="AJ316" s="5">
        <v>6.2129999999999998E-2</v>
      </c>
      <c r="AK316" s="5">
        <v>5.5809999999999998E-2</v>
      </c>
      <c r="AM316" s="4" t="s">
        <v>79</v>
      </c>
      <c r="AN316" s="4" t="s">
        <v>80</v>
      </c>
      <c r="AO316" s="5">
        <f t="shared" si="526"/>
        <v>3.500166666666666E-2</v>
      </c>
      <c r="AP316" s="5">
        <f t="shared" si="527"/>
        <v>4.9424166666666665E-2</v>
      </c>
      <c r="AQ316" s="5">
        <f t="shared" si="528"/>
        <v>6.0286363636363638E-2</v>
      </c>
      <c r="AR316" s="6">
        <f>(AO316-AVERAGE(AO299:AO344))/_xlfn.STDEV.P(AO299:AO344)</f>
        <v>-1.4271860669482441E-2</v>
      </c>
      <c r="AS316" s="6">
        <f t="shared" ref="AS316" si="561">(AP316-AVERAGE(AP299:AP344))/_xlfn.STDEV.P(AP299:AP344)</f>
        <v>0.2828358838892806</v>
      </c>
      <c r="AT316" s="6">
        <f t="shared" ref="AT316" si="562">(AQ316-AVERAGE(AQ299:AQ344))/_xlfn.STDEV.P(AQ299:AQ344)</f>
        <v>0.40180932548043169</v>
      </c>
    </row>
    <row r="317" spans="1:46" ht="13.5" thickBot="1">
      <c r="A317" s="4" t="s">
        <v>81</v>
      </c>
      <c r="B317" s="4" t="s">
        <v>82</v>
      </c>
      <c r="C317" s="5">
        <v>3.7249999999999998E-2</v>
      </c>
      <c r="D317" s="5">
        <v>4.0079999999999998E-2</v>
      </c>
      <c r="E317" s="5">
        <v>4.1799999999999997E-2</v>
      </c>
      <c r="F317" s="5">
        <v>4.0500000000000001E-2</v>
      </c>
      <c r="G317" s="5">
        <v>4.2479999999999997E-2</v>
      </c>
      <c r="H317" s="5">
        <v>4.4519999999999997E-2</v>
      </c>
      <c r="I317" s="5">
        <v>4.6690000000000002E-2</v>
      </c>
      <c r="J317" s="5">
        <v>4.7660000000000001E-2</v>
      </c>
      <c r="K317" s="5">
        <v>4.8390000000000002E-2</v>
      </c>
      <c r="L317" s="5">
        <v>4.5859999999999998E-2</v>
      </c>
      <c r="M317" s="5">
        <v>4.539E-2</v>
      </c>
      <c r="N317" s="5">
        <v>4.5769999999999998E-2</v>
      </c>
      <c r="O317" s="5">
        <v>4.7149999999999997E-2</v>
      </c>
      <c r="P317" s="5">
        <v>4.5409999999999999E-2</v>
      </c>
      <c r="Q317" s="5">
        <v>4.5969999999999997E-2</v>
      </c>
      <c r="R317" s="5">
        <v>4.5609999999999998E-2</v>
      </c>
      <c r="S317" s="5">
        <v>4.5010000000000001E-2</v>
      </c>
      <c r="T317" s="5">
        <v>4.4839999999999998E-2</v>
      </c>
      <c r="U317" s="5">
        <v>4.4249999999999998E-2</v>
      </c>
      <c r="V317" s="5">
        <v>4.5409999999999999E-2</v>
      </c>
      <c r="W317" s="5">
        <v>4.6359999999999998E-2</v>
      </c>
      <c r="X317" s="5">
        <v>4.7820000000000001E-2</v>
      </c>
      <c r="Y317" s="5">
        <v>5.0439999999999999E-2</v>
      </c>
      <c r="Z317" s="5">
        <v>4.8660000000000002E-2</v>
      </c>
      <c r="AA317" s="5">
        <v>4.6719999999999998E-2</v>
      </c>
      <c r="AB317" s="5">
        <v>4.7750000000000001E-2</v>
      </c>
      <c r="AC317" s="5">
        <v>4.7739999999999998E-2</v>
      </c>
      <c r="AD317" s="5">
        <v>4.8460000000000003E-2</v>
      </c>
      <c r="AE317" s="5">
        <v>5.1569999999999998E-2</v>
      </c>
      <c r="AF317" s="5">
        <v>5.0970000000000001E-2</v>
      </c>
      <c r="AG317" s="5">
        <v>5.1470000000000002E-2</v>
      </c>
      <c r="AH317" s="5">
        <v>5.11E-2</v>
      </c>
      <c r="AI317" s="5">
        <v>4.9759999999999999E-2</v>
      </c>
      <c r="AJ317" s="5">
        <v>4.7730000000000002E-2</v>
      </c>
      <c r="AK317" s="5">
        <v>4.5130000000000003E-2</v>
      </c>
      <c r="AM317" s="4" t="s">
        <v>81</v>
      </c>
      <c r="AN317" s="4" t="s">
        <v>82</v>
      </c>
      <c r="AO317" s="5">
        <f t="shared" si="526"/>
        <v>4.3865833333333326E-2</v>
      </c>
      <c r="AP317" s="5">
        <f t="shared" si="527"/>
        <v>4.6410833333333339E-2</v>
      </c>
      <c r="AQ317" s="5">
        <f t="shared" si="528"/>
        <v>4.8945454545454542E-2</v>
      </c>
      <c r="AR317" s="6">
        <f>(AO317-AVERAGE(AO299:AO344))/_xlfn.STDEV.P(AO299:AO344)</f>
        <v>0.52464232124894794</v>
      </c>
      <c r="AS317" s="6">
        <f t="shared" ref="AS317" si="563">(AP317-AVERAGE(AP299:AP344))/_xlfn.STDEV.P(AP299:AP344)</f>
        <v>0.13089981067373765</v>
      </c>
      <c r="AT317" s="6">
        <f t="shared" ref="AT317" si="564">(AQ317-AVERAGE(AQ299:AQ344))/_xlfn.STDEV.P(AQ299:AQ344)</f>
        <v>-0.10897391550070602</v>
      </c>
    </row>
    <row r="318" spans="1:46" ht="13.5" thickBot="1">
      <c r="A318" s="4" t="s">
        <v>83</v>
      </c>
      <c r="B318" s="4" t="s">
        <v>84</v>
      </c>
      <c r="C318" s="5">
        <v>4.0960000000000003E-2</v>
      </c>
      <c r="D318" s="5">
        <v>4.462E-2</v>
      </c>
      <c r="E318" s="5">
        <v>4.6289999999999998E-2</v>
      </c>
      <c r="F318" s="5">
        <v>4.301E-2</v>
      </c>
      <c r="G318" s="5">
        <v>4.5830000000000003E-2</v>
      </c>
      <c r="H318" s="5">
        <v>4.5030000000000001E-2</v>
      </c>
      <c r="I318" s="5">
        <v>4.727E-2</v>
      </c>
      <c r="J318" s="5">
        <v>4.8259999999999997E-2</v>
      </c>
      <c r="K318" s="5">
        <v>5.1339999999999997E-2</v>
      </c>
      <c r="L318" s="5">
        <v>5.3870000000000001E-2</v>
      </c>
      <c r="M318" s="5">
        <v>5.3600000000000002E-2</v>
      </c>
      <c r="N318" s="5">
        <v>5.3650000000000003E-2</v>
      </c>
      <c r="O318" s="5">
        <v>5.7450000000000001E-2</v>
      </c>
      <c r="P318" s="5">
        <v>5.568E-2</v>
      </c>
      <c r="Q318" s="5">
        <v>5.706E-2</v>
      </c>
      <c r="R318" s="5">
        <v>5.6649999999999999E-2</v>
      </c>
      <c r="S318" s="5">
        <v>6.1080000000000002E-2</v>
      </c>
      <c r="T318" s="5">
        <v>7.3179999999999995E-2</v>
      </c>
      <c r="U318" s="5">
        <v>7.2340000000000002E-2</v>
      </c>
      <c r="V318" s="5">
        <v>7.3779999999999998E-2</v>
      </c>
      <c r="W318" s="5">
        <v>7.3279999999999998E-2</v>
      </c>
      <c r="X318" s="5">
        <v>7.1110000000000007E-2</v>
      </c>
      <c r="Y318" s="5">
        <v>7.1779999999999997E-2</v>
      </c>
      <c r="Z318" s="5">
        <v>7.3230000000000003E-2</v>
      </c>
      <c r="AA318" s="5">
        <v>7.2209999999999996E-2</v>
      </c>
      <c r="AB318" s="5">
        <v>7.7960000000000002E-2</v>
      </c>
      <c r="AC318" s="5">
        <v>8.6599999999999996E-2</v>
      </c>
      <c r="AD318" s="5">
        <v>8.9010000000000006E-2</v>
      </c>
      <c r="AE318" s="5">
        <v>8.3140000000000006E-2</v>
      </c>
      <c r="AF318" s="5">
        <v>7.3459999999999998E-2</v>
      </c>
      <c r="AG318" s="5">
        <v>7.109E-2</v>
      </c>
      <c r="AH318" s="5">
        <v>6.8650000000000003E-2</v>
      </c>
      <c r="AI318" s="5">
        <v>6.6900000000000001E-2</v>
      </c>
      <c r="AJ318" s="5">
        <v>6.9769999999999999E-2</v>
      </c>
      <c r="AK318" s="5">
        <v>6.4310000000000006E-2</v>
      </c>
      <c r="AM318" s="4" t="s">
        <v>83</v>
      </c>
      <c r="AN318" s="4" t="s">
        <v>84</v>
      </c>
      <c r="AO318" s="5">
        <f t="shared" si="526"/>
        <v>4.781083333333333E-2</v>
      </c>
      <c r="AP318" s="5">
        <f t="shared" si="527"/>
        <v>6.6385E-2</v>
      </c>
      <c r="AQ318" s="5">
        <f t="shared" si="528"/>
        <v>7.4827272727272715E-2</v>
      </c>
      <c r="AR318" s="6">
        <f>(AO318-AVERAGE(AO299:AO344))/_xlfn.STDEV.P(AO299:AO344)</f>
        <v>0.76448623750370515</v>
      </c>
      <c r="AS318" s="6">
        <f t="shared" ref="AS318" si="565">(AP318-AVERAGE(AP299:AP344))/_xlfn.STDEV.P(AP299:AP344)</f>
        <v>1.1380225260784271</v>
      </c>
      <c r="AT318" s="6">
        <f t="shared" ref="AT318" si="566">(AQ318-AVERAGE(AQ299:AQ344))/_xlfn.STDEV.P(AQ299:AQ344)</f>
        <v>1.0567173767424185</v>
      </c>
    </row>
    <row r="319" spans="1:46" ht="13.5" thickBot="1">
      <c r="A319" s="4" t="s">
        <v>85</v>
      </c>
      <c r="B319" s="4" t="s">
        <v>86</v>
      </c>
      <c r="C319" s="5">
        <v>5.9880000000000003E-2</v>
      </c>
      <c r="D319" s="5">
        <v>6.2659999999999993E-2</v>
      </c>
      <c r="E319" s="5">
        <v>6.5210000000000004E-2</v>
      </c>
      <c r="F319" s="5">
        <v>6.6949999999999996E-2</v>
      </c>
      <c r="G319" s="5">
        <v>6.7989999999999995E-2</v>
      </c>
      <c r="H319" s="5">
        <v>6.7100000000000007E-2</v>
      </c>
      <c r="I319" s="5">
        <v>6.5379999999999994E-2</v>
      </c>
      <c r="J319" s="5">
        <v>6.7430000000000004E-2</v>
      </c>
      <c r="K319" s="5">
        <v>6.6780000000000006E-2</v>
      </c>
      <c r="L319" s="5">
        <v>6.6659999999999997E-2</v>
      </c>
      <c r="M319" s="5">
        <v>6.4210000000000003E-2</v>
      </c>
      <c r="N319" s="5">
        <v>6.4619999999999997E-2</v>
      </c>
      <c r="O319" s="5">
        <v>6.6259999999999999E-2</v>
      </c>
      <c r="P319" s="5">
        <v>6.7140000000000005E-2</v>
      </c>
      <c r="Q319" s="5">
        <v>7.009E-2</v>
      </c>
      <c r="R319" s="5">
        <v>6.5699999999999995E-2</v>
      </c>
      <c r="S319" s="5">
        <v>6.7470000000000002E-2</v>
      </c>
      <c r="T319" s="5">
        <v>7.0220000000000005E-2</v>
      </c>
      <c r="U319" s="5">
        <v>7.1730000000000002E-2</v>
      </c>
      <c r="V319" s="5">
        <v>6.9680000000000006E-2</v>
      </c>
      <c r="W319" s="5">
        <v>7.0629999999999998E-2</v>
      </c>
      <c r="X319" s="5">
        <v>6.8659999999999999E-2</v>
      </c>
      <c r="Y319" s="5">
        <v>6.7830000000000001E-2</v>
      </c>
      <c r="Z319" s="5">
        <v>6.744E-2</v>
      </c>
      <c r="AA319" s="5">
        <v>6.7570000000000005E-2</v>
      </c>
      <c r="AB319" s="5">
        <v>6.7699999999999996E-2</v>
      </c>
      <c r="AC319" s="5">
        <v>6.3439999999999996E-2</v>
      </c>
      <c r="AD319" s="5">
        <v>7.0580000000000004E-2</v>
      </c>
      <c r="AE319" s="5">
        <v>7.0279999999999995E-2</v>
      </c>
      <c r="AF319" s="5">
        <v>7.0610000000000006E-2</v>
      </c>
      <c r="AG319" s="5">
        <v>6.9540000000000005E-2</v>
      </c>
      <c r="AH319" s="5">
        <v>7.0169999999999996E-2</v>
      </c>
      <c r="AI319" s="5">
        <v>7.0360000000000006E-2</v>
      </c>
      <c r="AJ319" s="5">
        <v>7.0169999999999996E-2</v>
      </c>
      <c r="AK319" s="5">
        <v>6.8470000000000003E-2</v>
      </c>
      <c r="AM319" s="4" t="s">
        <v>85</v>
      </c>
      <c r="AN319" s="4" t="s">
        <v>86</v>
      </c>
      <c r="AO319" s="5">
        <f t="shared" si="526"/>
        <v>6.540583333333333E-2</v>
      </c>
      <c r="AP319" s="5">
        <f t="shared" si="527"/>
        <v>6.8570833333333317E-2</v>
      </c>
      <c r="AQ319" s="5">
        <f t="shared" si="528"/>
        <v>6.8989999999999996E-2</v>
      </c>
      <c r="AR319" s="6">
        <f>(AO319-AVERAGE(AO299:AO344))/_xlfn.STDEV.P(AO299:AO344)</f>
        <v>1.834208343081005</v>
      </c>
      <c r="AS319" s="6">
        <f t="shared" ref="AS319" si="567">(AP319-AVERAGE(AP299:AP344))/_xlfn.STDEV.P(AP299:AP344)</f>
        <v>1.2482350039668031</v>
      </c>
      <c r="AT319" s="6">
        <f t="shared" ref="AT319" si="568">(AQ319-AVERAGE(AQ299:AQ344))/_xlfn.STDEV.P(AQ299:AQ344)</f>
        <v>0.79381243162499338</v>
      </c>
    </row>
    <row r="320" spans="1:46" ht="13.5" thickBot="1">
      <c r="A320" s="4" t="s">
        <v>87</v>
      </c>
      <c r="B320" s="4" t="s">
        <v>88</v>
      </c>
      <c r="C320" s="5">
        <v>2.4840000000000001E-2</v>
      </c>
      <c r="D320" s="5">
        <v>2.52E-2</v>
      </c>
      <c r="E320" s="5">
        <v>2.4979999999999999E-2</v>
      </c>
      <c r="F320" s="5">
        <v>2.4910000000000002E-2</v>
      </c>
      <c r="G320" s="5">
        <v>2.5360000000000001E-2</v>
      </c>
      <c r="H320" s="5">
        <v>2.58E-2</v>
      </c>
      <c r="I320" s="5">
        <v>2.691E-2</v>
      </c>
      <c r="J320" s="5">
        <v>2.7099999999999999E-2</v>
      </c>
      <c r="K320" s="5">
        <v>2.7730000000000001E-2</v>
      </c>
      <c r="L320" s="5">
        <v>2.5610000000000001E-2</v>
      </c>
      <c r="M320" s="5">
        <v>2.6079999999999999E-2</v>
      </c>
      <c r="N320" s="5">
        <v>2.4899999999999999E-2</v>
      </c>
      <c r="O320" s="5">
        <v>2.4129999999999999E-2</v>
      </c>
      <c r="P320" s="5">
        <v>2.3599999999999999E-2</v>
      </c>
      <c r="Q320" s="5">
        <v>2.3869999999999999E-2</v>
      </c>
      <c r="R320" s="5">
        <v>2.3019999999999999E-2</v>
      </c>
      <c r="S320" s="5">
        <v>2.7959999999999999E-2</v>
      </c>
      <c r="T320" s="5">
        <v>3.1350000000000003E-2</v>
      </c>
      <c r="U320" s="5">
        <v>3.465E-2</v>
      </c>
      <c r="V320" s="5">
        <v>3.5650000000000001E-2</v>
      </c>
      <c r="W320" s="5">
        <v>3.6130000000000002E-2</v>
      </c>
      <c r="X320" s="5">
        <v>3.8649999999999997E-2</v>
      </c>
      <c r="Y320" s="5">
        <v>3.986E-2</v>
      </c>
      <c r="Z320" s="5">
        <v>3.9329999999999997E-2</v>
      </c>
      <c r="AA320" s="5">
        <v>3.9789999999999999E-2</v>
      </c>
      <c r="AB320" s="5">
        <v>4.2110000000000002E-2</v>
      </c>
      <c r="AC320" s="5">
        <v>4.3209999999999998E-2</v>
      </c>
      <c r="AD320" s="5">
        <v>4.4330000000000001E-2</v>
      </c>
      <c r="AE320" s="5">
        <v>4.231E-2</v>
      </c>
      <c r="AF320" s="5">
        <v>3.9129999999999998E-2</v>
      </c>
      <c r="AG320" s="5">
        <v>3.6790000000000003E-2</v>
      </c>
      <c r="AH320" s="5">
        <v>3.6790000000000003E-2</v>
      </c>
      <c r="AI320" s="5">
        <v>3.807E-2</v>
      </c>
      <c r="AJ320" s="5">
        <v>3.7249999999999998E-2</v>
      </c>
      <c r="AK320" s="5">
        <v>3.4430000000000002E-2</v>
      </c>
      <c r="AM320" s="4" t="s">
        <v>87</v>
      </c>
      <c r="AN320" s="4" t="s">
        <v>88</v>
      </c>
      <c r="AO320" s="5">
        <f t="shared" si="526"/>
        <v>2.5784999999999999E-2</v>
      </c>
      <c r="AP320" s="5">
        <f t="shared" si="527"/>
        <v>3.1516666666666672E-2</v>
      </c>
      <c r="AQ320" s="5">
        <f t="shared" si="528"/>
        <v>3.9473636363636364E-2</v>
      </c>
      <c r="AR320" s="6">
        <f>(AO320-AVERAGE(AO299:AO344))/_xlfn.STDEV.P(AO299:AO344)</f>
        <v>-0.57461696286162656</v>
      </c>
      <c r="AS320" s="6">
        <f t="shared" ref="AS320" si="569">(AP320-AVERAGE(AP299:AP344))/_xlfn.STDEV.P(AP299:AP344)</f>
        <v>-0.62008288749589902</v>
      </c>
      <c r="AT320" s="6">
        <f t="shared" ref="AT320" si="570">(AQ320-AVERAGE(AQ299:AQ344))/_xlfn.STDEV.P(AQ299:AQ344)</f>
        <v>-0.53557516502234692</v>
      </c>
    </row>
    <row r="321" spans="1:46" ht="13.5" thickBot="1">
      <c r="A321" s="4" t="s">
        <v>89</v>
      </c>
      <c r="B321" s="4" t="s">
        <v>90</v>
      </c>
      <c r="C321" s="5">
        <v>4.6879999999999998E-2</v>
      </c>
      <c r="D321" s="5">
        <v>4.8050000000000002E-2</v>
      </c>
      <c r="E321" s="5">
        <v>5.0650000000000001E-2</v>
      </c>
      <c r="F321" s="5">
        <v>5.0430000000000003E-2</v>
      </c>
      <c r="G321" s="5">
        <v>5.1470000000000002E-2</v>
      </c>
      <c r="H321" s="5">
        <v>5.21E-2</v>
      </c>
      <c r="I321" s="5">
        <v>5.0479999999999997E-2</v>
      </c>
      <c r="J321" s="5">
        <v>5.1729999999999998E-2</v>
      </c>
      <c r="K321" s="5">
        <v>5.1450000000000003E-2</v>
      </c>
      <c r="L321" s="5">
        <v>4.9070000000000003E-2</v>
      </c>
      <c r="M321" s="5">
        <v>4.6059999999999997E-2</v>
      </c>
      <c r="N321" s="5">
        <v>4.5190000000000001E-2</v>
      </c>
      <c r="O321" s="5">
        <v>4.4650000000000002E-2</v>
      </c>
      <c r="P321" s="5">
        <v>4.3119999999999999E-2</v>
      </c>
      <c r="Q321" s="5">
        <v>4.3310000000000001E-2</v>
      </c>
      <c r="R321" s="5">
        <v>4.5220000000000003E-2</v>
      </c>
      <c r="S321" s="5">
        <v>4.9799999999999997E-2</v>
      </c>
      <c r="T321" s="5">
        <v>5.2359999999999997E-2</v>
      </c>
      <c r="U321" s="5">
        <v>5.4030000000000002E-2</v>
      </c>
      <c r="V321" s="5">
        <v>5.5379999999999999E-2</v>
      </c>
      <c r="W321" s="5">
        <v>5.5259999999999997E-2</v>
      </c>
      <c r="X321" s="5">
        <v>5.9380000000000002E-2</v>
      </c>
      <c r="Y321" s="5">
        <v>6.0839999999999998E-2</v>
      </c>
      <c r="Z321" s="5">
        <v>6.2520000000000006E-2</v>
      </c>
      <c r="AA321" s="5">
        <v>6.6269999999999996E-2</v>
      </c>
      <c r="AB321" s="5">
        <v>6.8809999999999996E-2</v>
      </c>
      <c r="AC321" s="5">
        <v>6.8489999999999995E-2</v>
      </c>
      <c r="AD321" s="5">
        <v>6.6970000000000002E-2</v>
      </c>
      <c r="AE321" s="5">
        <v>6.5070000000000003E-2</v>
      </c>
      <c r="AF321" s="5">
        <v>6.2520000000000006E-2</v>
      </c>
      <c r="AG321" s="5">
        <v>6.5350000000000005E-2</v>
      </c>
      <c r="AH321" s="5">
        <v>6.3350000000000004E-2</v>
      </c>
      <c r="AI321" s="5">
        <v>6.7369999999999999E-2</v>
      </c>
      <c r="AJ321" s="5">
        <v>6.3700000000000007E-2</v>
      </c>
      <c r="AK321" s="5">
        <v>5.8749999999999997E-2</v>
      </c>
      <c r="AM321" s="4" t="s">
        <v>89</v>
      </c>
      <c r="AN321" s="4" t="s">
        <v>90</v>
      </c>
      <c r="AO321" s="5">
        <f t="shared" si="526"/>
        <v>4.9463333333333324E-2</v>
      </c>
      <c r="AP321" s="5">
        <f t="shared" si="527"/>
        <v>5.2155833333333339E-2</v>
      </c>
      <c r="AQ321" s="5">
        <f t="shared" si="528"/>
        <v>6.515E-2</v>
      </c>
      <c r="AR321" s="6">
        <f>(AO321-AVERAGE(AO299:AO344))/_xlfn.STDEV.P(AO299:AO344)</f>
        <v>0.86495317580813713</v>
      </c>
      <c r="AS321" s="6">
        <f t="shared" ref="AS321" si="571">(AP321-AVERAGE(AP299:AP344))/_xlfn.STDEV.P(AP299:AP344)</f>
        <v>0.42056996796022983</v>
      </c>
      <c r="AT321" s="6">
        <f t="shared" ref="AT321" si="572">(AQ321-AVERAGE(AQ299:AQ344))/_xlfn.STDEV.P(AQ299:AQ344)</f>
        <v>0.62086265928797357</v>
      </c>
    </row>
    <row r="322" spans="1:46" ht="13.5" thickBot="1">
      <c r="A322" s="4" t="s">
        <v>91</v>
      </c>
      <c r="B322" s="4" t="s">
        <v>92</v>
      </c>
      <c r="C322" s="5">
        <v>2.9100000000000001E-2</v>
      </c>
      <c r="D322" s="5">
        <v>3.0630000000000001E-2</v>
      </c>
      <c r="E322" s="5">
        <v>3.0960000000000001E-2</v>
      </c>
      <c r="F322" s="5">
        <v>2.9020000000000001E-2</v>
      </c>
      <c r="G322" s="5">
        <v>3.0759999999999999E-2</v>
      </c>
      <c r="H322" s="5">
        <v>3.1899999999999998E-2</v>
      </c>
      <c r="I322" s="5">
        <v>3.2559999999999999E-2</v>
      </c>
      <c r="J322" s="5">
        <v>3.2640000000000002E-2</v>
      </c>
      <c r="K322" s="5">
        <v>3.3259999999999998E-2</v>
      </c>
      <c r="L322" s="5">
        <v>3.6150000000000002E-2</v>
      </c>
      <c r="M322" s="5">
        <v>3.7179999999999998E-2</v>
      </c>
      <c r="N322" s="5">
        <v>3.6499999999999998E-2</v>
      </c>
      <c r="O322" s="5">
        <v>3.551E-2</v>
      </c>
      <c r="P322" s="5">
        <v>3.4419999999999999E-2</v>
      </c>
      <c r="Q322" s="5">
        <v>3.4950000000000002E-2</v>
      </c>
      <c r="R322" s="5">
        <v>3.7039999999999997E-2</v>
      </c>
      <c r="S322" s="5">
        <v>4.0259999999999997E-2</v>
      </c>
      <c r="T322" s="5">
        <v>4.7390000000000002E-2</v>
      </c>
      <c r="U322" s="5">
        <v>4.965E-2</v>
      </c>
      <c r="V322" s="5">
        <v>5.0430000000000003E-2</v>
      </c>
      <c r="W322" s="5">
        <v>5.1580000000000001E-2</v>
      </c>
      <c r="X322" s="5">
        <v>5.1610000000000003E-2</v>
      </c>
      <c r="Y322" s="5">
        <v>5.108E-2</v>
      </c>
      <c r="Z322" s="5">
        <v>5.2449999999999997E-2</v>
      </c>
      <c r="AA322" s="5">
        <v>5.2909999999999999E-2</v>
      </c>
      <c r="AB322" s="5">
        <v>5.4800000000000001E-2</v>
      </c>
      <c r="AC322" s="5">
        <v>5.6869999999999997E-2</v>
      </c>
      <c r="AD322" s="5">
        <v>5.808E-2</v>
      </c>
      <c r="AE322" s="5">
        <v>5.2720000000000003E-2</v>
      </c>
      <c r="AF322" s="5">
        <v>4.5719999999999997E-2</v>
      </c>
      <c r="AG322" s="5">
        <v>4.4220000000000002E-2</v>
      </c>
      <c r="AH322" s="5">
        <v>4.5159999999999999E-2</v>
      </c>
      <c r="AI322" s="5">
        <v>4.4600000000000001E-2</v>
      </c>
      <c r="AJ322" s="5">
        <v>4.2689999999999999E-2</v>
      </c>
      <c r="AK322" s="5">
        <v>3.7379999999999997E-2</v>
      </c>
      <c r="AM322" s="4" t="s">
        <v>91</v>
      </c>
      <c r="AN322" s="4" t="s">
        <v>92</v>
      </c>
      <c r="AO322" s="5">
        <f t="shared" si="526"/>
        <v>3.2555000000000001E-2</v>
      </c>
      <c r="AP322" s="5">
        <f t="shared" si="527"/>
        <v>4.4697500000000001E-2</v>
      </c>
      <c r="AQ322" s="5">
        <f t="shared" si="528"/>
        <v>4.8649999999999992E-2</v>
      </c>
      <c r="AR322" s="6">
        <f>(AO322-AVERAGE(AO299:AO344))/_xlfn.STDEV.P(AO299:AO344)</f>
        <v>-0.16302169973242378</v>
      </c>
      <c r="AS322" s="6">
        <f t="shared" ref="AS322" si="573">(AP322-AVERAGE(AP299:AP344))/_xlfn.STDEV.P(AP299:AP344)</f>
        <v>4.4511379664014784E-2</v>
      </c>
      <c r="AT322" s="6">
        <f t="shared" ref="AT322" si="574">(AQ322-AVERAGE(AQ299:AQ344))/_xlfn.STDEV.P(AQ299:AQ344)</f>
        <v>-0.12228089372265973</v>
      </c>
    </row>
    <row r="323" spans="1:46" ht="13.5" thickBot="1">
      <c r="A323" s="4" t="s">
        <v>93</v>
      </c>
      <c r="B323" s="4" t="s">
        <v>94</v>
      </c>
      <c r="C323" s="5">
        <v>4.2349999999999999E-2</v>
      </c>
      <c r="D323" s="5">
        <v>4.317E-2</v>
      </c>
      <c r="E323" s="5">
        <v>4.428E-2</v>
      </c>
      <c r="F323" s="5">
        <v>4.3990000000000001E-2</v>
      </c>
      <c r="G323" s="5">
        <v>4.5060000000000003E-2</v>
      </c>
      <c r="H323" s="5">
        <v>4.4019999999999997E-2</v>
      </c>
      <c r="I323" s="5">
        <v>4.4859999999999997E-2</v>
      </c>
      <c r="J323" s="5">
        <v>4.478E-2</v>
      </c>
      <c r="K323" s="5">
        <v>4.5350000000000001E-2</v>
      </c>
      <c r="L323" s="5">
        <v>4.3450000000000003E-2</v>
      </c>
      <c r="M323" s="5">
        <v>4.3180000000000003E-2</v>
      </c>
      <c r="N323" s="5">
        <v>4.3549999999999998E-2</v>
      </c>
      <c r="O323" s="5">
        <v>4.265E-2</v>
      </c>
      <c r="P323" s="5">
        <v>4.274E-2</v>
      </c>
      <c r="Q323" s="5">
        <v>4.1689999999999998E-2</v>
      </c>
      <c r="R323" s="5">
        <v>4.1750000000000002E-2</v>
      </c>
      <c r="S323" s="5">
        <v>4.5560000000000003E-2</v>
      </c>
      <c r="T323" s="5">
        <v>5.024E-2</v>
      </c>
      <c r="U323" s="5">
        <v>5.2589999999999998E-2</v>
      </c>
      <c r="V323" s="5">
        <v>5.3539999999999997E-2</v>
      </c>
      <c r="W323" s="5">
        <v>5.3490000000000003E-2</v>
      </c>
      <c r="X323" s="5">
        <v>5.4600000000000003E-2</v>
      </c>
      <c r="Y323" s="5">
        <v>5.6120000000000003E-2</v>
      </c>
      <c r="Z323" s="5">
        <v>5.5629999999999999E-2</v>
      </c>
      <c r="AA323" s="5">
        <v>5.4949999999999999E-2</v>
      </c>
      <c r="AB323" s="5">
        <v>5.74E-2</v>
      </c>
      <c r="AC323" s="5">
        <v>5.978E-2</v>
      </c>
      <c r="AD323" s="5">
        <v>5.9799999999999999E-2</v>
      </c>
      <c r="AE323" s="5">
        <v>5.6059999999999999E-2</v>
      </c>
      <c r="AF323" s="5">
        <v>5.2920000000000002E-2</v>
      </c>
      <c r="AG323" s="5">
        <v>5.0860000000000002E-2</v>
      </c>
      <c r="AH323" s="5">
        <v>5.0270000000000002E-2</v>
      </c>
      <c r="AI323" s="5">
        <v>5.0470000000000001E-2</v>
      </c>
      <c r="AJ323" s="5">
        <v>5.0139999999999997E-2</v>
      </c>
      <c r="AK323" s="5">
        <v>4.614E-2</v>
      </c>
      <c r="AM323" s="4" t="s">
        <v>93</v>
      </c>
      <c r="AN323" s="4" t="s">
        <v>94</v>
      </c>
      <c r="AO323" s="5">
        <f t="shared" si="526"/>
        <v>4.4003333333333332E-2</v>
      </c>
      <c r="AP323" s="5">
        <f t="shared" si="527"/>
        <v>4.9216666666666659E-2</v>
      </c>
      <c r="AQ323" s="5">
        <f t="shared" si="528"/>
        <v>5.3526363636363629E-2</v>
      </c>
      <c r="AR323" s="6">
        <f>(AO323-AVERAGE(AO299:AO344))/_xlfn.STDEV.P(AO299:AO344)</f>
        <v>0.53300190007912041</v>
      </c>
      <c r="AS323" s="6">
        <f t="shared" ref="AS323" si="575">(AP323-AVERAGE(AP299:AP344))/_xlfn.STDEV.P(AP299:AP344)</f>
        <v>0.27237347176796661</v>
      </c>
      <c r="AT323" s="6">
        <f t="shared" ref="AT323" si="576">(AQ323-AVERAGE(AQ299:AQ344))/_xlfn.STDEV.P(AQ299:AQ344)</f>
        <v>9.7345663762135617E-2</v>
      </c>
    </row>
    <row r="324" spans="1:46" ht="13.5" thickBot="1">
      <c r="A324" s="4" t="s">
        <v>95</v>
      </c>
      <c r="B324" s="4" t="s">
        <v>96</v>
      </c>
      <c r="C324" s="5">
        <v>4.7809999999999998E-2</v>
      </c>
      <c r="D324" s="5">
        <v>4.8849999999999998E-2</v>
      </c>
      <c r="E324" s="5">
        <v>5.0029999999999998E-2</v>
      </c>
      <c r="F324" s="5">
        <v>5.0799999999999998E-2</v>
      </c>
      <c r="G324" s="5">
        <v>5.4199999999999998E-2</v>
      </c>
      <c r="H324" s="5">
        <v>5.4609999999999999E-2</v>
      </c>
      <c r="I324" s="5">
        <v>5.5259999999999997E-2</v>
      </c>
      <c r="J324" s="5">
        <v>5.4679999999999999E-2</v>
      </c>
      <c r="K324" s="5">
        <v>5.237E-2</v>
      </c>
      <c r="L324" s="5">
        <v>5.1929999999999997E-2</v>
      </c>
      <c r="M324" s="5">
        <v>5.0279999999999998E-2</v>
      </c>
      <c r="N324" s="5">
        <v>4.8689999999999997E-2</v>
      </c>
      <c r="O324" s="5">
        <v>4.8120000000000003E-2</v>
      </c>
      <c r="P324" s="5">
        <v>4.6890000000000001E-2</v>
      </c>
      <c r="Q324" s="5">
        <v>4.564E-2</v>
      </c>
      <c r="R324" s="5">
        <v>4.4760000000000001E-2</v>
      </c>
      <c r="S324" s="5">
        <v>4.4490000000000002E-2</v>
      </c>
      <c r="T324" s="5">
        <v>4.6059999999999997E-2</v>
      </c>
      <c r="U324" s="5">
        <v>4.573E-2</v>
      </c>
      <c r="V324" s="5">
        <v>4.7649999999999998E-2</v>
      </c>
      <c r="W324" s="5">
        <v>4.8129999999999999E-2</v>
      </c>
      <c r="X324" s="5">
        <v>4.8550000000000003E-2</v>
      </c>
      <c r="Y324" s="5">
        <v>4.9160000000000002E-2</v>
      </c>
      <c r="Z324" s="5">
        <v>5.1569999999999998E-2</v>
      </c>
      <c r="AA324" s="5">
        <v>5.4219999999999997E-2</v>
      </c>
      <c r="AB324" s="5">
        <v>5.4829999999999997E-2</v>
      </c>
      <c r="AC324" s="5">
        <v>5.4149999999999997E-2</v>
      </c>
      <c r="AD324" s="5">
        <v>5.4989999999999997E-2</v>
      </c>
      <c r="AE324" s="5">
        <v>5.1839999999999997E-2</v>
      </c>
      <c r="AF324" s="5">
        <v>5.1950000000000003E-2</v>
      </c>
      <c r="AG324" s="5">
        <v>5.2319999999999998E-2</v>
      </c>
      <c r="AH324" s="5">
        <v>5.3690000000000002E-2</v>
      </c>
      <c r="AI324" s="5">
        <v>5.6160000000000002E-2</v>
      </c>
      <c r="AJ324" s="5">
        <v>5.7669999999999999E-2</v>
      </c>
      <c r="AK324" s="5">
        <v>5.2810000000000003E-2</v>
      </c>
      <c r="AM324" s="4" t="s">
        <v>95</v>
      </c>
      <c r="AN324" s="4" t="s">
        <v>96</v>
      </c>
      <c r="AO324" s="5">
        <f t="shared" si="526"/>
        <v>5.1625833333333336E-2</v>
      </c>
      <c r="AP324" s="5">
        <f t="shared" si="527"/>
        <v>4.7229166666666662E-2</v>
      </c>
      <c r="AQ324" s="5">
        <f t="shared" si="528"/>
        <v>5.4057272727272725E-2</v>
      </c>
      <c r="AR324" s="6">
        <f>(AO324-AVERAGE(AO299:AO344))/_xlfn.STDEV.P(AO299:AO344)</f>
        <v>0.99642655195539054</v>
      </c>
      <c r="AS324" s="6">
        <f t="shared" ref="AS324" si="577">(AP324-AVERAGE(AP299:AP344))/_xlfn.STDEV.P(AP299:AP344)</f>
        <v>0.17216121108791402</v>
      </c>
      <c r="AT324" s="6">
        <f t="shared" ref="AT324" si="578">(AQ324-AVERAGE(AQ299:AQ344))/_xlfn.STDEV.P(AQ299:AQ344)</f>
        <v>0.12125728001327686</v>
      </c>
    </row>
    <row r="325" spans="1:46" ht="13.5" thickBot="1">
      <c r="A325" s="4" t="s">
        <v>97</v>
      </c>
      <c r="B325" s="4" t="s">
        <v>98</v>
      </c>
      <c r="C325" s="5">
        <v>2.647E-2</v>
      </c>
      <c r="D325" s="5">
        <v>2.7519999999999999E-2</v>
      </c>
      <c r="E325" s="5">
        <v>2.895E-2</v>
      </c>
      <c r="F325" s="5">
        <v>2.81E-2</v>
      </c>
      <c r="G325" s="5">
        <v>2.8879999999999999E-2</v>
      </c>
      <c r="H325" s="5">
        <v>3.066E-2</v>
      </c>
      <c r="I325" s="5">
        <v>3.0779999999999998E-2</v>
      </c>
      <c r="J325" s="5">
        <v>3.2289999999999999E-2</v>
      </c>
      <c r="K325" s="5">
        <v>3.2439999999999997E-2</v>
      </c>
      <c r="L325" s="5">
        <v>3.4459999999999998E-2</v>
      </c>
      <c r="M325" s="5">
        <v>3.3820000000000003E-2</v>
      </c>
      <c r="N325" s="5">
        <v>3.2640000000000002E-2</v>
      </c>
      <c r="O325" s="5">
        <v>3.2509999999999997E-2</v>
      </c>
      <c r="P325" s="5">
        <v>3.1050000000000001E-2</v>
      </c>
      <c r="Q325" s="5">
        <v>3.2039999999999999E-2</v>
      </c>
      <c r="R325" s="5">
        <v>3.3439999999999998E-2</v>
      </c>
      <c r="S325" s="5">
        <v>3.6560000000000002E-2</v>
      </c>
      <c r="T325" s="5">
        <v>4.1119999999999997E-2</v>
      </c>
      <c r="U325" s="5">
        <v>4.419E-2</v>
      </c>
      <c r="V325" s="5">
        <v>4.5699999999999998E-2</v>
      </c>
      <c r="W325" s="5">
        <v>4.5710000000000001E-2</v>
      </c>
      <c r="X325" s="5">
        <v>4.4609999999999997E-2</v>
      </c>
      <c r="Y325" s="5">
        <v>4.4819999999999999E-2</v>
      </c>
      <c r="Z325" s="5">
        <v>4.6089999999999999E-2</v>
      </c>
      <c r="AA325" s="5">
        <v>4.5499999999999999E-2</v>
      </c>
      <c r="AB325" s="5">
        <v>4.7079999999999997E-2</v>
      </c>
      <c r="AC325" s="5">
        <v>4.5690000000000001E-2</v>
      </c>
      <c r="AD325" s="5">
        <v>4.4339999999999997E-2</v>
      </c>
      <c r="AE325" s="5">
        <v>4.2270000000000002E-2</v>
      </c>
      <c r="AF325" s="5">
        <v>3.8600000000000002E-2</v>
      </c>
      <c r="AG325" s="5">
        <v>3.7249999999999998E-2</v>
      </c>
      <c r="AH325" s="5">
        <v>3.6020000000000003E-2</v>
      </c>
      <c r="AI325" s="5">
        <v>3.8449999999999998E-2</v>
      </c>
      <c r="AJ325" s="5">
        <v>3.8359999999999998E-2</v>
      </c>
      <c r="AK325" s="5">
        <v>3.5340000000000003E-2</v>
      </c>
      <c r="AM325" s="4" t="s">
        <v>97</v>
      </c>
      <c r="AN325" s="4" t="s">
        <v>98</v>
      </c>
      <c r="AO325" s="5">
        <f t="shared" si="526"/>
        <v>3.0584166666666662E-2</v>
      </c>
      <c r="AP325" s="5">
        <f t="shared" si="527"/>
        <v>3.9820000000000001E-2</v>
      </c>
      <c r="AQ325" s="5">
        <f t="shared" si="528"/>
        <v>4.0809090909090906E-2</v>
      </c>
      <c r="AR325" s="6">
        <f>(AO325-AVERAGE(AO299:AO344))/_xlfn.STDEV.P(AO299:AO344)</f>
        <v>-0.28284232963155803</v>
      </c>
      <c r="AS325" s="6">
        <f t="shared" ref="AS325" si="579">(AP325-AVERAGE(AP299:AP344))/_xlfn.STDEV.P(AP299:AP344)</f>
        <v>-0.2014183317659009</v>
      </c>
      <c r="AT325" s="6">
        <f t="shared" ref="AT325" si="580">(AQ325-AVERAGE(AQ299:AQ344))/_xlfn.STDEV.P(AQ299:AQ344)</f>
        <v>-0.47542762345911727</v>
      </c>
    </row>
    <row r="326" spans="1:46" ht="13.5" thickBot="1">
      <c r="A326" s="4" t="s">
        <v>99</v>
      </c>
      <c r="B326" s="4" t="s">
        <v>100</v>
      </c>
      <c r="C326" s="5">
        <v>1.7389999999999999E-2</v>
      </c>
      <c r="D326" s="5">
        <v>1.7510000000000001E-2</v>
      </c>
      <c r="E326" s="5">
        <v>1.8149999999999999E-2</v>
      </c>
      <c r="F326" s="5">
        <v>1.8110000000000001E-2</v>
      </c>
      <c r="G326" s="5">
        <v>1.8110000000000001E-2</v>
      </c>
      <c r="H326" s="5">
        <v>1.8460000000000001E-2</v>
      </c>
      <c r="I326" s="5">
        <v>1.891E-2</v>
      </c>
      <c r="J326" s="5">
        <v>1.9529999999999999E-2</v>
      </c>
      <c r="K326" s="5">
        <v>0.02</v>
      </c>
      <c r="L326" s="5">
        <v>2.0490000000000001E-2</v>
      </c>
      <c r="M326" s="5">
        <v>2.1270000000000001E-2</v>
      </c>
      <c r="N326" s="5">
        <v>2.094E-2</v>
      </c>
      <c r="O326" s="5">
        <v>2.0990000000000002E-2</v>
      </c>
      <c r="P326" s="5">
        <v>2.1430000000000001E-2</v>
      </c>
      <c r="Q326" s="5">
        <v>2.1909999999999999E-2</v>
      </c>
      <c r="R326" s="5">
        <v>2.4830000000000001E-2</v>
      </c>
      <c r="S326" s="5">
        <v>2.7189999999999999E-2</v>
      </c>
      <c r="T326" s="5">
        <v>2.998E-2</v>
      </c>
      <c r="U326" s="5">
        <v>3.1640000000000001E-2</v>
      </c>
      <c r="V326" s="5">
        <v>3.388E-2</v>
      </c>
      <c r="W326" s="5">
        <v>3.4819999999999997E-2</v>
      </c>
      <c r="X326" s="5">
        <v>3.56E-2</v>
      </c>
      <c r="Y326" s="5">
        <v>3.458E-2</v>
      </c>
      <c r="Z326" s="5">
        <v>3.474E-2</v>
      </c>
      <c r="AA326" s="5">
        <v>3.3840000000000002E-2</v>
      </c>
      <c r="AB326" s="5">
        <v>3.3610000000000001E-2</v>
      </c>
      <c r="AC326" s="5">
        <v>3.6089999999999997E-2</v>
      </c>
      <c r="AD326" s="5">
        <v>3.696E-2</v>
      </c>
      <c r="AE326" s="5">
        <v>3.6670000000000001E-2</v>
      </c>
      <c r="AF326" s="5">
        <v>3.474E-2</v>
      </c>
      <c r="AG326" s="5">
        <v>3.363E-2</v>
      </c>
      <c r="AH326" s="5">
        <v>3.1899999999999998E-2</v>
      </c>
      <c r="AI326" s="5">
        <v>3.177E-2</v>
      </c>
      <c r="AJ326" s="5">
        <v>3.1690000000000003E-2</v>
      </c>
      <c r="AK326" s="5">
        <v>3.0630000000000001E-2</v>
      </c>
      <c r="AM326" s="4" t="s">
        <v>99</v>
      </c>
      <c r="AN326" s="4" t="s">
        <v>100</v>
      </c>
      <c r="AO326" s="5">
        <f t="shared" si="526"/>
        <v>1.9072500000000003E-2</v>
      </c>
      <c r="AP326" s="5">
        <f t="shared" si="527"/>
        <v>2.9299166666666668E-2</v>
      </c>
      <c r="AQ326" s="5">
        <f t="shared" si="528"/>
        <v>3.3775454545454546E-2</v>
      </c>
      <c r="AR326" s="6">
        <f>(AO326-AVERAGE(AO299:AO344))/_xlfn.STDEV.P(AO299:AO344)</f>
        <v>-0.98271640211639333</v>
      </c>
      <c r="AS326" s="6">
        <f t="shared" ref="AS326" si="581">(AP326-AVERAGE(AP299:AP344))/_xlfn.STDEV.P(AP299:AP344)</f>
        <v>-0.7318920387200587</v>
      </c>
      <c r="AT326" s="6">
        <f t="shared" ref="AT326" si="582">(AQ326-AVERAGE(AQ299:AQ344))/_xlfn.STDEV.P(AQ299:AQ344)</f>
        <v>-0.79221559423836052</v>
      </c>
    </row>
    <row r="327" spans="1:46" ht="13.5" thickBot="1">
      <c r="A327" s="4" t="s">
        <v>101</v>
      </c>
      <c r="B327" s="4" t="s">
        <v>102</v>
      </c>
      <c r="C327" s="5">
        <v>1.8259999999999998E-2</v>
      </c>
      <c r="D327" s="5">
        <v>1.8259999999999998E-2</v>
      </c>
      <c r="E327" s="5">
        <v>1.8599999999999998E-2</v>
      </c>
      <c r="F327" s="5">
        <v>1.823E-2</v>
      </c>
      <c r="G327" s="5">
        <v>1.8149999999999999E-2</v>
      </c>
      <c r="H327" s="5">
        <v>1.8509999999999999E-2</v>
      </c>
      <c r="I327" s="5">
        <v>1.8960000000000001E-2</v>
      </c>
      <c r="J327" s="5">
        <v>1.9050000000000001E-2</v>
      </c>
      <c r="K327" s="5">
        <v>1.883E-2</v>
      </c>
      <c r="L327" s="5">
        <v>1.8919999999999999E-2</v>
      </c>
      <c r="M327" s="5">
        <v>1.84E-2</v>
      </c>
      <c r="N327" s="5">
        <v>1.746E-2</v>
      </c>
      <c r="O327" s="5">
        <v>1.6789999999999999E-2</v>
      </c>
      <c r="P327" s="5">
        <v>1.7579999999999998E-2</v>
      </c>
      <c r="Q327" s="5">
        <v>1.8339999999999999E-2</v>
      </c>
      <c r="R327" s="5">
        <v>1.8079999999999999E-2</v>
      </c>
      <c r="S327" s="5">
        <v>2.2790000000000001E-2</v>
      </c>
      <c r="T327" s="5">
        <v>2.5999999999999999E-2</v>
      </c>
      <c r="U327" s="5">
        <v>2.6970000000000001E-2</v>
      </c>
      <c r="V327" s="5">
        <v>2.794E-2</v>
      </c>
      <c r="W327" s="5">
        <v>2.8660000000000001E-2</v>
      </c>
      <c r="X327" s="5">
        <v>3.0030000000000001E-2</v>
      </c>
      <c r="Y327" s="5">
        <v>3.2070000000000001E-2</v>
      </c>
      <c r="Z327" s="5">
        <v>3.2530000000000003E-2</v>
      </c>
      <c r="AA327" s="5">
        <v>3.3180000000000001E-2</v>
      </c>
      <c r="AB327" s="5">
        <v>3.3619999999999997E-2</v>
      </c>
      <c r="AC327" s="5">
        <v>3.3849999999999998E-2</v>
      </c>
      <c r="AD327" s="5">
        <v>3.4950000000000002E-2</v>
      </c>
      <c r="AE327" s="5">
        <v>3.1460000000000002E-2</v>
      </c>
      <c r="AF327" s="5">
        <v>2.9360000000000001E-2</v>
      </c>
      <c r="AG327" s="5">
        <v>2.929E-2</v>
      </c>
      <c r="AH327" s="5">
        <v>2.8740000000000002E-2</v>
      </c>
      <c r="AI327" s="5">
        <v>2.9139999999999999E-2</v>
      </c>
      <c r="AJ327" s="5">
        <v>2.9190000000000001E-2</v>
      </c>
      <c r="AK327" s="5">
        <v>2.6069999999999999E-2</v>
      </c>
      <c r="AM327" s="4" t="s">
        <v>101</v>
      </c>
      <c r="AN327" s="4" t="s">
        <v>102</v>
      </c>
      <c r="AO327" s="5">
        <f t="shared" si="526"/>
        <v>1.8469166666666665E-2</v>
      </c>
      <c r="AP327" s="5">
        <f t="shared" si="527"/>
        <v>2.4815E-2</v>
      </c>
      <c r="AQ327" s="5">
        <f t="shared" si="528"/>
        <v>3.0804545454545453E-2</v>
      </c>
      <c r="AR327" s="6">
        <f>(AO327-AVERAGE(AO299:AO344))/_xlfn.STDEV.P(AO299:AO344)</f>
        <v>-1.0193972207409066</v>
      </c>
      <c r="AS327" s="6">
        <f t="shared" ref="AS327" si="583">(AP327-AVERAGE(AP299:AP344))/_xlfn.STDEV.P(AP299:AP344)</f>
        <v>-0.95798938661077748</v>
      </c>
      <c r="AT327" s="6">
        <f t="shared" ref="AT327" si="584">(AQ327-AVERAGE(AQ299:AQ344))/_xlfn.STDEV.P(AQ299:AQ344)</f>
        <v>-0.92602237832864975</v>
      </c>
    </row>
    <row r="328" spans="1:46" ht="13.5" thickBot="1">
      <c r="A328" s="4" t="s">
        <v>103</v>
      </c>
      <c r="B328" s="4" t="s">
        <v>104</v>
      </c>
      <c r="C328" s="5">
        <v>1.2959999999999999E-2</v>
      </c>
      <c r="D328" s="5">
        <v>1.3169999999999999E-2</v>
      </c>
      <c r="E328" s="5">
        <v>1.307E-2</v>
      </c>
      <c r="F328" s="5">
        <v>1.2959999999999999E-2</v>
      </c>
      <c r="G328" s="5">
        <v>1.295E-2</v>
      </c>
      <c r="H328" s="5">
        <v>1.3429999999999999E-2</v>
      </c>
      <c r="I328" s="5">
        <v>1.392E-2</v>
      </c>
      <c r="J328" s="5">
        <v>1.37E-2</v>
      </c>
      <c r="K328" s="5">
        <v>1.3310000000000001E-2</v>
      </c>
      <c r="L328" s="5">
        <v>1.2540000000000001E-2</v>
      </c>
      <c r="M328" s="5">
        <v>1.21E-2</v>
      </c>
      <c r="N328" s="5">
        <v>1.252E-2</v>
      </c>
      <c r="O328" s="5">
        <v>1.3010000000000001E-2</v>
      </c>
      <c r="P328" s="5">
        <v>1.3220000000000001E-2</v>
      </c>
      <c r="Q328" s="5">
        <v>1.4290000000000001E-2</v>
      </c>
      <c r="R328" s="5">
        <v>1.4789999999999999E-2</v>
      </c>
      <c r="S328" s="5">
        <v>1.9539999999999998E-2</v>
      </c>
      <c r="T328" s="5">
        <v>2.053E-2</v>
      </c>
      <c r="U328" s="5">
        <v>2.1139999999999999E-2</v>
      </c>
      <c r="V328" s="5">
        <v>2.2419999999999999E-2</v>
      </c>
      <c r="W328" s="5">
        <v>2.3910000000000001E-2</v>
      </c>
      <c r="X328" s="5">
        <v>2.479E-2</v>
      </c>
      <c r="Y328" s="5">
        <v>2.496E-2</v>
      </c>
      <c r="Z328" s="5">
        <v>2.461E-2</v>
      </c>
      <c r="AA328" s="5">
        <v>2.4459999999999999E-2</v>
      </c>
      <c r="AB328" s="5">
        <v>2.5080000000000002E-2</v>
      </c>
      <c r="AC328" s="5">
        <v>2.5669999999999998E-2</v>
      </c>
      <c r="AD328" s="5">
        <v>2.5190000000000001E-2</v>
      </c>
      <c r="AE328" s="5">
        <v>2.2009999999999998E-2</v>
      </c>
      <c r="AF328" s="5">
        <v>2.164E-2</v>
      </c>
      <c r="AG328" s="5">
        <v>2.0389999999999998E-2</v>
      </c>
      <c r="AH328" s="5">
        <v>1.9300000000000001E-2</v>
      </c>
      <c r="AI328" s="5">
        <v>1.8919999999999999E-2</v>
      </c>
      <c r="AJ328" s="5">
        <v>1.9300000000000001E-2</v>
      </c>
      <c r="AK328" s="5">
        <v>1.7229999999999999E-2</v>
      </c>
      <c r="AM328" s="4" t="s">
        <v>103</v>
      </c>
      <c r="AN328" s="4" t="s">
        <v>104</v>
      </c>
      <c r="AO328" s="5">
        <f t="shared" si="526"/>
        <v>1.3052500000000002E-2</v>
      </c>
      <c r="AP328" s="5">
        <f t="shared" si="527"/>
        <v>1.97675E-2</v>
      </c>
      <c r="AQ328" s="5">
        <f t="shared" si="528"/>
        <v>2.1744545454545457E-2</v>
      </c>
      <c r="AR328" s="6">
        <f>(AO328-AVERAGE(AO299:AO344))/_xlfn.STDEV.P(AO299:AO344)</f>
        <v>-1.3487139625355662</v>
      </c>
      <c r="AS328" s="6">
        <f t="shared" ref="AS328" si="585">(AP328-AVERAGE(AP299:AP344))/_xlfn.STDEV.P(AP299:AP344)</f>
        <v>-1.212490712790685</v>
      </c>
      <c r="AT328" s="6">
        <f t="shared" ref="AT328" si="586">(AQ328-AVERAGE(AQ299:AQ344))/_xlfn.STDEV.P(AQ299:AQ344)</f>
        <v>-1.3340757474363061</v>
      </c>
    </row>
    <row r="329" spans="1:46" ht="13.5" thickBot="1">
      <c r="A329" s="4" t="s">
        <v>105</v>
      </c>
      <c r="B329" s="4" t="s">
        <v>106</v>
      </c>
      <c r="C329" s="5">
        <v>1.346E-2</v>
      </c>
      <c r="D329" s="5">
        <v>1.3639999999999999E-2</v>
      </c>
      <c r="E329" s="5">
        <v>1.542E-2</v>
      </c>
      <c r="F329" s="5">
        <v>1.452E-2</v>
      </c>
      <c r="G329" s="5">
        <v>1.555E-2</v>
      </c>
      <c r="H329" s="5">
        <v>1.5720000000000001E-2</v>
      </c>
      <c r="I329" s="5">
        <v>1.5730000000000001E-2</v>
      </c>
      <c r="J329" s="5">
        <v>1.5970000000000002E-2</v>
      </c>
      <c r="K329" s="5">
        <v>1.5740000000000001E-2</v>
      </c>
      <c r="L329" s="5">
        <v>1.567E-2</v>
      </c>
      <c r="M329" s="5">
        <v>1.504E-2</v>
      </c>
      <c r="N329" s="5">
        <v>1.4120000000000001E-2</v>
      </c>
      <c r="O329" s="5">
        <v>1.388E-2</v>
      </c>
      <c r="P329" s="5">
        <v>1.4279999999999999E-2</v>
      </c>
      <c r="Q329" s="5">
        <v>1.3010000000000001E-2</v>
      </c>
      <c r="R329" s="5">
        <v>1.2670000000000001E-2</v>
      </c>
      <c r="S329" s="5">
        <v>1.3220000000000001E-2</v>
      </c>
      <c r="T329" s="5">
        <v>1.6580000000000001E-2</v>
      </c>
      <c r="U329" s="5">
        <v>1.728E-2</v>
      </c>
      <c r="V329" s="5">
        <v>1.7569999999999999E-2</v>
      </c>
      <c r="W329" s="5">
        <v>1.8329999999999999E-2</v>
      </c>
      <c r="X329" s="5">
        <v>1.9109999999999999E-2</v>
      </c>
      <c r="Y329" s="5">
        <v>1.9650000000000001E-2</v>
      </c>
      <c r="Z329" s="5">
        <v>2.0469999999999999E-2</v>
      </c>
      <c r="AA329" s="5">
        <v>2.077E-2</v>
      </c>
      <c r="AB329" s="5">
        <v>2.094E-2</v>
      </c>
      <c r="AC329" s="5">
        <v>2.1850000000000001E-2</v>
      </c>
      <c r="AD329" s="5">
        <v>2.2950000000000002E-2</v>
      </c>
      <c r="AE329" s="5">
        <v>2.247E-2</v>
      </c>
      <c r="AF329" s="5">
        <v>2.0899999999999998E-2</v>
      </c>
      <c r="AG329" s="5">
        <v>2.1069999999999998E-2</v>
      </c>
      <c r="AH329" s="5">
        <v>2.1270000000000001E-2</v>
      </c>
      <c r="AI329" s="5">
        <v>2.078E-2</v>
      </c>
      <c r="AJ329" s="5">
        <v>2.1190000000000001E-2</v>
      </c>
      <c r="AK329" s="5">
        <v>1.932E-2</v>
      </c>
      <c r="AM329" s="4" t="s">
        <v>105</v>
      </c>
      <c r="AN329" s="4" t="s">
        <v>106</v>
      </c>
      <c r="AO329" s="5">
        <f t="shared" si="526"/>
        <v>1.504833333333333E-2</v>
      </c>
      <c r="AP329" s="5">
        <f t="shared" si="527"/>
        <v>1.6337499999999998E-2</v>
      </c>
      <c r="AQ329" s="5">
        <f t="shared" si="528"/>
        <v>2.1228181818181816E-2</v>
      </c>
      <c r="AR329" s="6">
        <f>(AO329-AVERAGE(AO299:AO344))/_xlfn.STDEV.P(AO299:AO344)</f>
        <v>-1.2273734092127648</v>
      </c>
      <c r="AS329" s="6">
        <f t="shared" ref="AS329" si="587">(AP329-AVERAGE(AP299:AP344))/_xlfn.STDEV.P(AP299:AP344)</f>
        <v>-1.3854356456875814</v>
      </c>
      <c r="AT329" s="6">
        <f t="shared" ref="AT329" si="588">(AQ329-AVERAGE(AQ299:AQ344))/_xlfn.STDEV.P(AQ299:AQ344)</f>
        <v>-1.3573322509134436</v>
      </c>
    </row>
    <row r="330" spans="1:46" ht="13.5" thickBot="1">
      <c r="A330" s="4" t="s">
        <v>107</v>
      </c>
      <c r="B330" s="4" t="s">
        <v>108</v>
      </c>
      <c r="C330" s="5">
        <v>2.9139999999999999E-2</v>
      </c>
      <c r="D330" s="5">
        <v>2.989E-2</v>
      </c>
      <c r="E330" s="5">
        <v>3.1469999999999998E-2</v>
      </c>
      <c r="F330" s="5">
        <v>3.3820000000000003E-2</v>
      </c>
      <c r="G330" s="5">
        <v>3.313E-2</v>
      </c>
      <c r="H330" s="5">
        <v>3.2539999999999999E-2</v>
      </c>
      <c r="I330" s="5">
        <v>3.3790000000000001E-2</v>
      </c>
      <c r="J330" s="5">
        <v>3.3149999999999999E-2</v>
      </c>
      <c r="K330" s="5">
        <v>3.4119999999999998E-2</v>
      </c>
      <c r="L330" s="5">
        <v>3.4139999999999997E-2</v>
      </c>
      <c r="M330" s="5">
        <v>3.3570000000000003E-2</v>
      </c>
      <c r="N330" s="5">
        <v>3.2320000000000002E-2</v>
      </c>
      <c r="O330" s="5">
        <v>3.0779999999999998E-2</v>
      </c>
      <c r="P330" s="5">
        <v>3.0079999999999999E-2</v>
      </c>
      <c r="Q330" s="5">
        <v>2.7740000000000001E-2</v>
      </c>
      <c r="R330" s="5">
        <v>2.793E-2</v>
      </c>
      <c r="S330" s="5">
        <v>2.895E-2</v>
      </c>
      <c r="T330" s="5">
        <v>4.0960000000000003E-2</v>
      </c>
      <c r="U330" s="5">
        <v>4.1489999999999999E-2</v>
      </c>
      <c r="V330" s="5">
        <v>4.3360000000000003E-2</v>
      </c>
      <c r="W330" s="5">
        <v>4.4290000000000003E-2</v>
      </c>
      <c r="X330" s="5">
        <v>4.623E-2</v>
      </c>
      <c r="Y330" s="5">
        <v>4.6710000000000002E-2</v>
      </c>
      <c r="Z330" s="5">
        <v>4.734E-2</v>
      </c>
      <c r="AA330" s="5">
        <v>4.8169999999999998E-2</v>
      </c>
      <c r="AB330" s="5">
        <v>5.0099999999999999E-2</v>
      </c>
      <c r="AC330" s="5">
        <v>5.1240000000000001E-2</v>
      </c>
      <c r="AD330" s="5">
        <v>5.0310000000000001E-2</v>
      </c>
      <c r="AE330" s="5">
        <v>5.0729999999999997E-2</v>
      </c>
      <c r="AF330" s="5">
        <v>4.2130000000000001E-2</v>
      </c>
      <c r="AG330" s="5">
        <v>4.2160000000000003E-2</v>
      </c>
      <c r="AH330" s="5">
        <v>4.1050000000000003E-2</v>
      </c>
      <c r="AI330" s="5">
        <v>4.045E-2</v>
      </c>
      <c r="AJ330" s="5">
        <v>3.9480000000000001E-2</v>
      </c>
      <c r="AK330" s="5">
        <v>3.8850000000000003E-2</v>
      </c>
      <c r="AM330" s="4" t="s">
        <v>107</v>
      </c>
      <c r="AN330" s="4" t="s">
        <v>108</v>
      </c>
      <c r="AO330" s="5">
        <f t="shared" si="526"/>
        <v>3.2590000000000001E-2</v>
      </c>
      <c r="AP330" s="5">
        <f t="shared" si="527"/>
        <v>3.7988333333333332E-2</v>
      </c>
      <c r="AQ330" s="5">
        <f t="shared" si="528"/>
        <v>4.4970000000000003E-2</v>
      </c>
      <c r="AR330" s="6">
        <f>(AO330-AVERAGE(AO299:AO344))/_xlfn.STDEV.P(AO299:AO344)</f>
        <v>-0.16089380693928904</v>
      </c>
      <c r="AS330" s="6">
        <f t="shared" ref="AS330" si="589">(AP330-AVERAGE(AP299:AP344))/_xlfn.STDEV.P(AP299:AP344)</f>
        <v>-0.29377327892512789</v>
      </c>
      <c r="AT330" s="6">
        <f t="shared" ref="AT330" si="590">(AQ330-AVERAGE(AQ299:AQ344))/_xlfn.STDEV.P(AQ299:AQ344)</f>
        <v>-0.28802442554563673</v>
      </c>
    </row>
    <row r="331" spans="1:46" ht="13.5" thickBot="1">
      <c r="A331" s="4" t="s">
        <v>109</v>
      </c>
      <c r="B331" s="4" t="s">
        <v>110</v>
      </c>
      <c r="C331" s="5">
        <v>1.9269999999999999E-2</v>
      </c>
      <c r="D331" s="5">
        <v>1.9539999999999998E-2</v>
      </c>
      <c r="E331" s="5">
        <v>1.968E-2</v>
      </c>
      <c r="F331" s="5">
        <v>2.068E-2</v>
      </c>
      <c r="G331" s="5">
        <v>2.1190000000000001E-2</v>
      </c>
      <c r="H331" s="5">
        <v>2.2509999999999999E-2</v>
      </c>
      <c r="I331" s="5">
        <v>2.2409999999999999E-2</v>
      </c>
      <c r="J331" s="5">
        <v>2.274E-2</v>
      </c>
      <c r="K331" s="5">
        <v>2.2929999999999999E-2</v>
      </c>
      <c r="L331" s="5">
        <v>2.324E-2</v>
      </c>
      <c r="M331" s="5">
        <v>2.317E-2</v>
      </c>
      <c r="N331" s="5">
        <v>2.307E-2</v>
      </c>
      <c r="O331" s="5">
        <v>2.359E-2</v>
      </c>
      <c r="P331" s="5">
        <v>2.4660000000000001E-2</v>
      </c>
      <c r="Q331" s="5">
        <v>2.5760000000000002E-2</v>
      </c>
      <c r="R331" s="5">
        <v>2.6450000000000001E-2</v>
      </c>
      <c r="S331" s="5">
        <v>2.6859999999999998E-2</v>
      </c>
      <c r="T331" s="5">
        <v>2.835E-2</v>
      </c>
      <c r="U331" s="5">
        <v>2.8809999999999999E-2</v>
      </c>
      <c r="V331" s="5">
        <v>2.9909999999999999E-2</v>
      </c>
      <c r="W331" s="5">
        <v>2.9960000000000001E-2</v>
      </c>
      <c r="X331" s="5">
        <v>3.041E-2</v>
      </c>
      <c r="Y331" s="5">
        <v>3.1390000000000001E-2</v>
      </c>
      <c r="Z331" s="5">
        <v>3.1559999999999998E-2</v>
      </c>
      <c r="AA331" s="5">
        <v>3.2160000000000001E-2</v>
      </c>
      <c r="AB331" s="5">
        <v>3.2750000000000001E-2</v>
      </c>
      <c r="AC331" s="5">
        <v>3.2919999999999998E-2</v>
      </c>
      <c r="AD331" s="5">
        <v>3.2820000000000002E-2</v>
      </c>
      <c r="AE331" s="5">
        <v>3.2239999999999998E-2</v>
      </c>
      <c r="AF331" s="5">
        <v>3.1320000000000001E-2</v>
      </c>
      <c r="AG331" s="5">
        <v>3.0710000000000001E-2</v>
      </c>
      <c r="AH331" s="5">
        <v>3.09E-2</v>
      </c>
      <c r="AI331" s="5">
        <v>3.4049999999999997E-2</v>
      </c>
      <c r="AJ331" s="5">
        <v>3.3799999999999997E-2</v>
      </c>
      <c r="AK331" s="5">
        <v>3.2649999999999998E-2</v>
      </c>
      <c r="AM331" s="4" t="s">
        <v>109</v>
      </c>
      <c r="AN331" s="4" t="s">
        <v>110</v>
      </c>
      <c r="AO331" s="5">
        <f t="shared" si="526"/>
        <v>2.1702500000000003E-2</v>
      </c>
      <c r="AP331" s="5">
        <f t="shared" si="527"/>
        <v>2.8142500000000001E-2</v>
      </c>
      <c r="AQ331" s="5">
        <f t="shared" si="528"/>
        <v>3.2392727272727267E-2</v>
      </c>
      <c r="AR331" s="6">
        <f>(AO331-AVERAGE(AO299:AO344))/_xlfn.STDEV.P(AO299:AO344)</f>
        <v>-0.82282045794655534</v>
      </c>
      <c r="AS331" s="6">
        <f t="shared" ref="AS331" si="591">(AP331-AVERAGE(AP299:AP344))/_xlfn.STDEV.P(AP299:AP344)</f>
        <v>-0.79021263319549406</v>
      </c>
      <c r="AT331" s="6">
        <f t="shared" ref="AT331" si="592">(AQ331-AVERAGE(AQ299:AQ344))/_xlfn.STDEV.P(AQ299:AQ344)</f>
        <v>-0.85449225231710302</v>
      </c>
    </row>
    <row r="332" spans="1:46" ht="13.5" thickBot="1">
      <c r="A332" s="4" t="s">
        <v>111</v>
      </c>
      <c r="B332" s="4" t="s">
        <v>112</v>
      </c>
      <c r="C332" s="5">
        <v>2.928E-2</v>
      </c>
      <c r="D332" s="5">
        <v>3.0519999999999999E-2</v>
      </c>
      <c r="E332" s="5">
        <v>2.7949999999999999E-2</v>
      </c>
      <c r="F332" s="5">
        <v>2.5090000000000001E-2</v>
      </c>
      <c r="G332" s="5">
        <v>2.5919999999999999E-2</v>
      </c>
      <c r="H332" s="5">
        <v>2.6089999999999999E-2</v>
      </c>
      <c r="I332" s="5">
        <v>2.5819999999999999E-2</v>
      </c>
      <c r="J332" s="5">
        <v>2.683E-2</v>
      </c>
      <c r="K332" s="5">
        <v>2.8230000000000002E-2</v>
      </c>
      <c r="L332" s="5">
        <v>2.7640000000000001E-2</v>
      </c>
      <c r="M332" s="5">
        <v>2.691E-2</v>
      </c>
      <c r="N332" s="5">
        <v>2.614E-2</v>
      </c>
      <c r="O332" s="5">
        <v>2.5049999999999999E-2</v>
      </c>
      <c r="P332" s="5">
        <v>2.4029999999999999E-2</v>
      </c>
      <c r="Q332" s="5">
        <v>2.393E-2</v>
      </c>
      <c r="R332" s="5">
        <v>2.409E-2</v>
      </c>
      <c r="S332" s="5">
        <v>2.4289999999999999E-2</v>
      </c>
      <c r="T332" s="5">
        <v>2.9340000000000001E-2</v>
      </c>
      <c r="U332" s="5">
        <v>3.2930000000000001E-2</v>
      </c>
      <c r="V332" s="5">
        <v>3.4419999999999999E-2</v>
      </c>
      <c r="W332" s="5">
        <v>3.4110000000000001E-2</v>
      </c>
      <c r="X332" s="5">
        <v>3.508E-2</v>
      </c>
      <c r="Y332" s="5">
        <v>3.6110000000000003E-2</v>
      </c>
      <c r="Z332" s="5">
        <v>3.6769999999999997E-2</v>
      </c>
      <c r="AA332" s="5">
        <v>3.7690000000000001E-2</v>
      </c>
      <c r="AB332" s="5">
        <v>3.8769999999999999E-2</v>
      </c>
      <c r="AC332" s="5">
        <v>4.0160000000000001E-2</v>
      </c>
      <c r="AD332" s="5">
        <v>4.156E-2</v>
      </c>
      <c r="AE332" s="5">
        <v>4.2169999999999999E-2</v>
      </c>
      <c r="AF332" s="5">
        <v>4.0120000000000003E-2</v>
      </c>
      <c r="AG332" s="5">
        <v>3.8269999999999998E-2</v>
      </c>
      <c r="AH332" s="5">
        <v>3.798E-2</v>
      </c>
      <c r="AI332" s="5">
        <v>3.7420000000000002E-2</v>
      </c>
      <c r="AJ332" s="5">
        <v>3.8739999999999997E-2</v>
      </c>
      <c r="AK332" s="5">
        <v>3.6380000000000003E-2</v>
      </c>
      <c r="AM332" s="4" t="s">
        <v>111</v>
      </c>
      <c r="AN332" s="4" t="s">
        <v>112</v>
      </c>
      <c r="AO332" s="5">
        <f t="shared" si="526"/>
        <v>2.7201666666666666E-2</v>
      </c>
      <c r="AP332" s="5">
        <f t="shared" si="527"/>
        <v>3.0012499999999998E-2</v>
      </c>
      <c r="AQ332" s="5">
        <f t="shared" si="528"/>
        <v>3.9023636363636365E-2</v>
      </c>
      <c r="AR332" s="6">
        <f>(AO332-AVERAGE(AO299:AO344))/_xlfn.STDEV.P(AO299:AO344)</f>
        <v>-0.48848796885379242</v>
      </c>
      <c r="AS332" s="6">
        <f t="shared" ref="AS332" si="593">(AP332-AVERAGE(AP299:AP344))/_xlfn.STDEV.P(AP299:AP344)</f>
        <v>-0.69592487094558297</v>
      </c>
      <c r="AT332" s="6">
        <f t="shared" ref="AT332" si="594">(AQ332-AVERAGE(AQ299:AQ344))/_xlfn.STDEV.P(AQ299:AQ344)</f>
        <v>-0.55584271646809136</v>
      </c>
    </row>
    <row r="333" spans="1:46" ht="13.5" thickBot="1">
      <c r="A333" s="4" t="s">
        <v>113</v>
      </c>
      <c r="B333" s="4" t="s">
        <v>114</v>
      </c>
      <c r="C333" s="5">
        <v>2.4889999999999999E-2</v>
      </c>
      <c r="D333" s="5">
        <v>2.5049999999999999E-2</v>
      </c>
      <c r="E333" s="5">
        <v>2.5309999999999999E-2</v>
      </c>
      <c r="F333" s="5">
        <v>2.4E-2</v>
      </c>
      <c r="G333" s="5">
        <v>2.299E-2</v>
      </c>
      <c r="H333" s="5">
        <v>2.375E-2</v>
      </c>
      <c r="I333" s="5">
        <v>2.3429999999999999E-2</v>
      </c>
      <c r="J333" s="5">
        <v>2.3650000000000001E-2</v>
      </c>
      <c r="K333" s="5">
        <v>2.3560000000000001E-2</v>
      </c>
      <c r="L333" s="5">
        <v>2.4119999999999999E-2</v>
      </c>
      <c r="M333" s="5">
        <v>2.281E-2</v>
      </c>
      <c r="N333" s="5">
        <v>2.2669999999999999E-2</v>
      </c>
      <c r="O333" s="5">
        <v>2.2919999999999999E-2</v>
      </c>
      <c r="P333" s="5">
        <v>2.265E-2</v>
      </c>
      <c r="Q333" s="5">
        <v>2.4209999999999999E-2</v>
      </c>
      <c r="R333" s="5">
        <v>2.6179999999999998E-2</v>
      </c>
      <c r="S333" s="5">
        <v>2.8889999999999999E-2</v>
      </c>
      <c r="T333" s="5">
        <v>3.6470000000000002E-2</v>
      </c>
      <c r="U333" s="5">
        <v>3.8249999999999999E-2</v>
      </c>
      <c r="V333" s="5">
        <v>3.9109999999999999E-2</v>
      </c>
      <c r="W333" s="5">
        <v>4.1349999999999998E-2</v>
      </c>
      <c r="X333" s="5">
        <v>4.1279999999999997E-2</v>
      </c>
      <c r="Y333" s="5">
        <v>4.265E-2</v>
      </c>
      <c r="Z333" s="5">
        <v>4.2630000000000001E-2</v>
      </c>
      <c r="AA333" s="5">
        <v>4.308E-2</v>
      </c>
      <c r="AB333" s="5">
        <v>4.3959999999999999E-2</v>
      </c>
      <c r="AC333" s="5">
        <v>4.36E-2</v>
      </c>
      <c r="AD333" s="5">
        <v>4.4240000000000002E-2</v>
      </c>
      <c r="AE333" s="5">
        <v>4.3110000000000002E-2</v>
      </c>
      <c r="AF333" s="5">
        <v>3.6970000000000003E-2</v>
      </c>
      <c r="AG333" s="5">
        <v>3.5610000000000003E-2</v>
      </c>
      <c r="AH333" s="5">
        <v>3.5900000000000001E-2</v>
      </c>
      <c r="AI333" s="5">
        <v>3.4470000000000001E-2</v>
      </c>
      <c r="AJ333" s="5">
        <v>3.4669999999999999E-2</v>
      </c>
      <c r="AK333" s="5">
        <v>3.1989999999999998E-2</v>
      </c>
      <c r="AM333" s="4" t="s">
        <v>113</v>
      </c>
      <c r="AN333" s="4" t="s">
        <v>114</v>
      </c>
      <c r="AO333" s="5">
        <f t="shared" si="526"/>
        <v>2.3852500000000002E-2</v>
      </c>
      <c r="AP333" s="5">
        <f t="shared" si="527"/>
        <v>3.3882500000000003E-2</v>
      </c>
      <c r="AQ333" s="5">
        <f t="shared" si="528"/>
        <v>3.8872727272727274E-2</v>
      </c>
      <c r="AR333" s="6">
        <f>(AO333-AVERAGE(AO299:AO344))/_xlfn.STDEV.P(AO299:AO344)</f>
        <v>-0.69210704351113661</v>
      </c>
      <c r="AS333" s="6">
        <f t="shared" ref="AS333" si="595">(AP333-AVERAGE(AP299:AP344))/_xlfn.STDEV.P(AP299:AP344)</f>
        <v>-0.50079458222517803</v>
      </c>
      <c r="AT333" s="6">
        <f t="shared" ref="AT333" si="596">(AQ333-AVERAGE(AQ299:AQ344))/_xlfn.STDEV.P(AQ299:AQ344)</f>
        <v>-0.56263951149838143</v>
      </c>
    </row>
    <row r="334" spans="1:46" ht="13.5" thickBot="1">
      <c r="A334" s="4" t="s">
        <v>115</v>
      </c>
      <c r="B334" s="4" t="s">
        <v>116</v>
      </c>
      <c r="C334" s="5">
        <v>2.0140000000000002E-2</v>
      </c>
      <c r="D334" s="5">
        <v>2.0990000000000002E-2</v>
      </c>
      <c r="E334" s="5">
        <v>2.1299999999999999E-2</v>
      </c>
      <c r="F334" s="5">
        <v>1.9910000000000001E-2</v>
      </c>
      <c r="G334" s="5">
        <v>2.0299999999999999E-2</v>
      </c>
      <c r="H334" s="5">
        <v>2.087E-2</v>
      </c>
      <c r="I334" s="5">
        <v>2.2159999999999999E-2</v>
      </c>
      <c r="J334" s="5">
        <v>2.2270000000000002E-2</v>
      </c>
      <c r="K334" s="5">
        <v>2.24E-2</v>
      </c>
      <c r="L334" s="5">
        <v>2.0809999999999999E-2</v>
      </c>
      <c r="M334" s="5">
        <v>2.128E-2</v>
      </c>
      <c r="N334" s="5">
        <v>2.205E-2</v>
      </c>
      <c r="O334" s="5">
        <v>2.1219999999999999E-2</v>
      </c>
      <c r="P334" s="5">
        <v>2.2179999999999998E-2</v>
      </c>
      <c r="Q334" s="5">
        <v>2.3179999999999999E-2</v>
      </c>
      <c r="R334" s="5">
        <v>2.4170000000000001E-2</v>
      </c>
      <c r="S334" s="5">
        <v>2.8230000000000002E-2</v>
      </c>
      <c r="T334" s="5">
        <v>3.3329999999999999E-2</v>
      </c>
      <c r="U334" s="5">
        <v>3.3700000000000001E-2</v>
      </c>
      <c r="V334" s="5">
        <v>3.6150000000000002E-2</v>
      </c>
      <c r="W334" s="5">
        <v>3.73E-2</v>
      </c>
      <c r="X334" s="5">
        <v>3.8539999999999998E-2</v>
      </c>
      <c r="Y334" s="5">
        <v>3.8649999999999997E-2</v>
      </c>
      <c r="Z334" s="5">
        <v>3.8730000000000001E-2</v>
      </c>
      <c r="AA334" s="5">
        <v>3.9890000000000002E-2</v>
      </c>
      <c r="AB334" s="5">
        <v>3.8989999999999997E-2</v>
      </c>
      <c r="AC334" s="5">
        <v>3.9100000000000003E-2</v>
      </c>
      <c r="AD334" s="5">
        <v>4.0379999999999999E-2</v>
      </c>
      <c r="AE334" s="5">
        <v>3.8960000000000002E-2</v>
      </c>
      <c r="AF334" s="5">
        <v>3.5799999999999998E-2</v>
      </c>
      <c r="AG334" s="5">
        <v>3.5799999999999998E-2</v>
      </c>
      <c r="AH334" s="5">
        <v>3.4979999999999997E-2</v>
      </c>
      <c r="AI334" s="5">
        <v>3.4340000000000002E-2</v>
      </c>
      <c r="AJ334" s="5">
        <v>3.4040000000000001E-2</v>
      </c>
      <c r="AK334" s="5">
        <v>3.2120000000000003E-2</v>
      </c>
      <c r="AM334" s="4" t="s">
        <v>115</v>
      </c>
      <c r="AN334" s="4" t="s">
        <v>116</v>
      </c>
      <c r="AO334" s="5">
        <f t="shared" si="526"/>
        <v>2.1206666666666665E-2</v>
      </c>
      <c r="AP334" s="5">
        <f t="shared" si="527"/>
        <v>3.1281666666666673E-2</v>
      </c>
      <c r="AQ334" s="5">
        <f t="shared" si="528"/>
        <v>3.6763636363636359E-2</v>
      </c>
      <c r="AR334" s="6">
        <f>(AO334-AVERAGE(AO299:AO344))/_xlfn.STDEV.P(AO299:AO344)</f>
        <v>-0.85296560584929759</v>
      </c>
      <c r="AS334" s="6">
        <f t="shared" ref="AS334" si="597">(AP334-AVERAGE(AP299:AP344))/_xlfn.STDEV.P(AP299:AP344)</f>
        <v>-0.63193188435618197</v>
      </c>
      <c r="AT334" s="6">
        <f t="shared" ref="AT334" si="598">(AQ334-AVERAGE(AQ299:AQ344))/_xlfn.STDEV.P(AQ299:AQ344)</f>
        <v>-0.65763086372894197</v>
      </c>
    </row>
    <row r="335" spans="1:46" ht="13.5" thickBot="1">
      <c r="A335" s="4" t="s">
        <v>117</v>
      </c>
      <c r="B335" s="4" t="s">
        <v>118</v>
      </c>
      <c r="C335" s="5">
        <v>1.5980000000000001E-2</v>
      </c>
      <c r="D335" s="5">
        <v>1.5990000000000001E-2</v>
      </c>
      <c r="E335" s="5">
        <v>1.6629999999999999E-2</v>
      </c>
      <c r="F335" s="5">
        <v>1.5789999999999998E-2</v>
      </c>
      <c r="G335" s="5">
        <v>1.5859999999999999E-2</v>
      </c>
      <c r="H335" s="5">
        <v>1.567E-2</v>
      </c>
      <c r="I335" s="5">
        <v>1.5869999999999999E-2</v>
      </c>
      <c r="J335" s="5">
        <v>1.5769999999999999E-2</v>
      </c>
      <c r="K335" s="5">
        <v>1.617E-2</v>
      </c>
      <c r="L335" s="5">
        <v>1.6570000000000001E-2</v>
      </c>
      <c r="M335" s="5">
        <v>1.5630000000000002E-2</v>
      </c>
      <c r="N335" s="5">
        <v>1.549E-2</v>
      </c>
      <c r="O335" s="5">
        <v>1.528E-2</v>
      </c>
      <c r="P335" s="5">
        <v>1.5679999999999999E-2</v>
      </c>
      <c r="Q335" s="5">
        <v>1.576E-2</v>
      </c>
      <c r="R335" s="5">
        <v>1.5429999999999999E-2</v>
      </c>
      <c r="S335" s="5">
        <v>1.5879999999999998E-2</v>
      </c>
      <c r="T335" s="5">
        <v>1.8710000000000001E-2</v>
      </c>
      <c r="U335" s="5">
        <v>1.8960000000000001E-2</v>
      </c>
      <c r="V335" s="5">
        <v>2.044E-2</v>
      </c>
      <c r="W335" s="5">
        <v>2.146E-2</v>
      </c>
      <c r="X335" s="5">
        <v>2.1340000000000001E-2</v>
      </c>
      <c r="Y335" s="5">
        <v>2.1479999999999999E-2</v>
      </c>
      <c r="Z335" s="5">
        <v>2.2800000000000001E-2</v>
      </c>
      <c r="AA335" s="5">
        <v>2.3609999999999999E-2</v>
      </c>
      <c r="AB335" s="5">
        <v>2.368E-2</v>
      </c>
      <c r="AC335" s="5">
        <v>2.47E-2</v>
      </c>
      <c r="AD335" s="5">
        <v>2.6030000000000001E-2</v>
      </c>
      <c r="AE335" s="5">
        <v>2.681E-2</v>
      </c>
      <c r="AF335" s="5">
        <v>2.4729999999999999E-2</v>
      </c>
      <c r="AG335" s="5">
        <v>2.5170000000000001E-2</v>
      </c>
      <c r="AH335" s="5">
        <v>2.511E-2</v>
      </c>
      <c r="AI335" s="5">
        <v>2.4379999999999999E-2</v>
      </c>
      <c r="AJ335" s="5">
        <v>2.4469999999999999E-2</v>
      </c>
      <c r="AK335" s="5">
        <v>2.2120000000000001E-2</v>
      </c>
      <c r="AM335" s="4" t="s">
        <v>117</v>
      </c>
      <c r="AN335" s="4" t="s">
        <v>118</v>
      </c>
      <c r="AO335" s="5">
        <f t="shared" si="526"/>
        <v>1.5951666666666666E-2</v>
      </c>
      <c r="AP335" s="5">
        <f t="shared" si="527"/>
        <v>1.8601666666666666E-2</v>
      </c>
      <c r="AQ335" s="5">
        <f t="shared" si="528"/>
        <v>2.461909090909091E-2</v>
      </c>
      <c r="AR335" s="6">
        <f>(AO335-AVERAGE(AO299:AO344))/_xlfn.STDEV.P(AO299:AO344)</f>
        <v>-1.1724535095042399</v>
      </c>
      <c r="AS335" s="6">
        <f t="shared" ref="AS335" si="599">(AP335-AVERAGE(AP299:AP344))/_xlfn.STDEV.P(AP299:AP344)</f>
        <v>-1.2712735021791102</v>
      </c>
      <c r="AT335" s="6">
        <f t="shared" ref="AT335" si="600">(AQ335-AVERAGE(AQ299:AQ344))/_xlfn.STDEV.P(AQ299:AQ344)</f>
        <v>-1.2046090854737928</v>
      </c>
    </row>
    <row r="336" spans="1:46" ht="13.5" thickBot="1">
      <c r="A336" s="4" t="s">
        <v>119</v>
      </c>
      <c r="B336" s="4" t="s">
        <v>120</v>
      </c>
      <c r="C336" s="5">
        <v>2.7199999999999998E-2</v>
      </c>
      <c r="D336" s="5">
        <v>2.7990000000000001E-2</v>
      </c>
      <c r="E336" s="5">
        <v>2.8850000000000001E-2</v>
      </c>
      <c r="F336" s="5">
        <v>2.8819999999999998E-2</v>
      </c>
      <c r="G336" s="5">
        <v>2.9139999999999999E-2</v>
      </c>
      <c r="H336" s="5">
        <v>2.793E-2</v>
      </c>
      <c r="I336" s="5">
        <v>2.87E-2</v>
      </c>
      <c r="J336" s="5">
        <v>2.887E-2</v>
      </c>
      <c r="K336" s="5">
        <v>3.0849999999999999E-2</v>
      </c>
      <c r="L336" s="5">
        <v>2.835E-2</v>
      </c>
      <c r="M336" s="5">
        <v>2.6880000000000001E-2</v>
      </c>
      <c r="N336" s="5">
        <v>2.6769999999999999E-2</v>
      </c>
      <c r="O336" s="5">
        <v>2.7289999999999998E-2</v>
      </c>
      <c r="P336" s="5">
        <v>2.7390000000000001E-2</v>
      </c>
      <c r="Q336" s="5">
        <v>2.8170000000000001E-2</v>
      </c>
      <c r="R336" s="5">
        <v>2.835E-2</v>
      </c>
      <c r="S336" s="5">
        <v>2.8150000000000001E-2</v>
      </c>
      <c r="T336" s="5">
        <v>3.2870000000000003E-2</v>
      </c>
      <c r="U336" s="5">
        <v>3.3369999999999997E-2</v>
      </c>
      <c r="V336" s="5">
        <v>3.4139999999999997E-2</v>
      </c>
      <c r="W336" s="5">
        <v>3.4009999999999999E-2</v>
      </c>
      <c r="X336" s="5">
        <v>3.5380000000000002E-2</v>
      </c>
      <c r="Y336" s="5">
        <v>3.653E-2</v>
      </c>
      <c r="Z336" s="5">
        <v>3.7659999999999999E-2</v>
      </c>
      <c r="AA336" s="5">
        <v>3.7010000000000001E-2</v>
      </c>
      <c r="AB336" s="5">
        <v>3.7100000000000001E-2</v>
      </c>
      <c r="AC336" s="5">
        <v>3.5869999999999999E-2</v>
      </c>
      <c r="AD336" s="5">
        <v>3.492E-2</v>
      </c>
      <c r="AE336" s="5">
        <v>3.8580000000000003E-2</v>
      </c>
      <c r="AF336" s="5">
        <v>3.7280000000000001E-2</v>
      </c>
      <c r="AG336" s="5">
        <v>3.9280000000000002E-2</v>
      </c>
      <c r="AH336" s="5">
        <v>3.8039999999999997E-2</v>
      </c>
      <c r="AI336" s="5">
        <v>3.7620000000000001E-2</v>
      </c>
      <c r="AJ336" s="5">
        <v>3.7850000000000002E-2</v>
      </c>
      <c r="AK336" s="5">
        <v>3.3369999999999997E-2</v>
      </c>
      <c r="AM336" s="4" t="s">
        <v>119</v>
      </c>
      <c r="AN336" s="4" t="s">
        <v>120</v>
      </c>
      <c r="AO336" s="5">
        <f t="shared" si="526"/>
        <v>2.8362500000000002E-2</v>
      </c>
      <c r="AP336" s="5">
        <f t="shared" si="527"/>
        <v>3.1942500000000006E-2</v>
      </c>
      <c r="AQ336" s="5">
        <f t="shared" si="528"/>
        <v>3.6992727272727274E-2</v>
      </c>
      <c r="AR336" s="6">
        <f>(AO336-AVERAGE(AO299:AO344))/_xlfn.STDEV.P(AO299:AO344)</f>
        <v>-0.41791285788149046</v>
      </c>
      <c r="AS336" s="6">
        <f t="shared" ref="AS336" si="601">(AP336-AVERAGE(AP299:AP344))/_xlfn.STDEV.P(AP299:AP344)</f>
        <v>-0.5986118329015564</v>
      </c>
      <c r="AT336" s="6">
        <f t="shared" ref="AT336" si="602">(AQ336-AVERAGE(AQ299:AQ344))/_xlfn.STDEV.P(AQ299:AQ344)</f>
        <v>-0.64731283753838087</v>
      </c>
    </row>
    <row r="337" spans="1:46" ht="13.5" thickBot="1">
      <c r="A337" s="4" t="s">
        <v>121</v>
      </c>
      <c r="B337" s="4" t="s">
        <v>122</v>
      </c>
      <c r="C337" s="5">
        <v>1.967E-2</v>
      </c>
      <c r="D337" s="5">
        <v>2.0729999999999998E-2</v>
      </c>
      <c r="E337" s="5">
        <v>2.1399999999999999E-2</v>
      </c>
      <c r="F337" s="5">
        <v>1.8450000000000001E-2</v>
      </c>
      <c r="G337" s="5">
        <v>1.7389999999999999E-2</v>
      </c>
      <c r="H337" s="5">
        <v>1.617E-2</v>
      </c>
      <c r="I337" s="5">
        <v>1.6670000000000001E-2</v>
      </c>
      <c r="J337" s="5">
        <v>1.7299999999999999E-2</v>
      </c>
      <c r="K337" s="5">
        <v>1.8360000000000001E-2</v>
      </c>
      <c r="L337" s="5">
        <v>1.925E-2</v>
      </c>
      <c r="M337" s="5">
        <v>1.7899999999999999E-2</v>
      </c>
      <c r="N337" s="5">
        <v>1.6809999999999999E-2</v>
      </c>
      <c r="O337" s="5">
        <v>1.719E-2</v>
      </c>
      <c r="P337" s="5">
        <v>1.636E-2</v>
      </c>
      <c r="Q337" s="5">
        <v>1.7090000000000001E-2</v>
      </c>
      <c r="R337" s="5">
        <v>1.7510000000000001E-2</v>
      </c>
      <c r="S337" s="5">
        <v>1.8870000000000001E-2</v>
      </c>
      <c r="T337" s="5">
        <v>2.1690000000000001E-2</v>
      </c>
      <c r="U337" s="5">
        <v>2.248E-2</v>
      </c>
      <c r="V337" s="5">
        <v>2.4580000000000001E-2</v>
      </c>
      <c r="W337" s="5">
        <v>2.512E-2</v>
      </c>
      <c r="X337" s="5">
        <v>2.7910000000000001E-2</v>
      </c>
      <c r="Y337" s="5">
        <v>2.7650000000000001E-2</v>
      </c>
      <c r="Z337" s="5">
        <v>2.734E-2</v>
      </c>
      <c r="AA337" s="5">
        <v>2.6669999999999999E-2</v>
      </c>
      <c r="AB337" s="5">
        <v>2.7050000000000001E-2</v>
      </c>
      <c r="AC337" s="5">
        <v>2.7539999999999999E-2</v>
      </c>
      <c r="AD337" s="5">
        <v>2.826E-2</v>
      </c>
      <c r="AE337" s="5">
        <v>2.9319999999999999E-2</v>
      </c>
      <c r="AF337" s="5">
        <v>2.7650000000000001E-2</v>
      </c>
      <c r="AG337" s="5">
        <v>2.7879999999999999E-2</v>
      </c>
      <c r="AH337" s="5">
        <v>2.631E-2</v>
      </c>
      <c r="AI337" s="5">
        <v>2.7820000000000001E-2</v>
      </c>
      <c r="AJ337" s="5">
        <v>2.5239999999999999E-2</v>
      </c>
      <c r="AK337" s="5">
        <v>2.4160000000000001E-2</v>
      </c>
      <c r="AM337" s="4" t="s">
        <v>121</v>
      </c>
      <c r="AN337" s="4" t="s">
        <v>122</v>
      </c>
      <c r="AO337" s="5">
        <f t="shared" si="526"/>
        <v>1.8341666666666666E-2</v>
      </c>
      <c r="AP337" s="5">
        <f t="shared" si="527"/>
        <v>2.1982499999999999E-2</v>
      </c>
      <c r="AQ337" s="5">
        <f t="shared" si="528"/>
        <v>2.7081818181818186E-2</v>
      </c>
      <c r="AR337" s="6">
        <f>(AO337-AVERAGE(AO299:AO344))/_xlfn.STDEV.P(AO299:AO344)</f>
        <v>-1.0271488302016116</v>
      </c>
      <c r="AS337" s="6">
        <f t="shared" ref="AS337" si="603">(AP337-AVERAGE(AP299:AP344))/_xlfn.STDEV.P(AP299:AP344)</f>
        <v>-1.1008076147246137</v>
      </c>
      <c r="AT337" s="6">
        <f t="shared" ref="AT337" si="604">(AQ337-AVERAGE(AQ299:AQ344))/_xlfn.STDEV.P(AQ299:AQ344)</f>
        <v>-1.0936903039252635</v>
      </c>
    </row>
    <row r="338" spans="1:46" ht="13.5" thickBot="1">
      <c r="A338" s="4" t="s">
        <v>123</v>
      </c>
      <c r="B338" s="4" t="s">
        <v>124</v>
      </c>
      <c r="C338" s="5">
        <v>2.1829999999999999E-2</v>
      </c>
      <c r="D338" s="5">
        <v>2.23E-2</v>
      </c>
      <c r="E338" s="5">
        <v>2.2440000000000002E-2</v>
      </c>
      <c r="F338" s="5">
        <v>2.087E-2</v>
      </c>
      <c r="G338" s="5">
        <v>2.1659999999999999E-2</v>
      </c>
      <c r="H338" s="5">
        <v>2.0799999999999999E-2</v>
      </c>
      <c r="I338" s="5">
        <v>2.1149999999999999E-2</v>
      </c>
      <c r="J338" s="5">
        <v>2.0840000000000001E-2</v>
      </c>
      <c r="K338" s="5">
        <v>2.06E-2</v>
      </c>
      <c r="L338" s="5">
        <v>1.9140000000000001E-2</v>
      </c>
      <c r="M338" s="5">
        <v>1.9290000000000002E-2</v>
      </c>
      <c r="N338" s="5">
        <v>1.8870000000000001E-2</v>
      </c>
      <c r="O338" s="5">
        <v>1.8870000000000001E-2</v>
      </c>
      <c r="P338" s="5">
        <v>1.823E-2</v>
      </c>
      <c r="Q338" s="5">
        <v>1.9400000000000001E-2</v>
      </c>
      <c r="R338" s="5">
        <v>2.044E-2</v>
      </c>
      <c r="S338" s="5">
        <v>2.223E-2</v>
      </c>
      <c r="T338" s="5">
        <v>2.9350000000000001E-2</v>
      </c>
      <c r="U338" s="5">
        <v>3.014E-2</v>
      </c>
      <c r="V338" s="5">
        <v>3.2599999999999997E-2</v>
      </c>
      <c r="W338" s="5">
        <v>3.6229999999999998E-2</v>
      </c>
      <c r="X338" s="5">
        <v>3.8190000000000002E-2</v>
      </c>
      <c r="Y338" s="5">
        <v>4.0239999999999998E-2</v>
      </c>
      <c r="Z338" s="5">
        <v>4.1450000000000001E-2</v>
      </c>
      <c r="AA338" s="5">
        <v>4.6710000000000002E-2</v>
      </c>
      <c r="AB338" s="5">
        <v>4.8710000000000003E-2</v>
      </c>
      <c r="AC338" s="5">
        <v>4.827E-2</v>
      </c>
      <c r="AD338" s="5">
        <v>4.897E-2</v>
      </c>
      <c r="AE338" s="5">
        <v>4.965E-2</v>
      </c>
      <c r="AF338" s="5">
        <v>4.4409999999999998E-2</v>
      </c>
      <c r="AG338" s="5">
        <v>4.4240000000000002E-2</v>
      </c>
      <c r="AH338" s="5">
        <v>4.2029999999999998E-2</v>
      </c>
      <c r="AI338" s="5">
        <v>3.9059999999999997E-2</v>
      </c>
      <c r="AJ338" s="5">
        <v>3.8640000000000001E-2</v>
      </c>
      <c r="AK338" s="5">
        <v>3.4599999999999999E-2</v>
      </c>
      <c r="AM338" s="4" t="s">
        <v>123</v>
      </c>
      <c r="AN338" s="4" t="s">
        <v>124</v>
      </c>
      <c r="AO338" s="5">
        <f t="shared" si="526"/>
        <v>2.0815833333333335E-2</v>
      </c>
      <c r="AP338" s="5">
        <f t="shared" si="527"/>
        <v>2.8947500000000001E-2</v>
      </c>
      <c r="AQ338" s="5">
        <f t="shared" si="528"/>
        <v>4.4117272727272727E-2</v>
      </c>
      <c r="AR338" s="6">
        <f>(AO338-AVERAGE(AO299:AO344))/_xlfn.STDEV.P(AO299:AO344)</f>
        <v>-0.87672707537263517</v>
      </c>
      <c r="AS338" s="6">
        <f t="shared" ref="AS338" si="605">(AP338-AVERAGE(AP299:AP344))/_xlfn.STDEV.P(AP299:AP344)</f>
        <v>-0.74962351629112045</v>
      </c>
      <c r="AT338" s="6">
        <f t="shared" ref="AT338" si="606">(AQ338-AVERAGE(AQ299:AQ344))/_xlfn.STDEV.P(AQ299:AQ344)</f>
        <v>-0.32643041192161337</v>
      </c>
    </row>
    <row r="339" spans="1:46" ht="13.5" thickBot="1">
      <c r="A339" s="4" t="s">
        <v>125</v>
      </c>
      <c r="B339" s="4" t="s">
        <v>126</v>
      </c>
      <c r="C339" s="5">
        <v>1.4460000000000001E-2</v>
      </c>
      <c r="D339" s="5">
        <v>1.529E-2</v>
      </c>
      <c r="E339" s="5">
        <v>1.5429999999999999E-2</v>
      </c>
      <c r="F339" s="5">
        <v>1.5769999999999999E-2</v>
      </c>
      <c r="G339" s="5">
        <v>1.677E-2</v>
      </c>
      <c r="H339" s="5">
        <v>1.7219999999999999E-2</v>
      </c>
      <c r="I339" s="5">
        <v>1.7579999999999998E-2</v>
      </c>
      <c r="J339" s="5">
        <v>1.7989999999999999E-2</v>
      </c>
      <c r="K339" s="5">
        <v>1.814E-2</v>
      </c>
      <c r="L339" s="5">
        <v>1.8919999999999999E-2</v>
      </c>
      <c r="M339" s="5">
        <v>1.8159999999999999E-2</v>
      </c>
      <c r="N339" s="5">
        <v>1.8239999999999999E-2</v>
      </c>
      <c r="O339" s="5">
        <v>1.8169999999999999E-2</v>
      </c>
      <c r="P339" s="5">
        <v>1.7729999999999999E-2</v>
      </c>
      <c r="Q339" s="5">
        <v>1.8870000000000001E-2</v>
      </c>
      <c r="R339" s="5">
        <v>1.8409999999999999E-2</v>
      </c>
      <c r="S339" s="5">
        <v>1.9120000000000002E-2</v>
      </c>
      <c r="T339" s="5">
        <v>2.2530000000000001E-2</v>
      </c>
      <c r="U339" s="5">
        <v>2.3820000000000001E-2</v>
      </c>
      <c r="V339" s="5">
        <v>2.419E-2</v>
      </c>
      <c r="W339" s="5">
        <v>2.4709999999999999E-2</v>
      </c>
      <c r="X339" s="5">
        <v>2.469E-2</v>
      </c>
      <c r="Y339" s="5">
        <v>2.5049999999999999E-2</v>
      </c>
      <c r="Z339" s="5">
        <v>2.5690000000000001E-2</v>
      </c>
      <c r="AA339" s="5">
        <v>2.6499999999999999E-2</v>
      </c>
      <c r="AB339" s="5">
        <v>2.69E-2</v>
      </c>
      <c r="AC339" s="5">
        <v>2.7289999999999998E-2</v>
      </c>
      <c r="AD339" s="5">
        <v>2.8080000000000001E-2</v>
      </c>
      <c r="AE339" s="5">
        <v>2.775E-2</v>
      </c>
      <c r="AF339" s="5">
        <v>2.5669999999999998E-2</v>
      </c>
      <c r="AG339" s="5">
        <v>2.477E-2</v>
      </c>
      <c r="AH339" s="5">
        <v>2.5489999999999999E-2</v>
      </c>
      <c r="AI339" s="5">
        <v>2.58E-2</v>
      </c>
      <c r="AJ339" s="5">
        <v>2.5579999999999999E-2</v>
      </c>
      <c r="AK339" s="5">
        <v>2.3619999999999999E-2</v>
      </c>
      <c r="AM339" s="4" t="s">
        <v>125</v>
      </c>
      <c r="AN339" s="4" t="s">
        <v>126</v>
      </c>
      <c r="AO339" s="5">
        <f t="shared" si="526"/>
        <v>1.6997499999999999E-2</v>
      </c>
      <c r="AP339" s="5">
        <f t="shared" si="527"/>
        <v>2.1915E-2</v>
      </c>
      <c r="AQ339" s="5">
        <f t="shared" si="528"/>
        <v>2.613181818181818E-2</v>
      </c>
      <c r="AR339" s="6">
        <f>(AO339-AVERAGE(AO299:AO344))/_xlfn.STDEV.P(AO299:AO344)</f>
        <v>-1.1088700462808094</v>
      </c>
      <c r="AS339" s="6">
        <f t="shared" ref="AS339" si="607">(AP339-AVERAGE(AP299:AP344))/_xlfn.STDEV.P(AP299:AP344)</f>
        <v>-1.1042110499929929</v>
      </c>
      <c r="AT339" s="6">
        <f t="shared" ref="AT339" si="608">(AQ339-AVERAGE(AQ299:AQ344))/_xlfn.STDEV.P(AQ299:AQ344)</f>
        <v>-1.1364773569773909</v>
      </c>
    </row>
    <row r="340" spans="1:46" ht="13.5" thickBot="1">
      <c r="A340" s="4" t="s">
        <v>127</v>
      </c>
      <c r="B340" s="4" t="s">
        <v>128</v>
      </c>
      <c r="C340" s="5">
        <v>1.46E-2</v>
      </c>
      <c r="D340" s="5">
        <v>1.487E-2</v>
      </c>
      <c r="E340" s="5">
        <v>1.4149999999999999E-2</v>
      </c>
      <c r="F340" s="5">
        <v>1.4319999999999999E-2</v>
      </c>
      <c r="G340" s="5">
        <v>1.4749999999999999E-2</v>
      </c>
      <c r="H340" s="5">
        <v>1.4319999999999999E-2</v>
      </c>
      <c r="I340" s="5">
        <v>1.392E-2</v>
      </c>
      <c r="J340" s="5">
        <v>1.38E-2</v>
      </c>
      <c r="K340" s="5">
        <v>1.4200000000000001E-2</v>
      </c>
      <c r="L340" s="5">
        <v>1.274E-2</v>
      </c>
      <c r="M340" s="5">
        <v>1.307E-2</v>
      </c>
      <c r="N340" s="5">
        <v>1.324E-2</v>
      </c>
      <c r="O340" s="5">
        <v>1.328E-2</v>
      </c>
      <c r="P340" s="5">
        <v>1.3140000000000001E-2</v>
      </c>
      <c r="Q340" s="5">
        <v>1.3509999999999999E-2</v>
      </c>
      <c r="R340" s="5">
        <v>1.362E-2</v>
      </c>
      <c r="S340" s="5">
        <v>1.3769999999999999E-2</v>
      </c>
      <c r="T340" s="5">
        <v>1.5990000000000001E-2</v>
      </c>
      <c r="U340" s="5">
        <v>1.7049999999999999E-2</v>
      </c>
      <c r="V340" s="5">
        <v>1.7520000000000001E-2</v>
      </c>
      <c r="W340" s="5">
        <v>1.8149999999999999E-2</v>
      </c>
      <c r="X340" s="5">
        <v>1.9050000000000001E-2</v>
      </c>
      <c r="Y340" s="5">
        <v>1.9019999999999999E-2</v>
      </c>
      <c r="Z340" s="5">
        <v>1.9650000000000001E-2</v>
      </c>
      <c r="AA340" s="5">
        <v>2.0389999999999998E-2</v>
      </c>
      <c r="AB340" s="5">
        <v>2.112E-2</v>
      </c>
      <c r="AC340" s="5">
        <v>2.102E-2</v>
      </c>
      <c r="AD340" s="5">
        <v>2.1049999999999999E-2</v>
      </c>
      <c r="AE340" s="5">
        <v>2.1499999999999998E-2</v>
      </c>
      <c r="AF340" s="5">
        <v>1.9869999999999999E-2</v>
      </c>
      <c r="AG340" s="5">
        <v>1.9259999999999999E-2</v>
      </c>
      <c r="AH340" s="5">
        <v>1.959E-2</v>
      </c>
      <c r="AI340" s="5">
        <v>1.9449999999999999E-2</v>
      </c>
      <c r="AJ340" s="5">
        <v>1.9210000000000001E-2</v>
      </c>
      <c r="AK340" s="5">
        <v>1.738E-2</v>
      </c>
      <c r="AM340" s="4" t="s">
        <v>127</v>
      </c>
      <c r="AN340" s="4" t="s">
        <v>128</v>
      </c>
      <c r="AO340" s="5">
        <f t="shared" si="526"/>
        <v>1.3998333333333333E-2</v>
      </c>
      <c r="AP340" s="5">
        <f t="shared" si="527"/>
        <v>1.6145833333333335E-2</v>
      </c>
      <c r="AQ340" s="5">
        <f t="shared" si="528"/>
        <v>1.9985454545454546E-2</v>
      </c>
      <c r="AR340" s="6">
        <f>(AO340-AVERAGE(AO299:AO344))/_xlfn.STDEV.P(AO299:AO344)</f>
        <v>-1.2912101930068063</v>
      </c>
      <c r="AS340" s="6">
        <f t="shared" ref="AS340" si="609">(AP340-AVERAGE(AP299:AP344))/_xlfn.STDEV.P(AP299:AP344)</f>
        <v>-1.3950997211410034</v>
      </c>
      <c r="AT340" s="6">
        <f t="shared" ref="AT340" si="610">(AQ340-AVERAGE(AQ299:AQ344))/_xlfn.STDEV.P(AQ299:AQ344)</f>
        <v>-1.4133034485423983</v>
      </c>
    </row>
    <row r="341" spans="1:46" ht="13.5" thickBot="1">
      <c r="A341" s="4" t="s">
        <v>129</v>
      </c>
      <c r="B341" s="4" t="s">
        <v>130</v>
      </c>
      <c r="C341" s="5">
        <v>1.059E-2</v>
      </c>
      <c r="D341" s="5">
        <v>1.076E-2</v>
      </c>
      <c r="E341" s="5">
        <v>1.1939999999999999E-2</v>
      </c>
      <c r="F341" s="5">
        <v>1.1599999999999999E-2</v>
      </c>
      <c r="G341" s="5">
        <v>1.1560000000000001E-2</v>
      </c>
      <c r="H341" s="5">
        <v>1.285E-2</v>
      </c>
      <c r="I341" s="5">
        <v>1.338E-2</v>
      </c>
      <c r="J341" s="5">
        <v>1.401E-2</v>
      </c>
      <c r="K341" s="5">
        <v>1.438E-2</v>
      </c>
      <c r="L341" s="5">
        <v>1.447E-2</v>
      </c>
      <c r="M341" s="5">
        <v>1.444E-2</v>
      </c>
      <c r="N341" s="5">
        <v>1.489E-2</v>
      </c>
      <c r="O341" s="5">
        <v>1.49E-2</v>
      </c>
      <c r="P341" s="5">
        <v>1.4760000000000001E-2</v>
      </c>
      <c r="Q341" s="5">
        <v>1.4189999999999999E-2</v>
      </c>
      <c r="R341" s="5">
        <v>1.383E-2</v>
      </c>
      <c r="S341" s="5">
        <v>1.899E-2</v>
      </c>
      <c r="T341" s="5">
        <v>2.0310000000000002E-2</v>
      </c>
      <c r="U341" s="5">
        <v>2.0879999999999999E-2</v>
      </c>
      <c r="V341" s="5">
        <v>2.2120000000000001E-2</v>
      </c>
      <c r="W341" s="5">
        <v>2.3009999999999999E-2</v>
      </c>
      <c r="X341" s="5">
        <v>2.3619999999999999E-2</v>
      </c>
      <c r="Y341" s="5">
        <v>2.3210000000000001E-2</v>
      </c>
      <c r="Z341" s="5">
        <v>2.3210000000000001E-2</v>
      </c>
      <c r="AA341" s="5">
        <v>2.392E-2</v>
      </c>
      <c r="AB341" s="5">
        <v>2.5090000000000001E-2</v>
      </c>
      <c r="AC341" s="5">
        <v>2.5309999999999999E-2</v>
      </c>
      <c r="AD341" s="5">
        <v>2.664E-2</v>
      </c>
      <c r="AE341" s="5">
        <v>2.3259999999999999E-2</v>
      </c>
      <c r="AF341" s="5">
        <v>2.264E-2</v>
      </c>
      <c r="AG341" s="5">
        <v>2.35E-2</v>
      </c>
      <c r="AH341" s="5">
        <v>2.2800000000000001E-2</v>
      </c>
      <c r="AI341" s="5">
        <v>2.2509999999999999E-2</v>
      </c>
      <c r="AJ341" s="5">
        <v>2.3179999999999999E-2</v>
      </c>
      <c r="AK341" s="5">
        <v>2.197E-2</v>
      </c>
      <c r="AM341" s="4" t="s">
        <v>129</v>
      </c>
      <c r="AN341" s="4" t="s">
        <v>130</v>
      </c>
      <c r="AO341" s="5">
        <f t="shared" si="526"/>
        <v>1.2905833333333333E-2</v>
      </c>
      <c r="AP341" s="5">
        <f t="shared" si="527"/>
        <v>1.9419166666666668E-2</v>
      </c>
      <c r="AQ341" s="5">
        <f t="shared" si="528"/>
        <v>2.3710909090909092E-2</v>
      </c>
      <c r="AR341" s="6">
        <f>(AO341-AVERAGE(AO299:AO344))/_xlfn.STDEV.P(AO299:AO344)</f>
        <v>-1.3576308466210834</v>
      </c>
      <c r="AS341" s="6">
        <f t="shared" ref="AS341" si="611">(AP341-AVERAGE(AP299:AP344))/_xlfn.STDEV.P(AP299:AP344)</f>
        <v>-1.230054119484296</v>
      </c>
      <c r="AT341" s="6">
        <f t="shared" ref="AT341" si="612">(AQ341-AVERAGE(AQ299:AQ344))/_xlfn.STDEV.P(AQ299:AQ344)</f>
        <v>-1.2455126893006589</v>
      </c>
    </row>
    <row r="342" spans="1:46" ht="13.5" thickBot="1">
      <c r="A342" s="4" t="s">
        <v>131</v>
      </c>
      <c r="B342" s="4" t="s">
        <v>132</v>
      </c>
      <c r="C342" s="5">
        <v>1.5720000000000001E-2</v>
      </c>
      <c r="D342" s="5">
        <v>1.728E-2</v>
      </c>
      <c r="E342" s="5">
        <v>1.772E-2</v>
      </c>
      <c r="F342" s="5">
        <v>1.738E-2</v>
      </c>
      <c r="G342" s="5">
        <v>1.6619999999999999E-2</v>
      </c>
      <c r="H342" s="5">
        <v>1.6879999999999999E-2</v>
      </c>
      <c r="I342" s="5">
        <v>1.7739999999999999E-2</v>
      </c>
      <c r="J342" s="5">
        <v>1.796E-2</v>
      </c>
      <c r="K342" s="5">
        <v>1.804E-2</v>
      </c>
      <c r="L342" s="5">
        <v>1.84E-2</v>
      </c>
      <c r="M342" s="5">
        <v>1.6879999999999999E-2</v>
      </c>
      <c r="N342" s="5">
        <v>1.6459999999999999E-2</v>
      </c>
      <c r="O342" s="5">
        <v>1.66E-2</v>
      </c>
      <c r="P342" s="5">
        <v>1.533E-2</v>
      </c>
      <c r="Q342" s="5">
        <v>1.5429999999999999E-2</v>
      </c>
      <c r="R342" s="5">
        <v>1.4760000000000001E-2</v>
      </c>
      <c r="S342" s="5">
        <v>1.5890000000000001E-2</v>
      </c>
      <c r="T342" s="5">
        <v>1.8839999999999999E-2</v>
      </c>
      <c r="U342" s="5">
        <v>1.917E-2</v>
      </c>
      <c r="V342" s="5">
        <v>1.9519999999999999E-2</v>
      </c>
      <c r="W342" s="5">
        <v>1.9810000000000001E-2</v>
      </c>
      <c r="X342" s="5">
        <v>2.002E-2</v>
      </c>
      <c r="Y342" s="5">
        <v>2.026E-2</v>
      </c>
      <c r="Z342" s="5">
        <v>2.1319999999999999E-2</v>
      </c>
      <c r="AA342" s="5">
        <v>2.247E-2</v>
      </c>
      <c r="AB342" s="5">
        <v>2.3650000000000001E-2</v>
      </c>
      <c r="AC342" s="5">
        <v>2.418E-2</v>
      </c>
      <c r="AD342" s="5">
        <v>2.5149999999999999E-2</v>
      </c>
      <c r="AE342" s="5">
        <v>2.581E-2</v>
      </c>
      <c r="AF342" s="5">
        <v>2.341E-2</v>
      </c>
      <c r="AG342" s="5">
        <v>2.3089999999999999E-2</v>
      </c>
      <c r="AH342" s="5">
        <v>2.2710000000000001E-2</v>
      </c>
      <c r="AI342" s="5">
        <v>2.3130000000000001E-2</v>
      </c>
      <c r="AJ342" s="5">
        <v>2.2769999999999999E-2</v>
      </c>
      <c r="AK342" s="5">
        <v>2.0889999999999999E-2</v>
      </c>
      <c r="AM342" s="4" t="s">
        <v>131</v>
      </c>
      <c r="AN342" s="4" t="s">
        <v>132</v>
      </c>
      <c r="AO342" s="5">
        <f t="shared" si="526"/>
        <v>1.7256666666666667E-2</v>
      </c>
      <c r="AP342" s="5">
        <f t="shared" si="527"/>
        <v>1.8079166666666667E-2</v>
      </c>
      <c r="AQ342" s="5">
        <f t="shared" si="528"/>
        <v>2.3387272727272732E-2</v>
      </c>
      <c r="AR342" s="6">
        <f>(AO342-AVERAGE(AO299:AO344))/_xlfn.STDEV.P(AO299:AO344)</f>
        <v>-1.093113506788788</v>
      </c>
      <c r="AS342" s="6">
        <f t="shared" ref="AS342" si="613">(AP342-AVERAGE(AP299:AP344))/_xlfn.STDEV.P(AP299:AP344)</f>
        <v>-1.2976186122195266</v>
      </c>
      <c r="AT342" s="6">
        <f t="shared" ref="AT342" si="614">(AQ342-AVERAGE(AQ299:AQ344))/_xlfn.STDEV.P(AQ299:AQ344)</f>
        <v>-1.2600889485222446</v>
      </c>
    </row>
    <row r="343" spans="1:46" ht="13.5" thickBot="1">
      <c r="A343" s="4" t="s">
        <v>133</v>
      </c>
      <c r="B343" s="4" t="s">
        <v>134</v>
      </c>
      <c r="C343" s="5">
        <v>1.321E-2</v>
      </c>
      <c r="D343" s="5">
        <v>1.324E-2</v>
      </c>
      <c r="E343" s="5">
        <v>1.389E-2</v>
      </c>
      <c r="F343" s="5">
        <v>1.3509999999999999E-2</v>
      </c>
      <c r="G343" s="5">
        <v>1.409E-2</v>
      </c>
      <c r="H343" s="5">
        <v>1.4959999999999999E-2</v>
      </c>
      <c r="I343" s="5">
        <v>1.529E-2</v>
      </c>
      <c r="J343" s="5">
        <v>1.504E-2</v>
      </c>
      <c r="K343" s="5">
        <v>1.504E-2</v>
      </c>
      <c r="L343" s="5">
        <v>1.401E-2</v>
      </c>
      <c r="M343" s="5">
        <v>1.367E-2</v>
      </c>
      <c r="N343" s="5">
        <v>1.353E-2</v>
      </c>
      <c r="O343" s="5">
        <v>1.3520000000000001E-2</v>
      </c>
      <c r="P343" s="5">
        <v>1.3469999999999999E-2</v>
      </c>
      <c r="Q343" s="5">
        <v>1.3259999999999999E-2</v>
      </c>
      <c r="R343" s="5">
        <v>1.355E-2</v>
      </c>
      <c r="S343" s="5">
        <v>1.401E-2</v>
      </c>
      <c r="T343" s="5">
        <v>1.524E-2</v>
      </c>
      <c r="U343" s="5">
        <v>1.5610000000000001E-2</v>
      </c>
      <c r="V343" s="5">
        <v>1.6750000000000001E-2</v>
      </c>
      <c r="W343" s="5">
        <v>1.7299999999999999E-2</v>
      </c>
      <c r="X343" s="5">
        <v>1.7659999999999999E-2</v>
      </c>
      <c r="Y343" s="5">
        <v>1.822E-2</v>
      </c>
      <c r="Z343" s="5">
        <v>1.8440000000000002E-2</v>
      </c>
      <c r="AA343" s="5">
        <v>1.8550000000000001E-2</v>
      </c>
      <c r="AB343" s="5">
        <v>1.9220000000000001E-2</v>
      </c>
      <c r="AC343" s="5">
        <v>1.9029999999999998E-2</v>
      </c>
      <c r="AD343" s="5">
        <v>1.881E-2</v>
      </c>
      <c r="AE343" s="5">
        <v>1.8489999999999999E-2</v>
      </c>
      <c r="AF343" s="5">
        <v>1.6619999999999999E-2</v>
      </c>
      <c r="AG343" s="5">
        <v>1.661E-2</v>
      </c>
      <c r="AH343" s="5">
        <v>1.593E-2</v>
      </c>
      <c r="AI343" s="5">
        <v>1.6080000000000001E-2</v>
      </c>
      <c r="AJ343" s="5">
        <v>1.636E-2</v>
      </c>
      <c r="AK343" s="5">
        <v>1.489E-2</v>
      </c>
      <c r="AM343" s="4" t="s">
        <v>133</v>
      </c>
      <c r="AN343" s="4" t="s">
        <v>134</v>
      </c>
      <c r="AO343" s="5">
        <f t="shared" si="526"/>
        <v>1.412333333333333E-2</v>
      </c>
      <c r="AP343" s="5">
        <f t="shared" si="527"/>
        <v>1.5585833333333335E-2</v>
      </c>
      <c r="AQ343" s="5">
        <f t="shared" si="528"/>
        <v>1.732636363636364E-2</v>
      </c>
      <c r="AR343" s="6">
        <f>(AO343-AVERAGE(AO299:AO344))/_xlfn.STDEV.P(AO299:AO344)</f>
        <v>-1.2836105758884686</v>
      </c>
      <c r="AS343" s="6">
        <f t="shared" ref="AS343" si="615">(AP343-AVERAGE(AP299:AP344))/_xlfn.STDEV.P(AP299:AP344)</f>
        <v>-1.4233356285527416</v>
      </c>
      <c r="AT343" s="6">
        <f t="shared" ref="AT343" si="616">(AQ343-AVERAGE(AQ299:AQ344))/_xlfn.STDEV.P(AQ299:AQ344)</f>
        <v>-1.5330662525399796</v>
      </c>
    </row>
    <row r="344" spans="1:46" ht="13.5" thickBot="1">
      <c r="A344" s="4" t="s">
        <v>135</v>
      </c>
      <c r="B344" s="4" t="s">
        <v>136</v>
      </c>
      <c r="C344" s="5">
        <v>1.8429999999999998E-2</v>
      </c>
      <c r="D344" s="5">
        <v>1.9189999999999999E-2</v>
      </c>
      <c r="E344" s="5">
        <v>2.019E-2</v>
      </c>
      <c r="F344" s="5">
        <v>1.8519999999999998E-2</v>
      </c>
      <c r="G344" s="5">
        <v>1.9879999999999998E-2</v>
      </c>
      <c r="H344" s="5">
        <v>2.1080000000000002E-2</v>
      </c>
      <c r="I344" s="5">
        <v>2.1950000000000001E-2</v>
      </c>
      <c r="J344" s="5">
        <v>2.3730000000000001E-2</v>
      </c>
      <c r="K344" s="5">
        <v>2.4899999999999999E-2</v>
      </c>
      <c r="L344" s="5">
        <v>2.5649999999999999E-2</v>
      </c>
      <c r="M344" s="5">
        <v>2.529E-2</v>
      </c>
      <c r="N344" s="5">
        <v>2.656E-2</v>
      </c>
      <c r="O344" s="5">
        <v>2.5860000000000001E-2</v>
      </c>
      <c r="P344" s="5">
        <v>2.615E-2</v>
      </c>
      <c r="Q344" s="5">
        <v>2.5899999999999999E-2</v>
      </c>
      <c r="R344" s="5">
        <v>2.6239999999999999E-2</v>
      </c>
      <c r="S344" s="5">
        <v>2.792E-2</v>
      </c>
      <c r="T344" s="5">
        <v>3.1519999999999999E-2</v>
      </c>
      <c r="U344" s="5">
        <v>3.2770000000000001E-2</v>
      </c>
      <c r="V344" s="5">
        <v>3.2770000000000001E-2</v>
      </c>
      <c r="W344" s="5">
        <v>3.3399999999999999E-2</v>
      </c>
      <c r="X344" s="5">
        <v>3.4110000000000001E-2</v>
      </c>
      <c r="Y344" s="5">
        <v>3.4790000000000001E-2</v>
      </c>
      <c r="Z344" s="5">
        <v>3.4630000000000001E-2</v>
      </c>
      <c r="AA344" s="5">
        <v>3.6850000000000001E-2</v>
      </c>
      <c r="AB344" s="5">
        <v>3.7379999999999997E-2</v>
      </c>
      <c r="AC344" s="5">
        <v>3.7690000000000001E-2</v>
      </c>
      <c r="AD344" s="5">
        <v>3.9309999999999998E-2</v>
      </c>
      <c r="AE344" s="5">
        <v>4.0849999999999997E-2</v>
      </c>
      <c r="AF344" s="5">
        <v>3.8559999999999997E-2</v>
      </c>
      <c r="AG344" s="5">
        <v>3.8690000000000002E-2</v>
      </c>
      <c r="AH344" s="5">
        <v>3.8629999999999998E-2</v>
      </c>
      <c r="AI344" s="5">
        <v>3.866E-2</v>
      </c>
      <c r="AJ344" s="5">
        <v>3.8260000000000002E-2</v>
      </c>
      <c r="AK344" s="5">
        <v>3.4470000000000001E-2</v>
      </c>
      <c r="AM344" s="4" t="s">
        <v>135</v>
      </c>
      <c r="AN344" s="4" t="s">
        <v>136</v>
      </c>
      <c r="AO344" s="5">
        <f t="shared" si="526"/>
        <v>2.2114166666666667E-2</v>
      </c>
      <c r="AP344" s="5">
        <f t="shared" si="527"/>
        <v>3.0505000000000001E-2</v>
      </c>
      <c r="AQ344" s="5">
        <f t="shared" si="528"/>
        <v>3.8122727272727266E-2</v>
      </c>
      <c r="AR344" s="6">
        <f>(AO344-AVERAGE(AO299:AO344))/_xlfn.STDEV.P(AO299:AO344)</f>
        <v>-0.79779238557016141</v>
      </c>
      <c r="AS344" s="6">
        <f t="shared" ref="AS344" si="617">(AP344-AVERAGE(AP299:AP344))/_xlfn.STDEV.P(AP299:AP344)</f>
        <v>-0.67109239880222382</v>
      </c>
      <c r="AT344" s="6">
        <f t="shared" ref="AT344" si="618">(AQ344-AVERAGE(AQ299:AQ344))/_xlfn.STDEV.P(AQ299:AQ344)</f>
        <v>-0.59641876390795601</v>
      </c>
    </row>
    <row r="345" spans="1:46" ht="13.5" thickBot="1">
      <c r="A345" s="268" t="s">
        <v>143</v>
      </c>
      <c r="B345" s="269"/>
      <c r="C345" s="269"/>
      <c r="D345" s="269"/>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69"/>
      <c r="AJ345" s="269"/>
      <c r="AK345" s="269"/>
      <c r="AM345" s="268" t="s">
        <v>143</v>
      </c>
      <c r="AN345" s="269"/>
      <c r="AO345" s="269"/>
      <c r="AP345" s="269"/>
      <c r="AQ345" s="269"/>
    </row>
    <row r="346" spans="1:46" ht="13.5" thickBot="1">
      <c r="A346" s="267"/>
      <c r="B346" s="267"/>
      <c r="C346" s="4" t="s">
        <v>10</v>
      </c>
      <c r="D346" s="4" t="s">
        <v>11</v>
      </c>
      <c r="E346" s="4" t="s">
        <v>12</v>
      </c>
      <c r="F346" s="4" t="s">
        <v>13</v>
      </c>
      <c r="G346" s="4" t="s">
        <v>14</v>
      </c>
      <c r="H346" s="4" t="s">
        <v>15</v>
      </c>
      <c r="I346" s="4" t="s">
        <v>16</v>
      </c>
      <c r="J346" s="4" t="s">
        <v>17</v>
      </c>
      <c r="K346" s="4" t="s">
        <v>18</v>
      </c>
      <c r="L346" s="4" t="s">
        <v>19</v>
      </c>
      <c r="M346" s="4" t="s">
        <v>20</v>
      </c>
      <c r="N346" s="4" t="s">
        <v>21</v>
      </c>
      <c r="O346" s="4" t="s">
        <v>22</v>
      </c>
      <c r="P346" s="4" t="s">
        <v>23</v>
      </c>
      <c r="Q346" s="4" t="s">
        <v>24</v>
      </c>
      <c r="R346" s="4" t="s">
        <v>25</v>
      </c>
      <c r="S346" s="4" t="s">
        <v>26</v>
      </c>
      <c r="T346" s="4" t="s">
        <v>27</v>
      </c>
      <c r="U346" s="4" t="s">
        <v>28</v>
      </c>
      <c r="V346" s="4" t="s">
        <v>29</v>
      </c>
      <c r="W346" s="4" t="s">
        <v>30</v>
      </c>
      <c r="X346" s="4" t="s">
        <v>31</v>
      </c>
      <c r="Y346" s="4" t="s">
        <v>32</v>
      </c>
      <c r="Z346" s="4" t="s">
        <v>33</v>
      </c>
      <c r="AA346" s="4" t="s">
        <v>34</v>
      </c>
      <c r="AB346" s="4" t="s">
        <v>35</v>
      </c>
      <c r="AC346" s="4" t="s">
        <v>36</v>
      </c>
      <c r="AD346" s="4" t="s">
        <v>37</v>
      </c>
      <c r="AE346" s="4" t="s">
        <v>38</v>
      </c>
      <c r="AF346" s="4" t="s">
        <v>39</v>
      </c>
      <c r="AG346" s="4" t="s">
        <v>40</v>
      </c>
      <c r="AH346" s="4" t="s">
        <v>41</v>
      </c>
      <c r="AI346" s="4" t="s">
        <v>42</v>
      </c>
      <c r="AJ346" s="4" t="s">
        <v>43</v>
      </c>
      <c r="AK346" s="4" t="s">
        <v>44</v>
      </c>
      <c r="AM346" s="267"/>
      <c r="AN346" s="267"/>
      <c r="AO346" s="4">
        <v>2016</v>
      </c>
      <c r="AP346" s="4">
        <v>2017</v>
      </c>
      <c r="AQ346" s="4">
        <v>2018</v>
      </c>
      <c r="AR346" s="4">
        <v>2016</v>
      </c>
      <c r="AS346" s="4">
        <v>2017</v>
      </c>
      <c r="AT346" s="4">
        <v>2018</v>
      </c>
    </row>
    <row r="347" spans="1:46" ht="13.5" thickBot="1">
      <c r="A347" s="4" t="s">
        <v>45</v>
      </c>
      <c r="B347" s="4" t="s">
        <v>46</v>
      </c>
      <c r="C347" s="5">
        <v>7.7289999999999998E-2</v>
      </c>
      <c r="D347" s="5">
        <v>7.8170000000000003E-2</v>
      </c>
      <c r="E347" s="5">
        <v>7.9589999999999994E-2</v>
      </c>
      <c r="F347" s="5">
        <v>8.1030000000000005E-2</v>
      </c>
      <c r="G347" s="5">
        <v>8.1629999999999994E-2</v>
      </c>
      <c r="H347" s="5">
        <v>8.2680000000000003E-2</v>
      </c>
      <c r="I347" s="5">
        <v>8.2849999999999993E-2</v>
      </c>
      <c r="J347" s="5">
        <v>8.3559999999999995E-2</v>
      </c>
      <c r="K347" s="5">
        <v>8.5559999999999997E-2</v>
      </c>
      <c r="L347" s="5">
        <v>8.6230000000000001E-2</v>
      </c>
      <c r="M347" s="5">
        <v>8.6739999999999998E-2</v>
      </c>
      <c r="N347" s="5">
        <v>8.7760000000000005E-2</v>
      </c>
      <c r="O347" s="5">
        <v>8.9359999999999995E-2</v>
      </c>
      <c r="P347" s="5">
        <v>9.1450000000000004E-2</v>
      </c>
      <c r="Q347" s="5">
        <v>9.3280000000000002E-2</v>
      </c>
      <c r="R347" s="5">
        <v>9.3759999999999996E-2</v>
      </c>
      <c r="S347" s="5">
        <v>9.5680000000000001E-2</v>
      </c>
      <c r="T347" s="5">
        <v>9.8159999999999997E-2</v>
      </c>
      <c r="U347" s="5">
        <v>0.10055</v>
      </c>
      <c r="V347" s="5">
        <v>0.10218000000000001</v>
      </c>
      <c r="W347" s="5">
        <v>0.10383000000000001</v>
      </c>
      <c r="X347" s="5">
        <v>0.10798000000000001</v>
      </c>
      <c r="Y347" s="5">
        <v>0.11074000000000001</v>
      </c>
      <c r="Z347" s="5">
        <v>0.11197</v>
      </c>
      <c r="AA347" s="5">
        <v>0.11462</v>
      </c>
      <c r="AB347" s="5">
        <v>0.11645999999999999</v>
      </c>
      <c r="AC347" s="5">
        <v>0.11787</v>
      </c>
      <c r="AD347" s="5">
        <v>0.11873</v>
      </c>
      <c r="AE347" s="5">
        <v>0.12002</v>
      </c>
      <c r="AF347" s="5">
        <v>0.11933000000000001</v>
      </c>
      <c r="AG347" s="5">
        <v>0.11898</v>
      </c>
      <c r="AH347" s="5">
        <v>0.11869</v>
      </c>
      <c r="AI347" s="5">
        <v>0.12051000000000001</v>
      </c>
      <c r="AJ347" s="5">
        <v>0.11884</v>
      </c>
      <c r="AK347" s="5">
        <v>0.10892</v>
      </c>
      <c r="AM347" s="4" t="s">
        <v>45</v>
      </c>
      <c r="AN347" s="4" t="s">
        <v>46</v>
      </c>
      <c r="AO347" s="5">
        <f>AVERAGE(C347:N347)</f>
        <v>8.2757499999999998E-2</v>
      </c>
      <c r="AP347" s="5">
        <f>AVERAGE(O347:Z347)</f>
        <v>9.9911666666666663E-2</v>
      </c>
      <c r="AQ347" s="5">
        <f>AVERAGE(AA347:AK347)</f>
        <v>0.11754272727272727</v>
      </c>
      <c r="AR347" s="6">
        <f>(AO347-AVERAGE(AO347:AO392))/_xlfn.STDEV.P(AO347:AO392)</f>
        <v>0.70372226585119602</v>
      </c>
      <c r="AS347" s="6">
        <f t="shared" ref="AS347" si="619">(AP347-AVERAGE(AP347:AP392))/_xlfn.STDEV.P(AP347:AP392)</f>
        <v>0.61014658628910423</v>
      </c>
      <c r="AT347" s="6">
        <f t="shared" ref="AT347" si="620">(AQ347-AVERAGE(AQ347:AQ392))/_xlfn.STDEV.P(AQ347:AQ392)</f>
        <v>0.72009737609354085</v>
      </c>
    </row>
    <row r="348" spans="1:46" ht="13.5" thickBot="1">
      <c r="A348" s="4" t="s">
        <v>47</v>
      </c>
      <c r="B348" s="4" t="s">
        <v>48</v>
      </c>
      <c r="C348" s="5">
        <v>6.2149999999999997E-2</v>
      </c>
      <c r="D348" s="5">
        <v>6.2140000000000001E-2</v>
      </c>
      <c r="E348" s="5">
        <v>6.3450000000000006E-2</v>
      </c>
      <c r="F348" s="5">
        <v>6.2429999999999999E-2</v>
      </c>
      <c r="G348" s="5">
        <v>6.4350000000000004E-2</v>
      </c>
      <c r="H348" s="5">
        <v>6.4879999999999993E-2</v>
      </c>
      <c r="I348" s="5">
        <v>6.3320000000000001E-2</v>
      </c>
      <c r="J348" s="5">
        <v>6.3600000000000004E-2</v>
      </c>
      <c r="K348" s="5">
        <v>6.3060000000000005E-2</v>
      </c>
      <c r="L348" s="5">
        <v>6.4799999999999996E-2</v>
      </c>
      <c r="M348" s="5">
        <v>6.6919999999999993E-2</v>
      </c>
      <c r="N348" s="5">
        <v>6.7820000000000005E-2</v>
      </c>
      <c r="O348" s="5">
        <v>6.7290000000000003E-2</v>
      </c>
      <c r="P348" s="5">
        <v>6.8070000000000006E-2</v>
      </c>
      <c r="Q348" s="5">
        <v>6.7559999999999995E-2</v>
      </c>
      <c r="R348" s="5">
        <v>7.2529999999999997E-2</v>
      </c>
      <c r="S348" s="5">
        <v>7.2489999999999999E-2</v>
      </c>
      <c r="T348" s="5">
        <v>7.6569999999999999E-2</v>
      </c>
      <c r="U348" s="5">
        <v>7.8939999999999996E-2</v>
      </c>
      <c r="V348" s="5">
        <v>8.3739999999999995E-2</v>
      </c>
      <c r="W348" s="5">
        <v>8.9469999999999994E-2</v>
      </c>
      <c r="X348" s="5">
        <v>9.5960000000000004E-2</v>
      </c>
      <c r="Y348" s="5">
        <v>9.8290000000000002E-2</v>
      </c>
      <c r="Z348" s="5">
        <v>0.1004</v>
      </c>
      <c r="AA348" s="5">
        <v>0.10578</v>
      </c>
      <c r="AB348" s="5">
        <v>0.11298</v>
      </c>
      <c r="AC348" s="5">
        <v>0.123</v>
      </c>
      <c r="AD348" s="5">
        <v>0.12619</v>
      </c>
      <c r="AE348" s="5">
        <v>0.12945000000000001</v>
      </c>
      <c r="AF348" s="5">
        <v>0.13017999999999999</v>
      </c>
      <c r="AG348" s="5">
        <v>0.1336</v>
      </c>
      <c r="AH348" s="5">
        <v>0.13281999999999999</v>
      </c>
      <c r="AI348" s="5">
        <v>0.13508999999999999</v>
      </c>
      <c r="AJ348" s="5">
        <v>0.13267999999999999</v>
      </c>
      <c r="AK348" s="5">
        <v>0.12218999999999999</v>
      </c>
      <c r="AM348" s="4" t="s">
        <v>47</v>
      </c>
      <c r="AN348" s="4" t="s">
        <v>48</v>
      </c>
      <c r="AO348" s="5">
        <f t="shared" ref="AO348:AO392" si="621">AVERAGE(C348:N348)</f>
        <v>6.4076666666666657E-2</v>
      </c>
      <c r="AP348" s="5">
        <f t="shared" ref="AP348:AP392" si="622">AVERAGE(O348:Z348)</f>
        <v>8.0942500000000014E-2</v>
      </c>
      <c r="AQ348" s="5">
        <f t="shared" ref="AQ348:AQ392" si="623">AVERAGE(AA348:AK348)</f>
        <v>0.12581454545454543</v>
      </c>
      <c r="AR348" s="6">
        <f>(AO348-AVERAGE(AO347:AO392))/_xlfn.STDEV.P(AO347:AO392)</f>
        <v>-0.3496801269454512</v>
      </c>
      <c r="AS348" s="6">
        <f t="shared" ref="AS348" si="624">(AP348-AVERAGE(AP347:AP392))/_xlfn.STDEV.P(AP347:AP392)</f>
        <v>-0.26399538745741918</v>
      </c>
      <c r="AT348" s="6">
        <f t="shared" ref="AT348" si="625">(AQ348-AVERAGE(AQ347:AQ392))/_xlfn.STDEV.P(AQ347:AQ392)</f>
        <v>1.0461138663968157</v>
      </c>
    </row>
    <row r="349" spans="1:46" ht="13.5" thickBot="1">
      <c r="A349" s="4" t="s">
        <v>49</v>
      </c>
      <c r="B349" s="4" t="s">
        <v>50</v>
      </c>
      <c r="C349" s="5">
        <v>8.4269999999999998E-2</v>
      </c>
      <c r="D349" s="5">
        <v>8.5769999999999999E-2</v>
      </c>
      <c r="E349" s="5">
        <v>8.5559999999999997E-2</v>
      </c>
      <c r="F349" s="5">
        <v>8.7220000000000006E-2</v>
      </c>
      <c r="G349" s="5">
        <v>8.8789999999999994E-2</v>
      </c>
      <c r="H349" s="5">
        <v>8.9270000000000002E-2</v>
      </c>
      <c r="I349" s="5">
        <v>9.0020000000000003E-2</v>
      </c>
      <c r="J349" s="5">
        <v>9.178E-2</v>
      </c>
      <c r="K349" s="5">
        <v>9.4210000000000002E-2</v>
      </c>
      <c r="L349" s="5">
        <v>9.6670000000000006E-2</v>
      </c>
      <c r="M349" s="5">
        <v>9.8669999999999994E-2</v>
      </c>
      <c r="N349" s="5">
        <v>9.962E-2</v>
      </c>
      <c r="O349" s="5">
        <v>0.10192</v>
      </c>
      <c r="P349" s="5">
        <v>0.10174999999999999</v>
      </c>
      <c r="Q349" s="5">
        <v>0.10605000000000001</v>
      </c>
      <c r="R349" s="5">
        <v>0.1085</v>
      </c>
      <c r="S349" s="5">
        <v>0.10975</v>
      </c>
      <c r="T349" s="5">
        <v>0.11493</v>
      </c>
      <c r="U349" s="5">
        <v>0.11675000000000001</v>
      </c>
      <c r="V349" s="5">
        <v>0.11965000000000001</v>
      </c>
      <c r="W349" s="5">
        <v>0.12102</v>
      </c>
      <c r="X349" s="5">
        <v>0.12207</v>
      </c>
      <c r="Y349" s="5">
        <v>0.12631999999999999</v>
      </c>
      <c r="Z349" s="5">
        <v>0.12778</v>
      </c>
      <c r="AA349" s="5">
        <v>0.13028999999999999</v>
      </c>
      <c r="AB349" s="5">
        <v>0.13353000000000001</v>
      </c>
      <c r="AC349" s="5">
        <v>0.13533000000000001</v>
      </c>
      <c r="AD349" s="5">
        <v>0.13672000000000001</v>
      </c>
      <c r="AE349" s="5">
        <v>0.13775999999999999</v>
      </c>
      <c r="AF349" s="5">
        <v>0.13641</v>
      </c>
      <c r="AG349" s="5">
        <v>0.13608999999999999</v>
      </c>
      <c r="AH349" s="5">
        <v>0.13630999999999999</v>
      </c>
      <c r="AI349" s="5">
        <v>0.13936999999999999</v>
      </c>
      <c r="AJ349" s="5">
        <v>0.1411</v>
      </c>
      <c r="AK349" s="5">
        <v>0.12909999999999999</v>
      </c>
      <c r="AM349" s="4" t="s">
        <v>49</v>
      </c>
      <c r="AN349" s="4" t="s">
        <v>50</v>
      </c>
      <c r="AO349" s="5">
        <f t="shared" si="621"/>
        <v>9.0987499999999999E-2</v>
      </c>
      <c r="AP349" s="5">
        <f t="shared" si="622"/>
        <v>0.11470749999999998</v>
      </c>
      <c r="AQ349" s="5">
        <f t="shared" si="623"/>
        <v>0.13563727272727275</v>
      </c>
      <c r="AR349" s="6">
        <f>(AO349-AVERAGE(AO347:AO392))/_xlfn.STDEV.P(AO347:AO392)</f>
        <v>1.1678076488756723</v>
      </c>
      <c r="AS349" s="6">
        <f t="shared" ref="AS349" si="626">(AP349-AVERAGE(AP347:AP392))/_xlfn.STDEV.P(AP347:AP392)</f>
        <v>1.2919719495483195</v>
      </c>
      <c r="AT349" s="6">
        <f t="shared" ref="AT349" si="627">(AQ349-AVERAGE(AQ347:AQ392))/_xlfn.STDEV.P(AQ347:AQ392)</f>
        <v>1.4332562092616261</v>
      </c>
    </row>
    <row r="350" spans="1:46" ht="13.5" thickBot="1">
      <c r="A350" s="4" t="s">
        <v>51</v>
      </c>
      <c r="B350" s="4" t="s">
        <v>52</v>
      </c>
      <c r="C350" s="5">
        <v>7.1349999999999997E-2</v>
      </c>
      <c r="D350" s="5">
        <v>7.3450000000000001E-2</v>
      </c>
      <c r="E350" s="5">
        <v>7.4649999999999994E-2</v>
      </c>
      <c r="F350" s="5">
        <v>7.4529999999999999E-2</v>
      </c>
      <c r="G350" s="5">
        <v>7.5319999999999998E-2</v>
      </c>
      <c r="H350" s="5">
        <v>7.7210000000000001E-2</v>
      </c>
      <c r="I350" s="5">
        <v>7.8939999999999996E-2</v>
      </c>
      <c r="J350" s="5">
        <v>8.1180000000000002E-2</v>
      </c>
      <c r="K350" s="5">
        <v>8.2100000000000006E-2</v>
      </c>
      <c r="L350" s="5">
        <v>8.3479999999999999E-2</v>
      </c>
      <c r="M350" s="5">
        <v>8.4989999999999996E-2</v>
      </c>
      <c r="N350" s="5">
        <v>8.7260000000000004E-2</v>
      </c>
      <c r="O350" s="5">
        <v>8.9959999999999998E-2</v>
      </c>
      <c r="P350" s="5">
        <v>9.3909999999999993E-2</v>
      </c>
      <c r="Q350" s="5">
        <v>9.8680000000000004E-2</v>
      </c>
      <c r="R350" s="5">
        <v>0.10119</v>
      </c>
      <c r="S350" s="5">
        <v>0.10503</v>
      </c>
      <c r="T350" s="5">
        <v>0.11001</v>
      </c>
      <c r="U350" s="5">
        <v>0.11273</v>
      </c>
      <c r="V350" s="5">
        <v>0.11439000000000001</v>
      </c>
      <c r="W350" s="5">
        <v>0.11813</v>
      </c>
      <c r="X350" s="5">
        <v>0.12083000000000001</v>
      </c>
      <c r="Y350" s="5">
        <v>0.12173</v>
      </c>
      <c r="Z350" s="5">
        <v>0.12103999999999999</v>
      </c>
      <c r="AA350" s="5">
        <v>0.12373000000000001</v>
      </c>
      <c r="AB350" s="5">
        <v>0.12163</v>
      </c>
      <c r="AC350" s="5">
        <v>0.12003</v>
      </c>
      <c r="AD350" s="5">
        <v>0.12212000000000001</v>
      </c>
      <c r="AE350" s="5">
        <v>0.1242</v>
      </c>
      <c r="AF350" s="5">
        <v>0.12157999999999999</v>
      </c>
      <c r="AG350" s="5">
        <v>0.11965000000000001</v>
      </c>
      <c r="AH350" s="5">
        <v>0.12041</v>
      </c>
      <c r="AI350" s="5">
        <v>0.11969</v>
      </c>
      <c r="AJ350" s="5">
        <v>0.12132</v>
      </c>
      <c r="AK350" s="5">
        <v>0.11257</v>
      </c>
      <c r="AM350" s="4" t="s">
        <v>51</v>
      </c>
      <c r="AN350" s="4" t="s">
        <v>52</v>
      </c>
      <c r="AO350" s="5">
        <f t="shared" si="621"/>
        <v>7.8705000000000011E-2</v>
      </c>
      <c r="AP350" s="5">
        <f t="shared" si="622"/>
        <v>0.10896916666666666</v>
      </c>
      <c r="AQ350" s="5">
        <f t="shared" si="623"/>
        <v>0.12063000000000001</v>
      </c>
      <c r="AR350" s="6">
        <f>(AO350-AVERAGE(AO347:AO392))/_xlfn.STDEV.P(AO347:AO392)</f>
        <v>0.47520391655512267</v>
      </c>
      <c r="AS350" s="6">
        <f t="shared" ref="AS350" si="628">(AP350-AVERAGE(AP347:AP392))/_xlfn.STDEV.P(AP347:AP392)</f>
        <v>1.0275366101282717</v>
      </c>
      <c r="AT350" s="6">
        <f t="shared" ref="AT350" si="629">(AQ350-AVERAGE(AQ347:AQ392))/_xlfn.STDEV.P(AQ347:AQ392)</f>
        <v>0.84177580241180994</v>
      </c>
    </row>
    <row r="351" spans="1:46" ht="13.5" thickBot="1">
      <c r="A351" s="4" t="s">
        <v>53</v>
      </c>
      <c r="B351" s="4" t="s">
        <v>54</v>
      </c>
      <c r="C351" s="5">
        <v>9.5610000000000001E-2</v>
      </c>
      <c r="D351" s="5">
        <v>9.8409999999999997E-2</v>
      </c>
      <c r="E351" s="5">
        <v>9.8659999999999998E-2</v>
      </c>
      <c r="F351" s="5">
        <v>0.10045</v>
      </c>
      <c r="G351" s="5">
        <v>0.10327</v>
      </c>
      <c r="H351" s="5">
        <v>0.10600999999999999</v>
      </c>
      <c r="I351" s="5">
        <v>0.10718999999999999</v>
      </c>
      <c r="J351" s="5">
        <v>0.10947999999999999</v>
      </c>
      <c r="K351" s="5">
        <v>0.11161</v>
      </c>
      <c r="L351" s="5">
        <v>0.11398</v>
      </c>
      <c r="M351" s="5">
        <v>0.115</v>
      </c>
      <c r="N351" s="5">
        <v>0.11537</v>
      </c>
      <c r="O351" s="5">
        <v>0.1158</v>
      </c>
      <c r="P351" s="5">
        <v>0.11651</v>
      </c>
      <c r="Q351" s="5">
        <v>0.12141</v>
      </c>
      <c r="R351" s="5">
        <v>0.12028999999999999</v>
      </c>
      <c r="S351" s="5">
        <v>0.12245</v>
      </c>
      <c r="T351" s="5">
        <v>0.12386999999999999</v>
      </c>
      <c r="U351" s="5">
        <v>0.12343</v>
      </c>
      <c r="V351" s="5">
        <v>0.12817000000000001</v>
      </c>
      <c r="W351" s="5">
        <v>0.13263</v>
      </c>
      <c r="X351" s="5">
        <v>0.13666</v>
      </c>
      <c r="Y351" s="5">
        <v>0.14094000000000001</v>
      </c>
      <c r="Z351" s="5">
        <v>0.14154</v>
      </c>
      <c r="AA351" s="5">
        <v>0.14455999999999999</v>
      </c>
      <c r="AB351" s="5">
        <v>0.14534</v>
      </c>
      <c r="AC351" s="5">
        <v>0.14279</v>
      </c>
      <c r="AD351" s="5">
        <v>0.14476</v>
      </c>
      <c r="AE351" s="5">
        <v>0.14382</v>
      </c>
      <c r="AF351" s="5">
        <v>0.14421999999999999</v>
      </c>
      <c r="AG351" s="5">
        <v>0.14455000000000001</v>
      </c>
      <c r="AH351" s="5">
        <v>0.14313999999999999</v>
      </c>
      <c r="AI351" s="5">
        <v>0.14430000000000001</v>
      </c>
      <c r="AJ351" s="5">
        <v>0.14785000000000001</v>
      </c>
      <c r="AK351" s="5">
        <v>0.13200000000000001</v>
      </c>
      <c r="AM351" s="4" t="s">
        <v>53</v>
      </c>
      <c r="AN351" s="4" t="s">
        <v>54</v>
      </c>
      <c r="AO351" s="5">
        <f t="shared" si="621"/>
        <v>0.10625333333333332</v>
      </c>
      <c r="AP351" s="5">
        <f t="shared" si="622"/>
        <v>0.126975</v>
      </c>
      <c r="AQ351" s="5">
        <f t="shared" si="623"/>
        <v>0.14339363636363639</v>
      </c>
      <c r="AR351" s="6">
        <f>(AO351-AVERAGE(AO347:AO392))/_xlfn.STDEV.P(AO347:AO392)</f>
        <v>2.0286399829811175</v>
      </c>
      <c r="AS351" s="6">
        <f t="shared" ref="AS351" si="630">(AP351-AVERAGE(AP347:AP392))/_xlfn.STDEV.P(AP347:AP392)</f>
        <v>1.8572860116456975</v>
      </c>
      <c r="AT351" s="6">
        <f t="shared" ref="AT351" si="631">(AQ351-AVERAGE(AQ347:AQ392))/_xlfn.STDEV.P(AQ347:AQ392)</f>
        <v>1.7389571319198911</v>
      </c>
    </row>
    <row r="352" spans="1:46" ht="13.5" thickBot="1">
      <c r="A352" s="4" t="s">
        <v>55</v>
      </c>
      <c r="B352" s="4" t="s">
        <v>56</v>
      </c>
      <c r="C352" s="5">
        <v>8.1689999999999999E-2</v>
      </c>
      <c r="D352" s="5">
        <v>8.4029999999999994E-2</v>
      </c>
      <c r="E352" s="5">
        <v>8.5339999999999999E-2</v>
      </c>
      <c r="F352" s="5">
        <v>8.6540000000000006E-2</v>
      </c>
      <c r="G352" s="5">
        <v>8.8220000000000007E-2</v>
      </c>
      <c r="H352" s="5">
        <v>8.9690000000000006E-2</v>
      </c>
      <c r="I352" s="5">
        <v>8.9969999999999994E-2</v>
      </c>
      <c r="J352" s="5">
        <v>9.0969999999999995E-2</v>
      </c>
      <c r="K352" s="5">
        <v>9.2509999999999995E-2</v>
      </c>
      <c r="L352" s="5">
        <v>9.6879999999999994E-2</v>
      </c>
      <c r="M352" s="5">
        <v>0.10032000000000001</v>
      </c>
      <c r="N352" s="5">
        <v>0.10285</v>
      </c>
      <c r="O352" s="5">
        <v>0.10502</v>
      </c>
      <c r="P352" s="5">
        <v>0.10716000000000001</v>
      </c>
      <c r="Q352" s="5">
        <v>0.11075</v>
      </c>
      <c r="R352" s="5">
        <v>0.11354</v>
      </c>
      <c r="S352" s="5">
        <v>0.11626</v>
      </c>
      <c r="T352" s="5">
        <v>0.11897000000000001</v>
      </c>
      <c r="U352" s="5">
        <v>0.12028</v>
      </c>
      <c r="V352" s="5">
        <v>0.12447</v>
      </c>
      <c r="W352" s="5">
        <v>0.12911</v>
      </c>
      <c r="X352" s="5">
        <v>0.13177</v>
      </c>
      <c r="Y352" s="5">
        <v>0.13342999999999999</v>
      </c>
      <c r="Z352" s="5">
        <v>0.13502</v>
      </c>
      <c r="AA352" s="5">
        <v>0.13905999999999999</v>
      </c>
      <c r="AB352" s="5">
        <v>0.14319999999999999</v>
      </c>
      <c r="AC352" s="5">
        <v>0.14305000000000001</v>
      </c>
      <c r="AD352" s="5">
        <v>0.14349999999999999</v>
      </c>
      <c r="AE352" s="5">
        <v>0.14208999999999999</v>
      </c>
      <c r="AF352" s="5">
        <v>0.14307</v>
      </c>
      <c r="AG352" s="5">
        <v>0.14402000000000001</v>
      </c>
      <c r="AH352" s="5">
        <v>0.14796000000000001</v>
      </c>
      <c r="AI352" s="5">
        <v>0.15243000000000001</v>
      </c>
      <c r="AJ352" s="5">
        <v>0.15131</v>
      </c>
      <c r="AK352" s="5">
        <v>0.13839000000000001</v>
      </c>
      <c r="AM352" s="4" t="s">
        <v>55</v>
      </c>
      <c r="AN352" s="4" t="s">
        <v>56</v>
      </c>
      <c r="AO352" s="5">
        <f t="shared" si="621"/>
        <v>9.0750833333333336E-2</v>
      </c>
      <c r="AP352" s="5">
        <f t="shared" si="622"/>
        <v>0.12048166666666665</v>
      </c>
      <c r="AQ352" s="5">
        <f t="shared" si="623"/>
        <v>0.14437090909090911</v>
      </c>
      <c r="AR352" s="6">
        <f>(AO352-AVERAGE(AO347:AO392))/_xlfn.STDEV.P(AO347:AO392)</f>
        <v>1.1544621396837982</v>
      </c>
      <c r="AS352" s="6">
        <f t="shared" ref="AS352" si="632">(AP352-AVERAGE(AP347:AP392))/_xlfn.STDEV.P(AP347:AP392)</f>
        <v>1.5580585697692779</v>
      </c>
      <c r="AT352" s="6">
        <f t="shared" ref="AT352" si="633">(AQ352-AVERAGE(AQ347:AQ392))/_xlfn.STDEV.P(AQ347:AQ392)</f>
        <v>1.7774743016172223</v>
      </c>
    </row>
    <row r="353" spans="1:46" ht="13.5" thickBot="1">
      <c r="A353" s="4" t="s">
        <v>57</v>
      </c>
      <c r="B353" s="4" t="s">
        <v>58</v>
      </c>
      <c r="C353" s="5">
        <v>8.8819999999999996E-2</v>
      </c>
      <c r="D353" s="5">
        <v>9.0709999999999999E-2</v>
      </c>
      <c r="E353" s="5">
        <v>9.0370000000000006E-2</v>
      </c>
      <c r="F353" s="5">
        <v>8.9749999999999996E-2</v>
      </c>
      <c r="G353" s="5">
        <v>8.9520000000000002E-2</v>
      </c>
      <c r="H353" s="5">
        <v>9.0980000000000005E-2</v>
      </c>
      <c r="I353" s="5">
        <v>9.0060000000000001E-2</v>
      </c>
      <c r="J353" s="5">
        <v>9.1579999999999995E-2</v>
      </c>
      <c r="K353" s="5">
        <v>9.3840000000000007E-2</v>
      </c>
      <c r="L353" s="5">
        <v>9.4339999999999993E-2</v>
      </c>
      <c r="M353" s="5">
        <v>9.3429999999999999E-2</v>
      </c>
      <c r="N353" s="5">
        <v>9.393E-2</v>
      </c>
      <c r="O353" s="5">
        <v>9.6579999999999999E-2</v>
      </c>
      <c r="P353" s="5">
        <v>9.9529999999999993E-2</v>
      </c>
      <c r="Q353" s="5">
        <v>0.10308</v>
      </c>
      <c r="R353" s="5">
        <v>0.10617</v>
      </c>
      <c r="S353" s="5">
        <v>0.11012</v>
      </c>
      <c r="T353" s="5">
        <v>0.114</v>
      </c>
      <c r="U353" s="5">
        <v>0.11616</v>
      </c>
      <c r="V353" s="5">
        <v>0.11887</v>
      </c>
      <c r="W353" s="5">
        <v>0.12213</v>
      </c>
      <c r="X353" s="5">
        <v>0.12518000000000001</v>
      </c>
      <c r="Y353" s="5">
        <v>0.12653</v>
      </c>
      <c r="Z353" s="5">
        <v>0.12762000000000001</v>
      </c>
      <c r="AA353" s="5">
        <v>0.13117000000000001</v>
      </c>
      <c r="AB353" s="5">
        <v>0.13167999999999999</v>
      </c>
      <c r="AC353" s="5">
        <v>0.13136999999999999</v>
      </c>
      <c r="AD353" s="5">
        <v>0.13181999999999999</v>
      </c>
      <c r="AE353" s="5">
        <v>0.13064000000000001</v>
      </c>
      <c r="AF353" s="5">
        <v>0.12731999999999999</v>
      </c>
      <c r="AG353" s="5">
        <v>0.12720000000000001</v>
      </c>
      <c r="AH353" s="5">
        <v>0.12589</v>
      </c>
      <c r="AI353" s="5">
        <v>0.12279</v>
      </c>
      <c r="AJ353" s="5">
        <v>0.12335</v>
      </c>
      <c r="AK353" s="5">
        <v>0.11360000000000001</v>
      </c>
      <c r="AM353" s="4" t="s">
        <v>57</v>
      </c>
      <c r="AN353" s="4" t="s">
        <v>58</v>
      </c>
      <c r="AO353" s="5">
        <f t="shared" si="621"/>
        <v>9.1444166666666674E-2</v>
      </c>
      <c r="AP353" s="5">
        <f t="shared" si="622"/>
        <v>0.11383083333333334</v>
      </c>
      <c r="AQ353" s="5">
        <f t="shared" si="623"/>
        <v>0.12698454545454546</v>
      </c>
      <c r="AR353" s="6">
        <f>(AO353-AVERAGE(AO347:AO392))/_xlfn.STDEV.P(AO347:AO392)</f>
        <v>1.1935588426684445</v>
      </c>
      <c r="AS353" s="6">
        <f t="shared" ref="AS353" si="634">(AP353-AVERAGE(AP347:AP392))/_xlfn.STDEV.P(AP347:AP392)</f>
        <v>1.2515731727446771</v>
      </c>
      <c r="AT353" s="6">
        <f t="shared" ref="AT353" si="635">(AQ353-AVERAGE(AQ347:AQ392))/_xlfn.STDEV.P(AQ347:AQ392)</f>
        <v>1.0922269802577156</v>
      </c>
    </row>
    <row r="354" spans="1:46" ht="13.5" thickBot="1">
      <c r="A354" s="4" t="s">
        <v>59</v>
      </c>
      <c r="B354" s="4" t="s">
        <v>60</v>
      </c>
      <c r="C354" s="5">
        <v>9.264E-2</v>
      </c>
      <c r="D354" s="5">
        <v>9.6329999999999999E-2</v>
      </c>
      <c r="E354" s="5">
        <v>9.8400000000000001E-2</v>
      </c>
      <c r="F354" s="5">
        <v>0.10116</v>
      </c>
      <c r="G354" s="5">
        <v>0.10229000000000001</v>
      </c>
      <c r="H354" s="5">
        <v>0.10392999999999999</v>
      </c>
      <c r="I354" s="5">
        <v>0.10593</v>
      </c>
      <c r="J354" s="5">
        <v>0.10636</v>
      </c>
      <c r="K354" s="5">
        <v>0.10650999999999999</v>
      </c>
      <c r="L354" s="5">
        <v>0.10972</v>
      </c>
      <c r="M354" s="5">
        <v>0.11415</v>
      </c>
      <c r="N354" s="5">
        <v>0.11447</v>
      </c>
      <c r="O354" s="5">
        <v>0.11835</v>
      </c>
      <c r="P354" s="5">
        <v>0.12297</v>
      </c>
      <c r="Q354" s="5">
        <v>0.12744</v>
      </c>
      <c r="R354" s="5">
        <v>0.12886</v>
      </c>
      <c r="S354" s="5">
        <v>0.13420000000000001</v>
      </c>
      <c r="T354" s="5">
        <v>0.13858999999999999</v>
      </c>
      <c r="U354" s="5">
        <v>0.14049</v>
      </c>
      <c r="V354" s="5">
        <v>0.14180000000000001</v>
      </c>
      <c r="W354" s="5">
        <v>0.1474</v>
      </c>
      <c r="X354" s="5">
        <v>0.14754</v>
      </c>
      <c r="Y354" s="5">
        <v>0.1489</v>
      </c>
      <c r="Z354" s="5">
        <v>0.15440000000000001</v>
      </c>
      <c r="AA354" s="5">
        <v>0.1585</v>
      </c>
      <c r="AB354" s="5">
        <v>0.15656</v>
      </c>
      <c r="AC354" s="5">
        <v>0.15604000000000001</v>
      </c>
      <c r="AD354" s="5">
        <v>0.15876000000000001</v>
      </c>
      <c r="AE354" s="5">
        <v>0.15423000000000001</v>
      </c>
      <c r="AF354" s="5">
        <v>0.15395</v>
      </c>
      <c r="AG354" s="5">
        <v>0.15221000000000001</v>
      </c>
      <c r="AH354" s="5">
        <v>0.15329999999999999</v>
      </c>
      <c r="AI354" s="5">
        <v>0.15057999999999999</v>
      </c>
      <c r="AJ354" s="5">
        <v>0.15096000000000001</v>
      </c>
      <c r="AK354" s="5">
        <v>0.13406999999999999</v>
      </c>
      <c r="AM354" s="4" t="s">
        <v>59</v>
      </c>
      <c r="AN354" s="4" t="s">
        <v>60</v>
      </c>
      <c r="AO354" s="5">
        <f t="shared" si="621"/>
        <v>0.10432416666666666</v>
      </c>
      <c r="AP354" s="5">
        <f t="shared" si="622"/>
        <v>0.13757833333333333</v>
      </c>
      <c r="AQ354" s="5">
        <f t="shared" si="623"/>
        <v>0.15265090909090909</v>
      </c>
      <c r="AR354" s="6">
        <f>(AO354-AVERAGE(AO347:AO392))/_xlfn.STDEV.P(AO347:AO392)</f>
        <v>1.9198552865755221</v>
      </c>
      <c r="AS354" s="6">
        <f t="shared" ref="AS354" si="636">(AP354-AVERAGE(AP347:AP392))/_xlfn.STDEV.P(AP347:AP392)</f>
        <v>2.3459115211985142</v>
      </c>
      <c r="AT354" s="6">
        <f t="shared" ref="AT354" si="637">(AQ354-AVERAGE(AQ347:AQ392))/_xlfn.STDEV.P(AQ347:AQ392)</f>
        <v>2.1038132612481961</v>
      </c>
    </row>
    <row r="355" spans="1:46" ht="13.5" thickBot="1">
      <c r="A355" s="4" t="s">
        <v>61</v>
      </c>
      <c r="B355" s="4" t="s">
        <v>62</v>
      </c>
      <c r="C355" s="5">
        <v>7.5459999999999999E-2</v>
      </c>
      <c r="D355" s="5">
        <v>7.6259999999999994E-2</v>
      </c>
      <c r="E355" s="5">
        <v>7.6130000000000003E-2</v>
      </c>
      <c r="F355" s="5">
        <v>7.6020000000000004E-2</v>
      </c>
      <c r="G355" s="5">
        <v>7.8589999999999993E-2</v>
      </c>
      <c r="H355" s="5">
        <v>7.9699999999999993E-2</v>
      </c>
      <c r="I355" s="5">
        <v>8.022E-2</v>
      </c>
      <c r="J355" s="5">
        <v>8.0409999999999995E-2</v>
      </c>
      <c r="K355" s="5">
        <v>8.0019999999999994E-2</v>
      </c>
      <c r="L355" s="5">
        <v>7.9409999999999994E-2</v>
      </c>
      <c r="M355" s="5">
        <v>8.0799999999999997E-2</v>
      </c>
      <c r="N355" s="5">
        <v>8.1549999999999997E-2</v>
      </c>
      <c r="O355" s="5">
        <v>8.2250000000000004E-2</v>
      </c>
      <c r="P355" s="5">
        <v>8.3940000000000001E-2</v>
      </c>
      <c r="Q355" s="5">
        <v>8.6629999999999999E-2</v>
      </c>
      <c r="R355" s="5">
        <v>9.0399999999999994E-2</v>
      </c>
      <c r="S355" s="5">
        <v>9.2899999999999996E-2</v>
      </c>
      <c r="T355" s="5">
        <v>9.6369999999999997E-2</v>
      </c>
      <c r="U355" s="5">
        <v>9.7140000000000004E-2</v>
      </c>
      <c r="V355" s="5">
        <v>9.8559999999999995E-2</v>
      </c>
      <c r="W355" s="5">
        <v>0.1022</v>
      </c>
      <c r="X355" s="5">
        <v>0.10544000000000001</v>
      </c>
      <c r="Y355" s="5">
        <v>0.10659</v>
      </c>
      <c r="Z355" s="5">
        <v>0.10725999999999999</v>
      </c>
      <c r="AA355" s="5">
        <v>0.10924</v>
      </c>
      <c r="AB355" s="5">
        <v>0.10970000000000001</v>
      </c>
      <c r="AC355" s="5">
        <v>0.11398999999999999</v>
      </c>
      <c r="AD355" s="5">
        <v>0.11247</v>
      </c>
      <c r="AE355" s="5">
        <v>0.11121</v>
      </c>
      <c r="AF355" s="5">
        <v>0.11014</v>
      </c>
      <c r="AG355" s="5">
        <v>0.11146</v>
      </c>
      <c r="AH355" s="5">
        <v>0.11219999999999999</v>
      </c>
      <c r="AI355" s="5">
        <v>0.11348999999999999</v>
      </c>
      <c r="AJ355" s="5">
        <v>0.11178</v>
      </c>
      <c r="AK355" s="5">
        <v>0.10403999999999999</v>
      </c>
      <c r="AM355" s="4" t="s">
        <v>61</v>
      </c>
      <c r="AN355" s="4" t="s">
        <v>62</v>
      </c>
      <c r="AO355" s="5">
        <f t="shared" si="621"/>
        <v>7.8714166666666655E-2</v>
      </c>
      <c r="AP355" s="5">
        <f t="shared" si="622"/>
        <v>9.5806666666666651E-2</v>
      </c>
      <c r="AQ355" s="5">
        <f t="shared" si="623"/>
        <v>0.11088363636363635</v>
      </c>
      <c r="AR355" s="6">
        <f>(AO355-AVERAGE(AO347:AO392))/_xlfn.STDEV.P(AO347:AO392)</f>
        <v>0.47572082008015876</v>
      </c>
      <c r="AS355" s="6">
        <f t="shared" ref="AS355" si="638">(AP355-AVERAGE(AP347:AP392))/_xlfn.STDEV.P(AP347:AP392)</f>
        <v>0.42097892988725077</v>
      </c>
      <c r="AT355" s="6">
        <f t="shared" ref="AT355" si="639">(AQ355-AVERAGE(AQ347:AQ392))/_xlfn.STDEV.P(AQ347:AQ392)</f>
        <v>0.4576431732721869</v>
      </c>
    </row>
    <row r="356" spans="1:46" ht="13.5" thickBot="1">
      <c r="A356" s="4" t="s">
        <v>63</v>
      </c>
      <c r="B356" s="4" t="s">
        <v>64</v>
      </c>
      <c r="C356" s="5">
        <v>8.1509999999999999E-2</v>
      </c>
      <c r="D356" s="5">
        <v>8.1939999999999999E-2</v>
      </c>
      <c r="E356" s="5">
        <v>8.2119999999999999E-2</v>
      </c>
      <c r="F356" s="5">
        <v>8.269E-2</v>
      </c>
      <c r="G356" s="5">
        <v>8.2739999999999994E-2</v>
      </c>
      <c r="H356" s="5">
        <v>8.412E-2</v>
      </c>
      <c r="I356" s="5">
        <v>8.3930000000000005E-2</v>
      </c>
      <c r="J356" s="5">
        <v>8.448E-2</v>
      </c>
      <c r="K356" s="5">
        <v>8.6330000000000004E-2</v>
      </c>
      <c r="L356" s="5">
        <v>8.6580000000000004E-2</v>
      </c>
      <c r="M356" s="5">
        <v>8.7220000000000006E-2</v>
      </c>
      <c r="N356" s="5">
        <v>8.7590000000000001E-2</v>
      </c>
      <c r="O356" s="5">
        <v>9.1230000000000006E-2</v>
      </c>
      <c r="P356" s="5">
        <v>9.4280000000000003E-2</v>
      </c>
      <c r="Q356" s="5">
        <v>9.8500000000000004E-2</v>
      </c>
      <c r="R356" s="5">
        <v>9.8809999999999995E-2</v>
      </c>
      <c r="S356" s="5">
        <v>0.10073</v>
      </c>
      <c r="T356" s="5">
        <v>0.10641</v>
      </c>
      <c r="U356" s="5">
        <v>0.10749</v>
      </c>
      <c r="V356" s="5">
        <v>0.10807</v>
      </c>
      <c r="W356" s="5">
        <v>0.11156000000000001</v>
      </c>
      <c r="X356" s="5">
        <v>0.11831</v>
      </c>
      <c r="Y356" s="5">
        <v>0.12089</v>
      </c>
      <c r="Z356" s="5">
        <v>0.12064</v>
      </c>
      <c r="AA356" s="5">
        <v>0.12335</v>
      </c>
      <c r="AB356" s="5">
        <v>0.12292</v>
      </c>
      <c r="AC356" s="5">
        <v>0.12439</v>
      </c>
      <c r="AD356" s="5">
        <v>0.12783</v>
      </c>
      <c r="AE356" s="5">
        <v>0.12916</v>
      </c>
      <c r="AF356" s="5">
        <v>0.12679000000000001</v>
      </c>
      <c r="AG356" s="5">
        <v>0.127</v>
      </c>
      <c r="AH356" s="5">
        <v>0.13009000000000001</v>
      </c>
      <c r="AI356" s="5">
        <v>0.13170999999999999</v>
      </c>
      <c r="AJ356" s="5">
        <v>0.12862000000000001</v>
      </c>
      <c r="AK356" s="5">
        <v>0.11983000000000001</v>
      </c>
      <c r="AM356" s="4" t="s">
        <v>63</v>
      </c>
      <c r="AN356" s="4" t="s">
        <v>64</v>
      </c>
      <c r="AO356" s="5">
        <f t="shared" si="621"/>
        <v>8.4270833333333336E-2</v>
      </c>
      <c r="AP356" s="5">
        <f t="shared" si="622"/>
        <v>0.10641</v>
      </c>
      <c r="AQ356" s="5">
        <f t="shared" si="623"/>
        <v>0.12651727272727273</v>
      </c>
      <c r="AR356" s="6">
        <f>(AO356-AVERAGE(AO347:AO392))/_xlfn.STDEV.P(AO347:AO392)</f>
        <v>0.78905833871191411</v>
      </c>
      <c r="AS356" s="6">
        <f t="shared" ref="AS356" si="640">(AP356-AVERAGE(AP347:AP392))/_xlfn.STDEV.P(AP347:AP392)</f>
        <v>0.90960443944006875</v>
      </c>
      <c r="AT356" s="6">
        <f t="shared" ref="AT356" si="641">(AQ356-AVERAGE(AQ347:AQ392))/_xlfn.STDEV.P(AQ347:AQ392)</f>
        <v>1.0738103986535956</v>
      </c>
    </row>
    <row r="357" spans="1:46" ht="13.5" thickBot="1">
      <c r="A357" s="4" t="s">
        <v>65</v>
      </c>
      <c r="B357" s="4" t="s">
        <v>66</v>
      </c>
      <c r="C357" s="5">
        <v>7.3370000000000005E-2</v>
      </c>
      <c r="D357" s="5">
        <v>7.4569999999999997E-2</v>
      </c>
      <c r="E357" s="5">
        <v>7.4399999999999994E-2</v>
      </c>
      <c r="F357" s="5">
        <v>7.5490000000000002E-2</v>
      </c>
      <c r="G357" s="5">
        <v>7.6700000000000004E-2</v>
      </c>
      <c r="H357" s="5">
        <v>7.9030000000000003E-2</v>
      </c>
      <c r="I357" s="5">
        <v>8.0269999999999994E-2</v>
      </c>
      <c r="J357" s="5">
        <v>8.1549999999999997E-2</v>
      </c>
      <c r="K357" s="5">
        <v>8.3629999999999996E-2</v>
      </c>
      <c r="L357" s="5">
        <v>8.4059999999999996E-2</v>
      </c>
      <c r="M357" s="5">
        <v>8.5860000000000006E-2</v>
      </c>
      <c r="N357" s="5">
        <v>8.6330000000000004E-2</v>
      </c>
      <c r="O357" s="5">
        <v>8.6929999999999993E-2</v>
      </c>
      <c r="P357" s="5">
        <v>8.8450000000000001E-2</v>
      </c>
      <c r="Q357" s="5">
        <v>9.0999999999999998E-2</v>
      </c>
      <c r="R357" s="5">
        <v>9.2230000000000006E-2</v>
      </c>
      <c r="S357" s="5">
        <v>9.4240000000000004E-2</v>
      </c>
      <c r="T357" s="5">
        <v>9.9720000000000003E-2</v>
      </c>
      <c r="U357" s="5">
        <v>0.10143000000000001</v>
      </c>
      <c r="V357" s="5">
        <v>0.10309</v>
      </c>
      <c r="W357" s="5">
        <v>0.10405</v>
      </c>
      <c r="X357" s="5">
        <v>0.10739</v>
      </c>
      <c r="Y357" s="5">
        <v>0.10823000000000001</v>
      </c>
      <c r="Z357" s="5">
        <v>0.10929999999999999</v>
      </c>
      <c r="AA357" s="5">
        <v>0.11176</v>
      </c>
      <c r="AB357" s="5">
        <v>0.11309</v>
      </c>
      <c r="AC357" s="5">
        <v>0.1144</v>
      </c>
      <c r="AD357" s="5">
        <v>0.11437</v>
      </c>
      <c r="AE357" s="5">
        <v>0.11360000000000001</v>
      </c>
      <c r="AF357" s="5">
        <v>0.11065</v>
      </c>
      <c r="AG357" s="5">
        <v>0.10779</v>
      </c>
      <c r="AH357" s="5">
        <v>0.10664999999999999</v>
      </c>
      <c r="AI357" s="5">
        <v>0.10627</v>
      </c>
      <c r="AJ357" s="5">
        <v>0.10709</v>
      </c>
      <c r="AK357" s="5">
        <v>9.8720000000000002E-2</v>
      </c>
      <c r="AM357" s="4" t="s">
        <v>65</v>
      </c>
      <c r="AN357" s="4" t="s">
        <v>66</v>
      </c>
      <c r="AO357" s="5">
        <f t="shared" si="621"/>
        <v>7.9605000000000009E-2</v>
      </c>
      <c r="AP357" s="5">
        <f t="shared" si="622"/>
        <v>9.883833333333332E-2</v>
      </c>
      <c r="AQ357" s="5">
        <f t="shared" si="623"/>
        <v>0.10948999999999999</v>
      </c>
      <c r="AR357" s="6">
        <f>(AO357-AVERAGE(AO347:AO392))/_xlfn.STDEV.P(AO347:AO392)</f>
        <v>0.5259544444678842</v>
      </c>
      <c r="AS357" s="6">
        <f t="shared" ref="AS357" si="642">(AP357-AVERAGE(AP347:AP392))/_xlfn.STDEV.P(AP347:AP392)</f>
        <v>0.56068496602000384</v>
      </c>
      <c r="AT357" s="6">
        <f t="shared" ref="AT357" si="643">(AQ357-AVERAGE(AQ347:AQ392))/_xlfn.STDEV.P(AQ347:AQ392)</f>
        <v>0.40271589778752698</v>
      </c>
    </row>
    <row r="358" spans="1:46" ht="13.5" thickBot="1">
      <c r="A358" s="4" t="s">
        <v>67</v>
      </c>
      <c r="B358" s="4" t="s">
        <v>68</v>
      </c>
      <c r="C358" s="5">
        <v>6.2449999999999999E-2</v>
      </c>
      <c r="D358" s="5">
        <v>6.3210000000000002E-2</v>
      </c>
      <c r="E358" s="5">
        <v>6.343E-2</v>
      </c>
      <c r="F358" s="5">
        <v>6.3930000000000001E-2</v>
      </c>
      <c r="G358" s="5">
        <v>6.5369999999999998E-2</v>
      </c>
      <c r="H358" s="5">
        <v>6.7229999999999998E-2</v>
      </c>
      <c r="I358" s="5">
        <v>6.8760000000000002E-2</v>
      </c>
      <c r="J358" s="5">
        <v>6.9620000000000001E-2</v>
      </c>
      <c r="K358" s="5">
        <v>7.0690000000000003E-2</v>
      </c>
      <c r="L358" s="5">
        <v>7.2690000000000005E-2</v>
      </c>
      <c r="M358" s="5">
        <v>7.4819999999999998E-2</v>
      </c>
      <c r="N358" s="5">
        <v>7.578E-2</v>
      </c>
      <c r="O358" s="5">
        <v>7.8210000000000002E-2</v>
      </c>
      <c r="P358" s="5">
        <v>8.0329999999999999E-2</v>
      </c>
      <c r="Q358" s="5">
        <v>8.4089999999999998E-2</v>
      </c>
      <c r="R358" s="5">
        <v>8.6720000000000005E-2</v>
      </c>
      <c r="S358" s="5">
        <v>9.0109999999999996E-2</v>
      </c>
      <c r="T358" s="5">
        <v>9.7250000000000003E-2</v>
      </c>
      <c r="U358" s="5">
        <v>9.9290000000000003E-2</v>
      </c>
      <c r="V358" s="5">
        <v>0.10050000000000001</v>
      </c>
      <c r="W358" s="5">
        <v>0.10231</v>
      </c>
      <c r="X358" s="5">
        <v>0.10327</v>
      </c>
      <c r="Y358" s="5">
        <v>0.10274</v>
      </c>
      <c r="Z358" s="5">
        <v>0.10313</v>
      </c>
      <c r="AA358" s="5">
        <v>0.10345</v>
      </c>
      <c r="AB358" s="5">
        <v>0.1041</v>
      </c>
      <c r="AC358" s="5">
        <v>0.1046</v>
      </c>
      <c r="AD358" s="5">
        <v>0.10568</v>
      </c>
      <c r="AE358" s="5">
        <v>0.1062</v>
      </c>
      <c r="AF358" s="5">
        <v>0.10012</v>
      </c>
      <c r="AG358" s="5">
        <v>9.8339999999999997E-2</v>
      </c>
      <c r="AH358" s="5">
        <v>9.8320000000000005E-2</v>
      </c>
      <c r="AI358" s="5">
        <v>9.887E-2</v>
      </c>
      <c r="AJ358" s="5">
        <v>9.8930000000000004E-2</v>
      </c>
      <c r="AK358" s="5">
        <v>9.1550000000000006E-2</v>
      </c>
      <c r="AM358" s="4" t="s">
        <v>67</v>
      </c>
      <c r="AN358" s="4" t="s">
        <v>68</v>
      </c>
      <c r="AO358" s="5">
        <f t="shared" si="621"/>
        <v>6.8164999999999989E-2</v>
      </c>
      <c r="AP358" s="5">
        <f t="shared" si="622"/>
        <v>9.3995833333333334E-2</v>
      </c>
      <c r="AQ358" s="5">
        <f t="shared" si="623"/>
        <v>0.10092363636363637</v>
      </c>
      <c r="AR358" s="6">
        <f>(AO358-AVERAGE(AO347:AO392))/_xlfn.STDEV.P(AO347:AO392)</f>
        <v>-0.11914115477877643</v>
      </c>
      <c r="AS358" s="6">
        <f t="shared" ref="AS358" si="644">(AP358-AVERAGE(AP347:AP392))/_xlfn.STDEV.P(AP347:AP392)</f>
        <v>0.3375316466226907</v>
      </c>
      <c r="AT358" s="6">
        <f t="shared" ref="AT358" si="645">(AQ358-AVERAGE(AQ347:AQ392))/_xlfn.STDEV.P(AQ347:AQ392)</f>
        <v>6.5090511687102434E-2</v>
      </c>
    </row>
    <row r="359" spans="1:46" ht="13.5" thickBot="1">
      <c r="A359" s="4" t="s">
        <v>69</v>
      </c>
      <c r="B359" s="4" t="s">
        <v>70</v>
      </c>
      <c r="C359" s="5">
        <v>9.4740000000000005E-2</v>
      </c>
      <c r="D359" s="5">
        <v>9.7110000000000002E-2</v>
      </c>
      <c r="E359" s="5">
        <v>9.9790000000000004E-2</v>
      </c>
      <c r="F359" s="5">
        <v>9.9510000000000001E-2</v>
      </c>
      <c r="G359" s="5">
        <v>9.9979999999999999E-2</v>
      </c>
      <c r="H359" s="5">
        <v>0.10023</v>
      </c>
      <c r="I359" s="5">
        <v>0.10142</v>
      </c>
      <c r="J359" s="5">
        <v>0.10248</v>
      </c>
      <c r="K359" s="5">
        <v>0.10285999999999999</v>
      </c>
      <c r="L359" s="5">
        <v>0.10477</v>
      </c>
      <c r="M359" s="5">
        <v>0.10594000000000001</v>
      </c>
      <c r="N359" s="5">
        <v>0.10763</v>
      </c>
      <c r="O359" s="5">
        <v>0.11101</v>
      </c>
      <c r="P359" s="5">
        <v>0.11258</v>
      </c>
      <c r="Q359" s="5">
        <v>0.11607000000000001</v>
      </c>
      <c r="R359" s="5">
        <v>0.11971999999999999</v>
      </c>
      <c r="S359" s="5">
        <v>0.1244</v>
      </c>
      <c r="T359" s="5">
        <v>0.13131999999999999</v>
      </c>
      <c r="U359" s="5">
        <v>0.13303000000000001</v>
      </c>
      <c r="V359" s="5">
        <v>0.13547000000000001</v>
      </c>
      <c r="W359" s="5">
        <v>0.13958999999999999</v>
      </c>
      <c r="X359" s="5">
        <v>0.14341000000000001</v>
      </c>
      <c r="Y359" s="5">
        <v>0.14799000000000001</v>
      </c>
      <c r="Z359" s="5">
        <v>0.15049999999999999</v>
      </c>
      <c r="AA359" s="5">
        <v>0.15434</v>
      </c>
      <c r="AB359" s="5">
        <v>0.1555</v>
      </c>
      <c r="AC359" s="5">
        <v>0.15734999999999999</v>
      </c>
      <c r="AD359" s="5">
        <v>0.15712000000000001</v>
      </c>
      <c r="AE359" s="5">
        <v>0.15445</v>
      </c>
      <c r="AF359" s="5">
        <v>0.14999000000000001</v>
      </c>
      <c r="AG359" s="5">
        <v>0.15078</v>
      </c>
      <c r="AH359" s="5">
        <v>0.15207999999999999</v>
      </c>
      <c r="AI359" s="5">
        <v>0.15362999999999999</v>
      </c>
      <c r="AJ359" s="5">
        <v>0.15151000000000001</v>
      </c>
      <c r="AK359" s="5">
        <v>0.13566</v>
      </c>
      <c r="AM359" s="4" t="s">
        <v>69</v>
      </c>
      <c r="AN359" s="4" t="s">
        <v>70</v>
      </c>
      <c r="AO359" s="5">
        <f t="shared" si="621"/>
        <v>0.10137166666666664</v>
      </c>
      <c r="AP359" s="5">
        <f t="shared" si="622"/>
        <v>0.13042416666666667</v>
      </c>
      <c r="AQ359" s="5">
        <f t="shared" si="623"/>
        <v>0.15203727272727272</v>
      </c>
      <c r="AR359" s="6">
        <f>(AO359-AVERAGE(AO347:AO392))/_xlfn.STDEV.P(AO347:AO392)</f>
        <v>1.7533653602839332</v>
      </c>
      <c r="AS359" s="6">
        <f t="shared" ref="AS359" si="646">(AP359-AVERAGE(AP347:AP392))/_xlfn.STDEV.P(AP347:AP392)</f>
        <v>2.0162313892029995</v>
      </c>
      <c r="AT359" s="6">
        <f t="shared" ref="AT359" si="647">(AQ359-AVERAGE(AQ347:AQ392))/_xlfn.STDEV.P(AQ347:AQ392)</f>
        <v>2.0796280616708014</v>
      </c>
    </row>
    <row r="360" spans="1:46" ht="13.5" thickBot="1">
      <c r="A360" s="4" t="s">
        <v>71</v>
      </c>
      <c r="B360" s="4" t="s">
        <v>72</v>
      </c>
      <c r="C360" s="5">
        <v>5.985E-2</v>
      </c>
      <c r="D360" s="5">
        <v>6.3149999999999998E-2</v>
      </c>
      <c r="E360" s="5">
        <v>6.2390000000000001E-2</v>
      </c>
      <c r="F360" s="5">
        <v>6.4310000000000006E-2</v>
      </c>
      <c r="G360" s="5">
        <v>6.5979999999999997E-2</v>
      </c>
      <c r="H360" s="5">
        <v>6.6780000000000006E-2</v>
      </c>
      <c r="I360" s="5">
        <v>6.5979999999999997E-2</v>
      </c>
      <c r="J360" s="5">
        <v>6.6549999999999998E-2</v>
      </c>
      <c r="K360" s="5">
        <v>6.7839999999999998E-2</v>
      </c>
      <c r="L360" s="5">
        <v>7.0150000000000004E-2</v>
      </c>
      <c r="M360" s="5">
        <v>7.041E-2</v>
      </c>
      <c r="N360" s="5">
        <v>7.0790000000000006E-2</v>
      </c>
      <c r="O360" s="5">
        <v>7.2900000000000006E-2</v>
      </c>
      <c r="P360" s="5">
        <v>7.1499999999999994E-2</v>
      </c>
      <c r="Q360" s="5">
        <v>7.3580000000000007E-2</v>
      </c>
      <c r="R360" s="5">
        <v>7.3630000000000001E-2</v>
      </c>
      <c r="S360" s="5">
        <v>7.6789999999999997E-2</v>
      </c>
      <c r="T360" s="5">
        <v>8.1780000000000005E-2</v>
      </c>
      <c r="U360" s="5">
        <v>8.5550000000000001E-2</v>
      </c>
      <c r="V360" s="5">
        <v>8.7400000000000005E-2</v>
      </c>
      <c r="W360" s="5">
        <v>8.9039999999999994E-2</v>
      </c>
      <c r="X360" s="5">
        <v>8.8950000000000001E-2</v>
      </c>
      <c r="Y360" s="5">
        <v>8.9109999999999995E-2</v>
      </c>
      <c r="Z360" s="5">
        <v>8.9539999999999995E-2</v>
      </c>
      <c r="AA360" s="5">
        <v>8.8880000000000001E-2</v>
      </c>
      <c r="AB360" s="5">
        <v>9.0359999999999996E-2</v>
      </c>
      <c r="AC360" s="5">
        <v>9.0050000000000005E-2</v>
      </c>
      <c r="AD360" s="5">
        <v>9.0440000000000006E-2</v>
      </c>
      <c r="AE360" s="5">
        <v>8.7970000000000007E-2</v>
      </c>
      <c r="AF360" s="5">
        <v>8.4540000000000004E-2</v>
      </c>
      <c r="AG360" s="5">
        <v>8.2299999999999998E-2</v>
      </c>
      <c r="AH360" s="5">
        <v>8.2780000000000006E-2</v>
      </c>
      <c r="AI360" s="5">
        <v>8.2559999999999995E-2</v>
      </c>
      <c r="AJ360" s="5">
        <v>8.1339999999999996E-2</v>
      </c>
      <c r="AK360" s="5">
        <v>7.6069999999999999E-2</v>
      </c>
      <c r="AM360" s="4" t="s">
        <v>71</v>
      </c>
      <c r="AN360" s="4" t="s">
        <v>72</v>
      </c>
      <c r="AO360" s="5">
        <f t="shared" si="621"/>
        <v>6.618166666666668E-2</v>
      </c>
      <c r="AP360" s="5">
        <f t="shared" si="622"/>
        <v>8.1647499999999998E-2</v>
      </c>
      <c r="AQ360" s="5">
        <f t="shared" si="623"/>
        <v>8.5208181818181808E-2</v>
      </c>
      <c r="AR360" s="6">
        <f>(AO360-AVERAGE(AO347:AO392))/_xlfn.STDEV.P(AO347:AO392)</f>
        <v>-0.23098028110504618</v>
      </c>
      <c r="AS360" s="6">
        <f t="shared" ref="AS360" si="648">(AP360-AVERAGE(AP347:AP392))/_xlfn.STDEV.P(AP347:AP392)</f>
        <v>-0.23150739774650492</v>
      </c>
      <c r="AT360" s="6">
        <f t="shared" ref="AT360" si="649">(AQ360-AVERAGE(AQ347:AQ392))/_xlfn.STDEV.P(AQ347:AQ392)</f>
        <v>-0.55430140697129238</v>
      </c>
    </row>
    <row r="361" spans="1:46" ht="13.5" thickBot="1">
      <c r="A361" s="4" t="s">
        <v>73</v>
      </c>
      <c r="B361" s="4" t="s">
        <v>74</v>
      </c>
      <c r="C361" s="5">
        <v>5.1209999999999999E-2</v>
      </c>
      <c r="D361" s="5">
        <v>5.1459999999999999E-2</v>
      </c>
      <c r="E361" s="5">
        <v>5.169E-2</v>
      </c>
      <c r="F361" s="5">
        <v>5.2069999999999998E-2</v>
      </c>
      <c r="G361" s="5">
        <v>5.2479999999999999E-2</v>
      </c>
      <c r="H361" s="5">
        <v>5.3170000000000002E-2</v>
      </c>
      <c r="I361" s="5">
        <v>5.3870000000000001E-2</v>
      </c>
      <c r="J361" s="5">
        <v>5.4940000000000003E-2</v>
      </c>
      <c r="K361" s="5">
        <v>5.5789999999999999E-2</v>
      </c>
      <c r="L361" s="5">
        <v>5.663E-2</v>
      </c>
      <c r="M361" s="5">
        <v>5.5989999999999998E-2</v>
      </c>
      <c r="N361" s="5">
        <v>5.6219999999999999E-2</v>
      </c>
      <c r="O361" s="5">
        <v>5.7820000000000003E-2</v>
      </c>
      <c r="P361" s="5">
        <v>5.9459999999999999E-2</v>
      </c>
      <c r="Q361" s="5">
        <v>6.132E-2</v>
      </c>
      <c r="R361" s="5">
        <v>6.2990000000000004E-2</v>
      </c>
      <c r="S361" s="5">
        <v>6.7739999999999995E-2</v>
      </c>
      <c r="T361" s="5">
        <v>7.2440000000000004E-2</v>
      </c>
      <c r="U361" s="5">
        <v>7.3529999999999998E-2</v>
      </c>
      <c r="V361" s="5">
        <v>7.4389999999999998E-2</v>
      </c>
      <c r="W361" s="5">
        <v>7.7689999999999995E-2</v>
      </c>
      <c r="X361" s="5">
        <v>7.9130000000000006E-2</v>
      </c>
      <c r="Y361" s="5">
        <v>8.2000000000000003E-2</v>
      </c>
      <c r="Z361" s="5">
        <v>8.2239999999999994E-2</v>
      </c>
      <c r="AA361" s="5">
        <v>8.3669999999999994E-2</v>
      </c>
      <c r="AB361" s="5">
        <v>8.4970000000000004E-2</v>
      </c>
      <c r="AC361" s="5">
        <v>8.6459999999999995E-2</v>
      </c>
      <c r="AD361" s="5">
        <v>8.7429999999999994E-2</v>
      </c>
      <c r="AE361" s="5">
        <v>8.5949999999999999E-2</v>
      </c>
      <c r="AF361" s="5">
        <v>8.2769999999999996E-2</v>
      </c>
      <c r="AG361" s="5">
        <v>8.412E-2</v>
      </c>
      <c r="AH361" s="5">
        <v>8.4820000000000007E-2</v>
      </c>
      <c r="AI361" s="5">
        <v>8.4570000000000006E-2</v>
      </c>
      <c r="AJ361" s="5">
        <v>8.5029999999999994E-2</v>
      </c>
      <c r="AK361" s="5">
        <v>7.9009999999999997E-2</v>
      </c>
      <c r="AM361" s="4" t="s">
        <v>73</v>
      </c>
      <c r="AN361" s="4" t="s">
        <v>74</v>
      </c>
      <c r="AO361" s="5">
        <f t="shared" si="621"/>
        <v>5.3793333333333332E-2</v>
      </c>
      <c r="AP361" s="5">
        <f t="shared" si="622"/>
        <v>7.0895833333333338E-2</v>
      </c>
      <c r="AQ361" s="5">
        <f t="shared" si="623"/>
        <v>8.4436363636363643E-2</v>
      </c>
      <c r="AR361" s="6">
        <f>(AO361-AVERAGE(AO347:AO392))/_xlfn.STDEV.P(AO347:AO392)</f>
        <v>-0.92955189957830175</v>
      </c>
      <c r="AS361" s="6">
        <f t="shared" ref="AS361" si="650">(AP361-AVERAGE(AP347:AP392))/_xlfn.STDEV.P(AP347:AP392)</f>
        <v>-0.72696844177750475</v>
      </c>
      <c r="AT361" s="6">
        <f t="shared" ref="AT361" si="651">(AQ361-AVERAGE(AQ347:AQ392))/_xlfn.STDEV.P(AQ347:AQ392)</f>
        <v>-0.58472101355085881</v>
      </c>
    </row>
    <row r="362" spans="1:46" ht="13.5" thickBot="1">
      <c r="A362" s="4" t="s">
        <v>75</v>
      </c>
      <c r="B362" s="4" t="s">
        <v>76</v>
      </c>
      <c r="C362" s="5">
        <v>7.4120000000000005E-2</v>
      </c>
      <c r="D362" s="5">
        <v>7.5929999999999997E-2</v>
      </c>
      <c r="E362" s="5">
        <v>7.6160000000000005E-2</v>
      </c>
      <c r="F362" s="5">
        <v>7.714E-2</v>
      </c>
      <c r="G362" s="5">
        <v>7.8380000000000005E-2</v>
      </c>
      <c r="H362" s="5">
        <v>7.9089999999999994E-2</v>
      </c>
      <c r="I362" s="5">
        <v>7.9619999999999996E-2</v>
      </c>
      <c r="J362" s="5">
        <v>8.1739999999999993E-2</v>
      </c>
      <c r="K362" s="5">
        <v>8.4229999999999999E-2</v>
      </c>
      <c r="L362" s="5">
        <v>8.5019999999999998E-2</v>
      </c>
      <c r="M362" s="5">
        <v>8.5639999999999994E-2</v>
      </c>
      <c r="N362" s="5">
        <v>8.6440000000000003E-2</v>
      </c>
      <c r="O362" s="5">
        <v>8.856E-2</v>
      </c>
      <c r="P362" s="5">
        <v>8.9590000000000003E-2</v>
      </c>
      <c r="Q362" s="5">
        <v>9.3030000000000002E-2</v>
      </c>
      <c r="R362" s="5">
        <v>9.5710000000000003E-2</v>
      </c>
      <c r="S362" s="5">
        <v>0.10073</v>
      </c>
      <c r="T362" s="5">
        <v>0.10680000000000001</v>
      </c>
      <c r="U362" s="5">
        <v>0.10922</v>
      </c>
      <c r="V362" s="5">
        <v>0.11131000000000001</v>
      </c>
      <c r="W362" s="5">
        <v>0.11498</v>
      </c>
      <c r="X362" s="5">
        <v>0.11785</v>
      </c>
      <c r="Y362" s="5">
        <v>0.12059</v>
      </c>
      <c r="Z362" s="5">
        <v>0.12173</v>
      </c>
      <c r="AA362" s="5">
        <v>0.12474</v>
      </c>
      <c r="AB362" s="5">
        <v>0.12701999999999999</v>
      </c>
      <c r="AC362" s="5">
        <v>0.12891</v>
      </c>
      <c r="AD362" s="5">
        <v>0.12958</v>
      </c>
      <c r="AE362" s="5">
        <v>0.12825</v>
      </c>
      <c r="AF362" s="5">
        <v>0.12595000000000001</v>
      </c>
      <c r="AG362" s="5">
        <v>0.125</v>
      </c>
      <c r="AH362" s="5">
        <v>0.12525</v>
      </c>
      <c r="AI362" s="5">
        <v>0.12573000000000001</v>
      </c>
      <c r="AJ362" s="5">
        <v>0.1263</v>
      </c>
      <c r="AK362" s="5">
        <v>0.11698</v>
      </c>
      <c r="AM362" s="4" t="s">
        <v>75</v>
      </c>
      <c r="AN362" s="4" t="s">
        <v>76</v>
      </c>
      <c r="AO362" s="5">
        <f t="shared" si="621"/>
        <v>8.0292500000000003E-2</v>
      </c>
      <c r="AP362" s="5">
        <f t="shared" si="622"/>
        <v>0.10584166666666665</v>
      </c>
      <c r="AQ362" s="5">
        <f t="shared" si="623"/>
        <v>0.12579181818181817</v>
      </c>
      <c r="AR362" s="6">
        <f>(AO362-AVERAGE(AO347:AO392))/_xlfn.STDEV.P(AO347:AO392)</f>
        <v>0.56472220884568791</v>
      </c>
      <c r="AS362" s="6">
        <f t="shared" ref="AS362" si="652">(AP362-AVERAGE(AP347:AP392))/_xlfn.STDEV.P(AP347:AP392)</f>
        <v>0.88341435790006317</v>
      </c>
      <c r="AT362" s="6">
        <f t="shared" ref="AT362" si="653">(AQ362-AVERAGE(AQ347:AQ392))/_xlfn.STDEV.P(AQ347:AQ392)</f>
        <v>1.0452181182643201</v>
      </c>
    </row>
    <row r="363" spans="1:46" ht="13.5" thickBot="1">
      <c r="A363" s="4" t="s">
        <v>77</v>
      </c>
      <c r="B363" s="4" t="s">
        <v>78</v>
      </c>
      <c r="C363" s="5">
        <v>6.2480000000000001E-2</v>
      </c>
      <c r="D363" s="5">
        <v>6.4259999999999998E-2</v>
      </c>
      <c r="E363" s="5">
        <v>6.3020000000000007E-2</v>
      </c>
      <c r="F363" s="5">
        <v>6.4799999999999996E-2</v>
      </c>
      <c r="G363" s="5">
        <v>6.5670000000000006E-2</v>
      </c>
      <c r="H363" s="5">
        <v>6.7089999999999997E-2</v>
      </c>
      <c r="I363" s="5">
        <v>6.6930000000000003E-2</v>
      </c>
      <c r="J363" s="5">
        <v>6.7640000000000006E-2</v>
      </c>
      <c r="K363" s="5">
        <v>6.9419999999999996E-2</v>
      </c>
      <c r="L363" s="5">
        <v>7.0040000000000005E-2</v>
      </c>
      <c r="M363" s="5">
        <v>7.2160000000000002E-2</v>
      </c>
      <c r="N363" s="5">
        <v>7.3260000000000006E-2</v>
      </c>
      <c r="O363" s="5">
        <v>7.5200000000000003E-2</v>
      </c>
      <c r="P363" s="5">
        <v>7.6009999999999994E-2</v>
      </c>
      <c r="Q363" s="5">
        <v>7.9589999999999994E-2</v>
      </c>
      <c r="R363" s="5">
        <v>8.183E-2</v>
      </c>
      <c r="S363" s="5">
        <v>8.8039999999999993E-2</v>
      </c>
      <c r="T363" s="5">
        <v>9.3310000000000004E-2</v>
      </c>
      <c r="U363" s="5">
        <v>9.6759999999999999E-2</v>
      </c>
      <c r="V363" s="5">
        <v>9.9360000000000004E-2</v>
      </c>
      <c r="W363" s="5">
        <v>0.10165</v>
      </c>
      <c r="X363" s="5">
        <v>0.10378</v>
      </c>
      <c r="Y363" s="5">
        <v>0.10585</v>
      </c>
      <c r="Z363" s="5">
        <v>0.10700999999999999</v>
      </c>
      <c r="AA363" s="5">
        <v>0.10896</v>
      </c>
      <c r="AB363" s="5">
        <v>0.11237</v>
      </c>
      <c r="AC363" s="5">
        <v>0.11479</v>
      </c>
      <c r="AD363" s="5">
        <v>0.11544</v>
      </c>
      <c r="AE363" s="5">
        <v>0.11504</v>
      </c>
      <c r="AF363" s="5">
        <v>0.11375</v>
      </c>
      <c r="AG363" s="5">
        <v>0.11217000000000001</v>
      </c>
      <c r="AH363" s="5">
        <v>0.11232</v>
      </c>
      <c r="AI363" s="5">
        <v>0.11304</v>
      </c>
      <c r="AJ363" s="5">
        <v>0.11447</v>
      </c>
      <c r="AK363" s="5">
        <v>0.1056</v>
      </c>
      <c r="AM363" s="4" t="s">
        <v>77</v>
      </c>
      <c r="AN363" s="4" t="s">
        <v>78</v>
      </c>
      <c r="AO363" s="5">
        <f t="shared" si="621"/>
        <v>6.7230833333333337E-2</v>
      </c>
      <c r="AP363" s="5">
        <f t="shared" si="622"/>
        <v>9.2365833333333355E-2</v>
      </c>
      <c r="AQ363" s="5">
        <f t="shared" si="623"/>
        <v>0.11254090909090908</v>
      </c>
      <c r="AR363" s="6">
        <f>(AO363-AVERAGE(AO347:AO392))/_xlfn.STDEV.P(AO347:AO392)</f>
        <v>-0.17181832310304029</v>
      </c>
      <c r="AS363" s="6">
        <f t="shared" ref="AS363" si="654">(AP363-AVERAGE(AP347:AP392))/_xlfn.STDEV.P(AP347:AP392)</f>
        <v>0.26241757112085973</v>
      </c>
      <c r="AT363" s="6">
        <f t="shared" ref="AT363" si="655">(AQ363-AVERAGE(AQ347:AQ392))/_xlfn.STDEV.P(AQ347:AQ392)</f>
        <v>0.5229611270938016</v>
      </c>
    </row>
    <row r="364" spans="1:46" ht="13.5" thickBot="1">
      <c r="A364" s="4" t="s">
        <v>79</v>
      </c>
      <c r="B364" s="4" t="s">
        <v>80</v>
      </c>
      <c r="C364" s="5">
        <v>6.4560000000000006E-2</v>
      </c>
      <c r="D364" s="5">
        <v>6.6409999999999997E-2</v>
      </c>
      <c r="E364" s="5">
        <v>6.7720000000000002E-2</v>
      </c>
      <c r="F364" s="5">
        <v>6.8669999999999995E-2</v>
      </c>
      <c r="G364" s="5">
        <v>7.0360000000000006E-2</v>
      </c>
      <c r="H364" s="5">
        <v>7.1069999999999994E-2</v>
      </c>
      <c r="I364" s="5">
        <v>7.1199999999999999E-2</v>
      </c>
      <c r="J364" s="5">
        <v>7.1459999999999996E-2</v>
      </c>
      <c r="K364" s="5">
        <v>7.2779999999999997E-2</v>
      </c>
      <c r="L364" s="5">
        <v>7.4020000000000002E-2</v>
      </c>
      <c r="M364" s="5">
        <v>7.2650000000000006E-2</v>
      </c>
      <c r="N364" s="5">
        <v>7.1999999999999995E-2</v>
      </c>
      <c r="O364" s="5">
        <v>7.3800000000000004E-2</v>
      </c>
      <c r="P364" s="5">
        <v>7.4260000000000007E-2</v>
      </c>
      <c r="Q364" s="5">
        <v>7.4200000000000002E-2</v>
      </c>
      <c r="R364" s="5">
        <v>7.4359999999999996E-2</v>
      </c>
      <c r="S364" s="5">
        <v>7.7649999999999997E-2</v>
      </c>
      <c r="T364" s="5">
        <v>8.3260000000000001E-2</v>
      </c>
      <c r="U364" s="5">
        <v>8.7309999999999999E-2</v>
      </c>
      <c r="V364" s="5">
        <v>8.8620000000000004E-2</v>
      </c>
      <c r="W364" s="5">
        <v>8.9789999999999995E-2</v>
      </c>
      <c r="X364" s="5">
        <v>9.0719999999999995E-2</v>
      </c>
      <c r="Y364" s="5">
        <v>9.4140000000000001E-2</v>
      </c>
      <c r="Z364" s="5">
        <v>9.5560000000000006E-2</v>
      </c>
      <c r="AA364" s="5">
        <v>9.6769999999999995E-2</v>
      </c>
      <c r="AB364" s="5">
        <v>9.9580000000000002E-2</v>
      </c>
      <c r="AC364" s="5">
        <v>0.10170999999999999</v>
      </c>
      <c r="AD364" s="5">
        <v>0.10162</v>
      </c>
      <c r="AE364" s="5">
        <v>0.10245</v>
      </c>
      <c r="AF364" s="5">
        <v>0.10063999999999999</v>
      </c>
      <c r="AG364" s="5">
        <v>9.8839999999999997E-2</v>
      </c>
      <c r="AH364" s="5">
        <v>9.9409999999999998E-2</v>
      </c>
      <c r="AI364" s="5">
        <v>0.1032</v>
      </c>
      <c r="AJ364" s="5">
        <v>0.10423</v>
      </c>
      <c r="AK364" s="5">
        <v>9.715E-2</v>
      </c>
      <c r="AM364" s="4" t="s">
        <v>79</v>
      </c>
      <c r="AN364" s="4" t="s">
        <v>80</v>
      </c>
      <c r="AO364" s="5">
        <f t="shared" si="621"/>
        <v>7.0241666666666661E-2</v>
      </c>
      <c r="AP364" s="5">
        <f t="shared" si="622"/>
        <v>8.3639166666666667E-2</v>
      </c>
      <c r="AQ364" s="5">
        <f t="shared" si="623"/>
        <v>0.1005090909090909</v>
      </c>
      <c r="AR364" s="6">
        <f>(AO364-AVERAGE(AO347:AO392))/_xlfn.STDEV.P(AO347:AO392)</f>
        <v>-2.0390107430334893E-3</v>
      </c>
      <c r="AS364" s="6">
        <f t="shared" ref="AS364" si="656">(AP364-AVERAGE(AP347:AP392))/_xlfn.STDEV.P(AP347:AP392)</f>
        <v>-0.13972690671921517</v>
      </c>
      <c r="AT364" s="6">
        <f t="shared" ref="AT364" si="657">(AQ364-AVERAGE(AQ347:AQ392))/_xlfn.STDEV.P(AQ347:AQ392)</f>
        <v>4.8752065750373087E-2</v>
      </c>
    </row>
    <row r="365" spans="1:46" ht="13.5" thickBot="1">
      <c r="A365" s="4" t="s">
        <v>81</v>
      </c>
      <c r="B365" s="4" t="s">
        <v>82</v>
      </c>
      <c r="C365" s="5">
        <v>7.1529999999999996E-2</v>
      </c>
      <c r="D365" s="5">
        <v>7.4050000000000005E-2</v>
      </c>
      <c r="E365" s="5">
        <v>7.5600000000000001E-2</v>
      </c>
      <c r="F365" s="5">
        <v>7.5469999999999995E-2</v>
      </c>
      <c r="G365" s="5">
        <v>7.7619999999999995E-2</v>
      </c>
      <c r="H365" s="5">
        <v>8.1369999999999998E-2</v>
      </c>
      <c r="I365" s="5">
        <v>8.3070000000000005E-2</v>
      </c>
      <c r="J365" s="5">
        <v>8.2849999999999993E-2</v>
      </c>
      <c r="K365" s="5">
        <v>8.3290000000000003E-2</v>
      </c>
      <c r="L365" s="5">
        <v>8.4379999999999997E-2</v>
      </c>
      <c r="M365" s="5">
        <v>8.5110000000000005E-2</v>
      </c>
      <c r="N365" s="5">
        <v>8.6010000000000003E-2</v>
      </c>
      <c r="O365" s="5">
        <v>8.6290000000000006E-2</v>
      </c>
      <c r="P365" s="5">
        <v>8.6980000000000002E-2</v>
      </c>
      <c r="Q365" s="5">
        <v>8.7660000000000002E-2</v>
      </c>
      <c r="R365" s="5">
        <v>8.7080000000000005E-2</v>
      </c>
      <c r="S365" s="5">
        <v>8.9440000000000006E-2</v>
      </c>
      <c r="T365" s="5">
        <v>9.2299999999999993E-2</v>
      </c>
      <c r="U365" s="5">
        <v>9.2880000000000004E-2</v>
      </c>
      <c r="V365" s="5">
        <v>9.5380000000000006E-2</v>
      </c>
      <c r="W365" s="5">
        <v>9.8000000000000004E-2</v>
      </c>
      <c r="X365" s="5">
        <v>9.9440000000000001E-2</v>
      </c>
      <c r="Y365" s="5">
        <v>0.10045999999999999</v>
      </c>
      <c r="Z365" s="5">
        <v>9.9210000000000007E-2</v>
      </c>
      <c r="AA365" s="5">
        <v>9.98E-2</v>
      </c>
      <c r="AB365" s="5">
        <v>9.8449999999999996E-2</v>
      </c>
      <c r="AC365" s="5">
        <v>9.8500000000000004E-2</v>
      </c>
      <c r="AD365" s="5">
        <v>0.1004</v>
      </c>
      <c r="AE365" s="5">
        <v>9.8530000000000006E-2</v>
      </c>
      <c r="AF365" s="5">
        <v>9.4270000000000007E-2</v>
      </c>
      <c r="AG365" s="5">
        <v>9.4570000000000001E-2</v>
      </c>
      <c r="AH365" s="5">
        <v>9.1859999999999997E-2</v>
      </c>
      <c r="AI365" s="5">
        <v>9.1139999999999999E-2</v>
      </c>
      <c r="AJ365" s="5">
        <v>8.967E-2</v>
      </c>
      <c r="AK365" s="5">
        <v>8.2500000000000004E-2</v>
      </c>
      <c r="AM365" s="4" t="s">
        <v>81</v>
      </c>
      <c r="AN365" s="4" t="s">
        <v>82</v>
      </c>
      <c r="AO365" s="5">
        <f t="shared" si="621"/>
        <v>8.0029166666666665E-2</v>
      </c>
      <c r="AP365" s="5">
        <f t="shared" si="622"/>
        <v>9.2926666666666657E-2</v>
      </c>
      <c r="AQ365" s="5">
        <f t="shared" si="623"/>
        <v>9.4517272727272728E-2</v>
      </c>
      <c r="AR365" s="6">
        <f>(AO365-AVERAGE(AO347:AO392))/_xlfn.STDEV.P(AO347:AO392)</f>
        <v>0.54987298030825005</v>
      </c>
      <c r="AS365" s="6">
        <f t="shared" ref="AS365" si="658">(AP365-AVERAGE(AP347:AP392))/_xlfn.STDEV.P(AP347:AP392)</f>
        <v>0.28826203574904485</v>
      </c>
      <c r="AT365" s="6">
        <f t="shared" ref="AT365" si="659">(AQ365-AVERAGE(AQ347:AQ392))/_xlfn.STDEV.P(AQ347:AQ392)</f>
        <v>-0.18740297190089472</v>
      </c>
    </row>
    <row r="366" spans="1:46" ht="13.5" thickBot="1">
      <c r="A366" s="4" t="s">
        <v>83</v>
      </c>
      <c r="B366" s="4" t="s">
        <v>84</v>
      </c>
      <c r="C366" s="5">
        <v>7.8560000000000005E-2</v>
      </c>
      <c r="D366" s="5">
        <v>8.0839999999999995E-2</v>
      </c>
      <c r="E366" s="5">
        <v>7.9799999999999996E-2</v>
      </c>
      <c r="F366" s="5">
        <v>8.0869999999999997E-2</v>
      </c>
      <c r="G366" s="5">
        <v>8.2320000000000004E-2</v>
      </c>
      <c r="H366" s="5">
        <v>8.1900000000000001E-2</v>
      </c>
      <c r="I366" s="5">
        <v>8.1989999999999993E-2</v>
      </c>
      <c r="J366" s="5">
        <v>8.2019999999999996E-2</v>
      </c>
      <c r="K366" s="5">
        <v>8.1259999999999999E-2</v>
      </c>
      <c r="L366" s="5">
        <v>8.2229999999999998E-2</v>
      </c>
      <c r="M366" s="5">
        <v>8.4150000000000003E-2</v>
      </c>
      <c r="N366" s="5">
        <v>8.6019999999999999E-2</v>
      </c>
      <c r="O366" s="5">
        <v>8.6480000000000001E-2</v>
      </c>
      <c r="P366" s="5">
        <v>8.4870000000000001E-2</v>
      </c>
      <c r="Q366" s="5">
        <v>8.6480000000000001E-2</v>
      </c>
      <c r="R366" s="5">
        <v>8.6620000000000003E-2</v>
      </c>
      <c r="S366" s="5">
        <v>8.7110000000000007E-2</v>
      </c>
      <c r="T366" s="5">
        <v>9.8019999999999996E-2</v>
      </c>
      <c r="U366" s="5">
        <v>0.10005</v>
      </c>
      <c r="V366" s="5">
        <v>0.10267999999999999</v>
      </c>
      <c r="W366" s="5">
        <v>0.1062</v>
      </c>
      <c r="X366" s="5">
        <v>0.10911</v>
      </c>
      <c r="Y366" s="5">
        <v>0.11038000000000001</v>
      </c>
      <c r="Z366" s="5">
        <v>0.11042</v>
      </c>
      <c r="AA366" s="5">
        <v>0.11174000000000001</v>
      </c>
      <c r="AB366" s="5">
        <v>0.11178</v>
      </c>
      <c r="AC366" s="5">
        <v>0.11302</v>
      </c>
      <c r="AD366" s="5">
        <v>0.11497</v>
      </c>
      <c r="AE366" s="5">
        <v>0.11552999999999999</v>
      </c>
      <c r="AF366" s="5">
        <v>0.10629</v>
      </c>
      <c r="AG366" s="5">
        <v>0.10484</v>
      </c>
      <c r="AH366" s="5">
        <v>0.10204000000000001</v>
      </c>
      <c r="AI366" s="5">
        <v>0.10166</v>
      </c>
      <c r="AJ366" s="5">
        <v>0.10122</v>
      </c>
      <c r="AK366" s="5">
        <v>9.325E-2</v>
      </c>
      <c r="AM366" s="4" t="s">
        <v>83</v>
      </c>
      <c r="AN366" s="4" t="s">
        <v>84</v>
      </c>
      <c r="AO366" s="5">
        <f t="shared" si="621"/>
        <v>8.183E-2</v>
      </c>
      <c r="AP366" s="5">
        <f t="shared" si="622"/>
        <v>9.7368333333333335E-2</v>
      </c>
      <c r="AQ366" s="5">
        <f t="shared" si="623"/>
        <v>0.10694000000000002</v>
      </c>
      <c r="AR366" s="6">
        <f>(AO366-AVERAGE(AO347:AO392))/_xlfn.STDEV.P(AO347:AO392)</f>
        <v>0.6514210273633223</v>
      </c>
      <c r="AS366" s="6">
        <f t="shared" ref="AS366" si="660">(AP366-AVERAGE(AP347:AP392))/_xlfn.STDEV.P(AP347:AP392)</f>
        <v>0.49294405130362839</v>
      </c>
      <c r="AT366" s="6">
        <f t="shared" ref="AT366" si="661">(AQ366-AVERAGE(AQ347:AQ392))/_xlfn.STDEV.P(AQ347:AQ392)</f>
        <v>0.30221295732146725</v>
      </c>
    </row>
    <row r="367" spans="1:46" ht="13.5" thickBot="1">
      <c r="A367" s="4" t="s">
        <v>85</v>
      </c>
      <c r="B367" s="4" t="s">
        <v>86</v>
      </c>
      <c r="C367" s="5">
        <v>8.9319999999999997E-2</v>
      </c>
      <c r="D367" s="5">
        <v>9.3590000000000007E-2</v>
      </c>
      <c r="E367" s="5">
        <v>9.5350000000000004E-2</v>
      </c>
      <c r="F367" s="5">
        <v>9.6970000000000001E-2</v>
      </c>
      <c r="G367" s="5">
        <v>9.7890000000000005E-2</v>
      </c>
      <c r="H367" s="5">
        <v>9.7629999999999995E-2</v>
      </c>
      <c r="I367" s="5">
        <v>9.74E-2</v>
      </c>
      <c r="J367" s="5">
        <v>9.8470000000000002E-2</v>
      </c>
      <c r="K367" s="5">
        <v>9.9099999999999994E-2</v>
      </c>
      <c r="L367" s="5">
        <v>0.10023</v>
      </c>
      <c r="M367" s="5">
        <v>0.10045</v>
      </c>
      <c r="N367" s="5">
        <v>0.10102</v>
      </c>
      <c r="O367" s="5">
        <v>0.10323</v>
      </c>
      <c r="P367" s="5">
        <v>0.10153</v>
      </c>
      <c r="Q367" s="5">
        <v>0.10332</v>
      </c>
      <c r="R367" s="5">
        <v>0.10290000000000001</v>
      </c>
      <c r="S367" s="5">
        <v>0.10567</v>
      </c>
      <c r="T367" s="5">
        <v>0.10964</v>
      </c>
      <c r="U367" s="5">
        <v>0.11032</v>
      </c>
      <c r="V367" s="5">
        <v>0.11029</v>
      </c>
      <c r="W367" s="5">
        <v>0.11063000000000001</v>
      </c>
      <c r="X367" s="5">
        <v>0.11021</v>
      </c>
      <c r="Y367" s="5">
        <v>0.10972</v>
      </c>
      <c r="Z367" s="5">
        <v>0.10967</v>
      </c>
      <c r="AA367" s="5">
        <v>0.11015999999999999</v>
      </c>
      <c r="AB367" s="5">
        <v>0.11115</v>
      </c>
      <c r="AC367" s="5">
        <v>0.10911999999999999</v>
      </c>
      <c r="AD367" s="5">
        <v>0.11196</v>
      </c>
      <c r="AE367" s="5">
        <v>0.11090999999999999</v>
      </c>
      <c r="AF367" s="5">
        <v>0.10778</v>
      </c>
      <c r="AG367" s="5">
        <v>0.1081</v>
      </c>
      <c r="AH367" s="5">
        <v>0.10755000000000001</v>
      </c>
      <c r="AI367" s="5">
        <v>0.10781</v>
      </c>
      <c r="AJ367" s="5">
        <v>0.10747</v>
      </c>
      <c r="AK367" s="5">
        <v>0.10168000000000001</v>
      </c>
      <c r="AM367" s="4" t="s">
        <v>85</v>
      </c>
      <c r="AN367" s="4" t="s">
        <v>86</v>
      </c>
      <c r="AO367" s="5">
        <f t="shared" si="621"/>
        <v>9.7284999999999996E-2</v>
      </c>
      <c r="AP367" s="5">
        <f t="shared" si="622"/>
        <v>0.10726083333333332</v>
      </c>
      <c r="AQ367" s="5">
        <f t="shared" si="623"/>
        <v>0.10851727272727273</v>
      </c>
      <c r="AR367" s="6">
        <f>(AO367-AVERAGE(AO347:AO392))/_xlfn.STDEV.P(AO347:AO392)</f>
        <v>1.5229203705763574</v>
      </c>
      <c r="AS367" s="6">
        <f t="shared" ref="AS367" si="662">(AP367-AVERAGE(AP347:AP392))/_xlfn.STDEV.P(AP347:AP392)</f>
        <v>0.94881275799189324</v>
      </c>
      <c r="AT367" s="6">
        <f t="shared" ref="AT367" si="663">(AQ367-AVERAGE(AQ347:AQ392))/_xlfn.STDEV.P(AQ347:AQ392)</f>
        <v>0.36437787771669478</v>
      </c>
    </row>
    <row r="368" spans="1:46" ht="13.5" thickBot="1">
      <c r="A368" s="4" t="s">
        <v>87</v>
      </c>
      <c r="B368" s="4" t="s">
        <v>88</v>
      </c>
      <c r="C368" s="5">
        <v>7.4499999999999997E-2</v>
      </c>
      <c r="D368" s="5">
        <v>7.6969999999999997E-2</v>
      </c>
      <c r="E368" s="5">
        <v>7.7890000000000001E-2</v>
      </c>
      <c r="F368" s="5">
        <v>7.7810000000000004E-2</v>
      </c>
      <c r="G368" s="5">
        <v>8.1019999999999995E-2</v>
      </c>
      <c r="H368" s="5">
        <v>8.2350000000000007E-2</v>
      </c>
      <c r="I368" s="5">
        <v>8.2729999999999998E-2</v>
      </c>
      <c r="J368" s="5">
        <v>8.2869999999999999E-2</v>
      </c>
      <c r="K368" s="5">
        <v>8.2979999999999998E-2</v>
      </c>
      <c r="L368" s="5">
        <v>8.1820000000000004E-2</v>
      </c>
      <c r="M368" s="5">
        <v>8.301E-2</v>
      </c>
      <c r="N368" s="5">
        <v>8.1439999999999999E-2</v>
      </c>
      <c r="O368" s="5">
        <v>8.0990000000000006E-2</v>
      </c>
      <c r="P368" s="5">
        <v>8.1769999999999995E-2</v>
      </c>
      <c r="Q368" s="5">
        <v>8.2559999999999995E-2</v>
      </c>
      <c r="R368" s="5">
        <v>8.3390000000000006E-2</v>
      </c>
      <c r="S368" s="5">
        <v>8.6959999999999996E-2</v>
      </c>
      <c r="T368" s="5">
        <v>9.3369999999999995E-2</v>
      </c>
      <c r="U368" s="5">
        <v>9.5299999999999996E-2</v>
      </c>
      <c r="V368" s="5">
        <v>9.7650000000000001E-2</v>
      </c>
      <c r="W368" s="5">
        <v>0.10024</v>
      </c>
      <c r="X368" s="5">
        <v>0.1032</v>
      </c>
      <c r="Y368" s="5">
        <v>0.10408000000000001</v>
      </c>
      <c r="Z368" s="5">
        <v>0.10700999999999999</v>
      </c>
      <c r="AA368" s="5">
        <v>0.11007</v>
      </c>
      <c r="AB368" s="5">
        <v>0.11136</v>
      </c>
      <c r="AC368" s="5">
        <v>0.11098</v>
      </c>
      <c r="AD368" s="5">
        <v>0.11119</v>
      </c>
      <c r="AE368" s="5">
        <v>0.11039</v>
      </c>
      <c r="AF368" s="5">
        <v>0.10617</v>
      </c>
      <c r="AG368" s="5">
        <v>0.10409</v>
      </c>
      <c r="AH368" s="5">
        <v>0.10378</v>
      </c>
      <c r="AI368" s="5">
        <v>0.10621</v>
      </c>
      <c r="AJ368" s="5">
        <v>0.10574</v>
      </c>
      <c r="AK368" s="5">
        <v>9.8839999999999997E-2</v>
      </c>
      <c r="AM368" s="4" t="s">
        <v>87</v>
      </c>
      <c r="AN368" s="4" t="s">
        <v>88</v>
      </c>
      <c r="AO368" s="5">
        <f t="shared" si="621"/>
        <v>8.0449166666666669E-2</v>
      </c>
      <c r="AP368" s="5">
        <f t="shared" si="622"/>
        <v>9.3043333333333325E-2</v>
      </c>
      <c r="AQ368" s="5">
        <f t="shared" si="623"/>
        <v>0.10716545454545455</v>
      </c>
      <c r="AR368" s="6">
        <f>(AO368-AVERAGE(AO347:AO392))/_xlfn.STDEV.P(AO347:AO392)</f>
        <v>0.57355656000087241</v>
      </c>
      <c r="AS368" s="6">
        <f t="shared" ref="AS368" si="664">(AP368-AVERAGE(AP347:AP392))/_xlfn.STDEV.P(AP347:AP392)</f>
        <v>0.29363829882177317</v>
      </c>
      <c r="AT368" s="6">
        <f t="shared" ref="AT368" si="665">(AQ368-AVERAGE(AQ347:AQ392))/_xlfn.STDEV.P(AQ347:AQ392)</f>
        <v>0.31109877879582776</v>
      </c>
    </row>
    <row r="369" spans="1:46" ht="13.5" thickBot="1">
      <c r="A369" s="4" t="s">
        <v>89</v>
      </c>
      <c r="B369" s="4" t="s">
        <v>90</v>
      </c>
      <c r="C369" s="5">
        <v>8.4919999999999995E-2</v>
      </c>
      <c r="D369" s="5">
        <v>8.8410000000000002E-2</v>
      </c>
      <c r="E369" s="5">
        <v>9.1380000000000003E-2</v>
      </c>
      <c r="F369" s="5">
        <v>9.0649999999999994E-2</v>
      </c>
      <c r="G369" s="5">
        <v>9.171E-2</v>
      </c>
      <c r="H369" s="5">
        <v>9.3130000000000004E-2</v>
      </c>
      <c r="I369" s="5">
        <v>9.4140000000000001E-2</v>
      </c>
      <c r="J369" s="5">
        <v>9.3799999999999994E-2</v>
      </c>
      <c r="K369" s="5">
        <v>9.2579999999999996E-2</v>
      </c>
      <c r="L369" s="5">
        <v>9.1399999999999995E-2</v>
      </c>
      <c r="M369" s="5">
        <v>8.9980000000000004E-2</v>
      </c>
      <c r="N369" s="5">
        <v>8.8260000000000005E-2</v>
      </c>
      <c r="O369" s="5">
        <v>8.7309999999999999E-2</v>
      </c>
      <c r="P369" s="5">
        <v>8.6430000000000007E-2</v>
      </c>
      <c r="Q369" s="5">
        <v>8.6940000000000003E-2</v>
      </c>
      <c r="R369" s="5">
        <v>9.0130000000000002E-2</v>
      </c>
      <c r="S369" s="5">
        <v>9.2350000000000002E-2</v>
      </c>
      <c r="T369" s="5">
        <v>9.5990000000000006E-2</v>
      </c>
      <c r="U369" s="5">
        <v>9.4780000000000003E-2</v>
      </c>
      <c r="V369" s="5">
        <v>9.7000000000000003E-2</v>
      </c>
      <c r="W369" s="5">
        <v>9.9409999999999998E-2</v>
      </c>
      <c r="X369" s="5">
        <v>0.10440000000000001</v>
      </c>
      <c r="Y369" s="5">
        <v>0.10807</v>
      </c>
      <c r="Z369" s="5">
        <v>0.11078</v>
      </c>
      <c r="AA369" s="5">
        <v>0.11531</v>
      </c>
      <c r="AB369" s="5">
        <v>0.11709</v>
      </c>
      <c r="AC369" s="5">
        <v>0.11785</v>
      </c>
      <c r="AD369" s="5">
        <v>0.11819</v>
      </c>
      <c r="AE369" s="5">
        <v>0.11977</v>
      </c>
      <c r="AF369" s="5">
        <v>0.11705</v>
      </c>
      <c r="AG369" s="5">
        <v>0.11865000000000001</v>
      </c>
      <c r="AH369" s="5">
        <v>0.11959</v>
      </c>
      <c r="AI369" s="5">
        <v>0.11872000000000001</v>
      </c>
      <c r="AJ369" s="5">
        <v>0.11681999999999999</v>
      </c>
      <c r="AK369" s="5">
        <v>0.1053</v>
      </c>
      <c r="AM369" s="4" t="s">
        <v>89</v>
      </c>
      <c r="AN369" s="4" t="s">
        <v>90</v>
      </c>
      <c r="AO369" s="5">
        <f t="shared" si="621"/>
        <v>9.0863333333333338E-2</v>
      </c>
      <c r="AP369" s="5">
        <f t="shared" si="622"/>
        <v>9.613250000000001E-2</v>
      </c>
      <c r="AQ369" s="5">
        <f t="shared" si="623"/>
        <v>0.1167581818181818</v>
      </c>
      <c r="AR369" s="6">
        <f>(AO369-AVERAGE(AO347:AO392))/_xlfn.STDEV.P(AO347:AO392)</f>
        <v>1.1608059556728936</v>
      </c>
      <c r="AS369" s="6">
        <f t="shared" ref="AS369" si="666">(AP369-AVERAGE(AP347:AP392))/_xlfn.STDEV.P(AP347:AP392)</f>
        <v>0.43599406461180013</v>
      </c>
      <c r="AT369" s="6">
        <f t="shared" ref="AT369" si="667">(AQ369-AVERAGE(AQ347:AQ392))/_xlfn.STDEV.P(AQ347:AQ392)</f>
        <v>0.68917615055977532</v>
      </c>
    </row>
    <row r="370" spans="1:46" ht="13.5" thickBot="1">
      <c r="A370" s="4" t="s">
        <v>91</v>
      </c>
      <c r="B370" s="4" t="s">
        <v>92</v>
      </c>
      <c r="C370" s="5">
        <v>5.994E-2</v>
      </c>
      <c r="D370" s="5">
        <v>6.1620000000000001E-2</v>
      </c>
      <c r="E370" s="5">
        <v>6.0929999999999998E-2</v>
      </c>
      <c r="F370" s="5">
        <v>6.0409999999999998E-2</v>
      </c>
      <c r="G370" s="5">
        <v>6.2280000000000002E-2</v>
      </c>
      <c r="H370" s="5">
        <v>6.1899999999999997E-2</v>
      </c>
      <c r="I370" s="5">
        <v>6.3850000000000004E-2</v>
      </c>
      <c r="J370" s="5">
        <v>6.5379999999999994E-2</v>
      </c>
      <c r="K370" s="5">
        <v>6.6009999999999999E-2</v>
      </c>
      <c r="L370" s="5">
        <v>6.8260000000000001E-2</v>
      </c>
      <c r="M370" s="5">
        <v>6.8449999999999997E-2</v>
      </c>
      <c r="N370" s="5">
        <v>6.9360000000000005E-2</v>
      </c>
      <c r="O370" s="5">
        <v>6.9870000000000002E-2</v>
      </c>
      <c r="P370" s="5">
        <v>7.1370000000000003E-2</v>
      </c>
      <c r="Q370" s="5">
        <v>7.3719999999999994E-2</v>
      </c>
      <c r="R370" s="5">
        <v>7.4429999999999996E-2</v>
      </c>
      <c r="S370" s="5">
        <v>7.6490000000000002E-2</v>
      </c>
      <c r="T370" s="5">
        <v>8.5599999999999996E-2</v>
      </c>
      <c r="U370" s="5">
        <v>8.6779999999999996E-2</v>
      </c>
      <c r="V370" s="5">
        <v>8.8580000000000006E-2</v>
      </c>
      <c r="W370" s="5">
        <v>9.0889999999999999E-2</v>
      </c>
      <c r="X370" s="5">
        <v>9.3659999999999993E-2</v>
      </c>
      <c r="Y370" s="5">
        <v>9.3469999999999998E-2</v>
      </c>
      <c r="Z370" s="5">
        <v>9.3410000000000007E-2</v>
      </c>
      <c r="AA370" s="5">
        <v>9.7239999999999993E-2</v>
      </c>
      <c r="AB370" s="5">
        <v>9.8610000000000003E-2</v>
      </c>
      <c r="AC370" s="5">
        <v>0.10076</v>
      </c>
      <c r="AD370" s="5">
        <v>0.10345</v>
      </c>
      <c r="AE370" s="5">
        <v>0.1</v>
      </c>
      <c r="AF370" s="5">
        <v>9.2689999999999995E-2</v>
      </c>
      <c r="AG370" s="5">
        <v>9.2840000000000006E-2</v>
      </c>
      <c r="AH370" s="5">
        <v>9.1770000000000004E-2</v>
      </c>
      <c r="AI370" s="5">
        <v>9.3299999999999994E-2</v>
      </c>
      <c r="AJ370" s="5">
        <v>8.9539999999999995E-2</v>
      </c>
      <c r="AK370" s="5">
        <v>8.2680000000000003E-2</v>
      </c>
      <c r="AM370" s="4" t="s">
        <v>91</v>
      </c>
      <c r="AN370" s="4" t="s">
        <v>92</v>
      </c>
      <c r="AO370" s="5">
        <f t="shared" si="621"/>
        <v>6.4032500000000006E-2</v>
      </c>
      <c r="AP370" s="5">
        <f t="shared" si="622"/>
        <v>8.3189166666666661E-2</v>
      </c>
      <c r="AQ370" s="5">
        <f t="shared" si="623"/>
        <v>9.4807272727272726E-2</v>
      </c>
      <c r="AR370" s="6">
        <f>(AO370-AVERAGE(AO347:AO392))/_xlfn.STDEV.P(AO347:AO392)</f>
        <v>-0.35217066211153952</v>
      </c>
      <c r="AS370" s="6">
        <f t="shared" ref="AS370" si="668">(AP370-AVERAGE(AP347:AP392))/_xlfn.STDEV.P(AP347:AP392)</f>
        <v>-0.16046392142831017</v>
      </c>
      <c r="AT370" s="6">
        <f t="shared" ref="AT370" si="669">(AQ370-AVERAGE(AQ347:AQ392))/_xlfn.STDEV.P(AQ347:AQ392)</f>
        <v>-0.17597322573024471</v>
      </c>
    </row>
    <row r="371" spans="1:46" ht="13.5" thickBot="1">
      <c r="A371" s="4" t="s">
        <v>93</v>
      </c>
      <c r="B371" s="4" t="s">
        <v>94</v>
      </c>
      <c r="C371" s="5">
        <v>7.4990000000000001E-2</v>
      </c>
      <c r="D371" s="5">
        <v>7.6170000000000002E-2</v>
      </c>
      <c r="E371" s="5">
        <v>7.6560000000000003E-2</v>
      </c>
      <c r="F371" s="5">
        <v>7.7210000000000001E-2</v>
      </c>
      <c r="G371" s="5">
        <v>7.775E-2</v>
      </c>
      <c r="H371" s="5">
        <v>7.8390000000000001E-2</v>
      </c>
      <c r="I371" s="5">
        <v>7.8979999999999995E-2</v>
      </c>
      <c r="J371" s="5">
        <v>7.8890000000000002E-2</v>
      </c>
      <c r="K371" s="5">
        <v>7.9719999999999999E-2</v>
      </c>
      <c r="L371" s="5">
        <v>8.0320000000000003E-2</v>
      </c>
      <c r="M371" s="5">
        <v>7.9899999999999999E-2</v>
      </c>
      <c r="N371" s="5">
        <v>8.0670000000000006E-2</v>
      </c>
      <c r="O371" s="5">
        <v>8.1350000000000006E-2</v>
      </c>
      <c r="P371" s="5">
        <v>8.1659999999999996E-2</v>
      </c>
      <c r="Q371" s="5">
        <v>8.3760000000000001E-2</v>
      </c>
      <c r="R371" s="5">
        <v>8.5169999999999996E-2</v>
      </c>
      <c r="S371" s="5">
        <v>8.9080000000000006E-2</v>
      </c>
      <c r="T371" s="5">
        <v>9.5089999999999994E-2</v>
      </c>
      <c r="U371" s="5">
        <v>9.647E-2</v>
      </c>
      <c r="V371" s="5">
        <v>9.8250000000000004E-2</v>
      </c>
      <c r="W371" s="5">
        <v>0.10056</v>
      </c>
      <c r="X371" s="5">
        <v>0.10405</v>
      </c>
      <c r="Y371" s="5">
        <v>0.10605000000000001</v>
      </c>
      <c r="Z371" s="5">
        <v>0.10691000000000001</v>
      </c>
      <c r="AA371" s="5">
        <v>0.10884000000000001</v>
      </c>
      <c r="AB371" s="5">
        <v>0.11083</v>
      </c>
      <c r="AC371" s="5">
        <v>0.11206000000000001</v>
      </c>
      <c r="AD371" s="5">
        <v>0.1134</v>
      </c>
      <c r="AE371" s="5">
        <v>0.11144999999999999</v>
      </c>
      <c r="AF371" s="5">
        <v>0.1061</v>
      </c>
      <c r="AG371" s="5">
        <v>0.10548</v>
      </c>
      <c r="AH371" s="5">
        <v>0.1045</v>
      </c>
      <c r="AI371" s="5">
        <v>0.10402</v>
      </c>
      <c r="AJ371" s="5">
        <v>0.1011</v>
      </c>
      <c r="AK371" s="5">
        <v>9.2660000000000006E-2</v>
      </c>
      <c r="AM371" s="4" t="s">
        <v>93</v>
      </c>
      <c r="AN371" s="4" t="s">
        <v>94</v>
      </c>
      <c r="AO371" s="5">
        <f t="shared" si="621"/>
        <v>7.8295833333333328E-2</v>
      </c>
      <c r="AP371" s="5">
        <f t="shared" si="622"/>
        <v>9.4033333333333316E-2</v>
      </c>
      <c r="AQ371" s="5">
        <f t="shared" si="623"/>
        <v>0.10640363636363638</v>
      </c>
      <c r="AR371" s="6">
        <f>(AO371-AVERAGE(AO347:AO392))/_xlfn.STDEV.P(AO347:AO392)</f>
        <v>0.45213122284663476</v>
      </c>
      <c r="AS371" s="6">
        <f t="shared" ref="AS371" si="670">(AP371-AVERAGE(AP347:AP392))/_xlfn.STDEV.P(AP347:AP392)</f>
        <v>0.3392597311817811</v>
      </c>
      <c r="AT371" s="6">
        <f t="shared" ref="AT371" si="671">(AQ371-AVERAGE(AQ347:AQ392))/_xlfn.STDEV.P(AQ347:AQ392)</f>
        <v>0.28107330139455944</v>
      </c>
    </row>
    <row r="372" spans="1:46" ht="13.5" thickBot="1">
      <c r="A372" s="4" t="s">
        <v>95</v>
      </c>
      <c r="B372" s="4" t="s">
        <v>96</v>
      </c>
      <c r="C372" s="5">
        <v>6.1379999999999997E-2</v>
      </c>
      <c r="D372" s="5">
        <v>6.2420000000000003E-2</v>
      </c>
      <c r="E372" s="5">
        <v>6.2309999999999997E-2</v>
      </c>
      <c r="F372" s="5">
        <v>6.2030000000000002E-2</v>
      </c>
      <c r="G372" s="5">
        <v>6.275E-2</v>
      </c>
      <c r="H372" s="5">
        <v>6.4060000000000006E-2</v>
      </c>
      <c r="I372" s="5">
        <v>6.522E-2</v>
      </c>
      <c r="J372" s="5">
        <v>6.5579999999999999E-2</v>
      </c>
      <c r="K372" s="5">
        <v>6.6390000000000005E-2</v>
      </c>
      <c r="L372" s="5">
        <v>6.7400000000000002E-2</v>
      </c>
      <c r="M372" s="5">
        <v>6.9680000000000006E-2</v>
      </c>
      <c r="N372" s="5">
        <v>7.034E-2</v>
      </c>
      <c r="O372" s="5">
        <v>7.3099999999999998E-2</v>
      </c>
      <c r="P372" s="5">
        <v>7.3819999999999997E-2</v>
      </c>
      <c r="Q372" s="5">
        <v>7.5689999999999993E-2</v>
      </c>
      <c r="R372" s="5">
        <v>7.6200000000000004E-2</v>
      </c>
      <c r="S372" s="5">
        <v>7.7410000000000007E-2</v>
      </c>
      <c r="T372" s="5">
        <v>8.4129999999999996E-2</v>
      </c>
      <c r="U372" s="5">
        <v>8.5190000000000002E-2</v>
      </c>
      <c r="V372" s="5">
        <v>8.7300000000000003E-2</v>
      </c>
      <c r="W372" s="5">
        <v>9.0490000000000001E-2</v>
      </c>
      <c r="X372" s="5">
        <v>9.2899999999999996E-2</v>
      </c>
      <c r="Y372" s="5">
        <v>9.3630000000000005E-2</v>
      </c>
      <c r="Z372" s="5">
        <v>9.3560000000000004E-2</v>
      </c>
      <c r="AA372" s="5">
        <v>9.357E-2</v>
      </c>
      <c r="AB372" s="5">
        <v>9.5070000000000002E-2</v>
      </c>
      <c r="AC372" s="5">
        <v>9.6420000000000006E-2</v>
      </c>
      <c r="AD372" s="5">
        <v>9.7659999999999997E-2</v>
      </c>
      <c r="AE372" s="5">
        <v>9.8570000000000005E-2</v>
      </c>
      <c r="AF372" s="5">
        <v>9.3770000000000006E-2</v>
      </c>
      <c r="AG372" s="5">
        <v>9.4600000000000004E-2</v>
      </c>
      <c r="AH372" s="5">
        <v>9.4719999999999999E-2</v>
      </c>
      <c r="AI372" s="5">
        <v>9.4740000000000005E-2</v>
      </c>
      <c r="AJ372" s="5">
        <v>9.4339999999999993E-2</v>
      </c>
      <c r="AK372" s="5">
        <v>8.7260000000000004E-2</v>
      </c>
      <c r="AM372" s="4" t="s">
        <v>95</v>
      </c>
      <c r="AN372" s="4" t="s">
        <v>96</v>
      </c>
      <c r="AO372" s="5">
        <f t="shared" si="621"/>
        <v>6.4963333333333331E-2</v>
      </c>
      <c r="AP372" s="5">
        <f t="shared" si="622"/>
        <v>8.3618333333333336E-2</v>
      </c>
      <c r="AQ372" s="5">
        <f t="shared" si="623"/>
        <v>9.4610909090909079E-2</v>
      </c>
      <c r="AR372" s="6">
        <f>(AO372-AVERAGE(AO347:AO392))/_xlfn.STDEV.P(AO347:AO392)</f>
        <v>-0.29968145870547075</v>
      </c>
      <c r="AS372" s="6">
        <f t="shared" ref="AS372" si="672">(AP372-AVERAGE(AP347:AP392))/_xlfn.STDEV.P(AP347:AP392)</f>
        <v>-0.14068695369648798</v>
      </c>
      <c r="AT372" s="6">
        <f t="shared" ref="AT372" si="673">(AQ372-AVERAGE(AQ347:AQ392))/_xlfn.STDEV.P(AQ347:AQ392)</f>
        <v>-0.18371248959501132</v>
      </c>
    </row>
    <row r="373" spans="1:46" ht="13.5" thickBot="1">
      <c r="A373" s="4" t="s">
        <v>97</v>
      </c>
      <c r="B373" s="4" t="s">
        <v>98</v>
      </c>
      <c r="C373" s="5">
        <v>5.5300000000000002E-2</v>
      </c>
      <c r="D373" s="5">
        <v>5.577E-2</v>
      </c>
      <c r="E373" s="5">
        <v>5.67E-2</v>
      </c>
      <c r="F373" s="5">
        <v>5.7340000000000002E-2</v>
      </c>
      <c r="G373" s="5">
        <v>5.8819999999999997E-2</v>
      </c>
      <c r="H373" s="5">
        <v>5.883E-2</v>
      </c>
      <c r="I373" s="5">
        <v>6.0299999999999999E-2</v>
      </c>
      <c r="J373" s="5">
        <v>6.0269999999999997E-2</v>
      </c>
      <c r="K373" s="5">
        <v>5.9839999999999997E-2</v>
      </c>
      <c r="L373" s="5">
        <v>6.1460000000000001E-2</v>
      </c>
      <c r="M373" s="5">
        <v>6.055E-2</v>
      </c>
      <c r="N373" s="5">
        <v>6.0299999999999999E-2</v>
      </c>
      <c r="O373" s="5">
        <v>5.9589999999999997E-2</v>
      </c>
      <c r="P373" s="5">
        <v>5.9929999999999997E-2</v>
      </c>
      <c r="Q373" s="5">
        <v>6.2050000000000001E-2</v>
      </c>
      <c r="R373" s="5">
        <v>6.1280000000000001E-2</v>
      </c>
      <c r="S373" s="5">
        <v>6.4329999999999998E-2</v>
      </c>
      <c r="T373" s="5">
        <v>7.1470000000000006E-2</v>
      </c>
      <c r="U373" s="5">
        <v>7.2010000000000005E-2</v>
      </c>
      <c r="V373" s="5">
        <v>7.6090000000000005E-2</v>
      </c>
      <c r="W373" s="5">
        <v>7.8380000000000005E-2</v>
      </c>
      <c r="X373" s="5">
        <v>8.0740000000000006E-2</v>
      </c>
      <c r="Y373" s="5">
        <v>8.226E-2</v>
      </c>
      <c r="Z373" s="5">
        <v>8.2739999999999994E-2</v>
      </c>
      <c r="AA373" s="5">
        <v>8.43E-2</v>
      </c>
      <c r="AB373" s="5">
        <v>8.6269999999999999E-2</v>
      </c>
      <c r="AC373" s="5">
        <v>8.6419999999999997E-2</v>
      </c>
      <c r="AD373" s="5">
        <v>8.8179999999999994E-2</v>
      </c>
      <c r="AE373" s="5">
        <v>8.7470000000000006E-2</v>
      </c>
      <c r="AF373" s="5">
        <v>8.4169999999999995E-2</v>
      </c>
      <c r="AG373" s="5">
        <v>8.3879999999999996E-2</v>
      </c>
      <c r="AH373" s="5">
        <v>8.0869999999999997E-2</v>
      </c>
      <c r="AI373" s="5">
        <v>8.2449999999999996E-2</v>
      </c>
      <c r="AJ373" s="5">
        <v>8.0909999999999996E-2</v>
      </c>
      <c r="AK373" s="5">
        <v>7.4560000000000001E-2</v>
      </c>
      <c r="AM373" s="4" t="s">
        <v>97</v>
      </c>
      <c r="AN373" s="4" t="s">
        <v>98</v>
      </c>
      <c r="AO373" s="5">
        <f t="shared" si="621"/>
        <v>5.8790000000000002E-2</v>
      </c>
      <c r="AP373" s="5">
        <f t="shared" si="622"/>
        <v>7.0905833333333348E-2</v>
      </c>
      <c r="AQ373" s="5">
        <f t="shared" si="623"/>
        <v>8.3589090909090905E-2</v>
      </c>
      <c r="AR373" s="6">
        <f>(AO373-AVERAGE(AO347:AO392))/_xlfn.STDEV.P(AO347:AO392)</f>
        <v>-0.64779248720337657</v>
      </c>
      <c r="AS373" s="6">
        <f t="shared" ref="AS373" si="674">(AP373-AVERAGE(AP347:AP392))/_xlfn.STDEV.P(AP347:AP392)</f>
        <v>-0.72650761922841323</v>
      </c>
      <c r="AT373" s="6">
        <f t="shared" ref="AT373" si="675">(AQ373-AVERAGE(AQ347:AQ392))/_xlfn.STDEV.P(AQ347:AQ392)</f>
        <v>-0.61811450393031331</v>
      </c>
    </row>
    <row r="374" spans="1:46" ht="13.5" thickBot="1">
      <c r="A374" s="4" t="s">
        <v>99</v>
      </c>
      <c r="B374" s="4" t="s">
        <v>100</v>
      </c>
      <c r="C374" s="5">
        <v>5.4899999999999997E-2</v>
      </c>
      <c r="D374" s="5">
        <v>5.6230000000000002E-2</v>
      </c>
      <c r="E374" s="5">
        <v>5.713E-2</v>
      </c>
      <c r="F374" s="5">
        <v>5.6579999999999998E-2</v>
      </c>
      <c r="G374" s="5">
        <v>5.8119999999999998E-2</v>
      </c>
      <c r="H374" s="5">
        <v>6.028E-2</v>
      </c>
      <c r="I374" s="5">
        <v>6.021E-2</v>
      </c>
      <c r="J374" s="5">
        <v>6.1409999999999999E-2</v>
      </c>
      <c r="K374" s="5">
        <v>6.1150000000000003E-2</v>
      </c>
      <c r="L374" s="5">
        <v>6.2370000000000002E-2</v>
      </c>
      <c r="M374" s="5">
        <v>6.3920000000000005E-2</v>
      </c>
      <c r="N374" s="5">
        <v>6.4019999999999994E-2</v>
      </c>
      <c r="O374" s="5">
        <v>6.6170000000000007E-2</v>
      </c>
      <c r="P374" s="5">
        <v>6.6799999999999998E-2</v>
      </c>
      <c r="Q374" s="5">
        <v>6.8150000000000002E-2</v>
      </c>
      <c r="R374" s="5">
        <v>7.0959999999999995E-2</v>
      </c>
      <c r="S374" s="5">
        <v>7.4260000000000007E-2</v>
      </c>
      <c r="T374" s="5">
        <v>7.8479999999999994E-2</v>
      </c>
      <c r="U374" s="5">
        <v>8.2799999999999999E-2</v>
      </c>
      <c r="V374" s="5">
        <v>8.3860000000000004E-2</v>
      </c>
      <c r="W374" s="5">
        <v>8.4610000000000005E-2</v>
      </c>
      <c r="X374" s="5">
        <v>8.6230000000000001E-2</v>
      </c>
      <c r="Y374" s="5">
        <v>8.659E-2</v>
      </c>
      <c r="Z374" s="5">
        <v>8.7830000000000005E-2</v>
      </c>
      <c r="AA374" s="5">
        <v>8.8389999999999996E-2</v>
      </c>
      <c r="AB374" s="5">
        <v>9.0319999999999998E-2</v>
      </c>
      <c r="AC374" s="5">
        <v>8.9179999999999995E-2</v>
      </c>
      <c r="AD374" s="5">
        <v>9.1579999999999995E-2</v>
      </c>
      <c r="AE374" s="5">
        <v>8.8429999999999995E-2</v>
      </c>
      <c r="AF374" s="5">
        <v>8.6919999999999997E-2</v>
      </c>
      <c r="AG374" s="5">
        <v>8.4400000000000003E-2</v>
      </c>
      <c r="AH374" s="5">
        <v>8.4570000000000006E-2</v>
      </c>
      <c r="AI374" s="5">
        <v>8.5629999999999998E-2</v>
      </c>
      <c r="AJ374" s="5">
        <v>8.5099999999999995E-2</v>
      </c>
      <c r="AK374" s="5">
        <v>7.8439999999999996E-2</v>
      </c>
      <c r="AM374" s="4" t="s">
        <v>99</v>
      </c>
      <c r="AN374" s="4" t="s">
        <v>100</v>
      </c>
      <c r="AO374" s="5">
        <f t="shared" si="621"/>
        <v>5.9693333333333327E-2</v>
      </c>
      <c r="AP374" s="5">
        <f t="shared" si="622"/>
        <v>7.8061666666666668E-2</v>
      </c>
      <c r="AQ374" s="5">
        <f t="shared" si="623"/>
        <v>8.6632727272727264E-2</v>
      </c>
      <c r="AR374" s="6">
        <f>(AO374-AVERAGE(AO347:AO392))/_xlfn.STDEV.P(AO347:AO392)</f>
        <v>-0.59685399437241993</v>
      </c>
      <c r="AS374" s="6">
        <f t="shared" ref="AS374" si="676">(AP374-AVERAGE(AP347:AP392))/_xlfn.STDEV.P(AP347:AP392)</f>
        <v>-0.39675068347471693</v>
      </c>
      <c r="AT374" s="6">
        <f t="shared" ref="AT374" si="677">(AQ374-AVERAGE(AQ347:AQ392))/_xlfn.STDEV.P(AQ347:AQ392)</f>
        <v>-0.49815591402643755</v>
      </c>
    </row>
    <row r="375" spans="1:46" ht="13.5" thickBot="1">
      <c r="A375" s="4" t="s">
        <v>101</v>
      </c>
      <c r="B375" s="4" t="s">
        <v>102</v>
      </c>
      <c r="C375" s="5">
        <v>4.4940000000000001E-2</v>
      </c>
      <c r="D375" s="5">
        <v>4.6080000000000003E-2</v>
      </c>
      <c r="E375" s="5">
        <v>4.6550000000000001E-2</v>
      </c>
      <c r="F375" s="5">
        <v>4.5260000000000002E-2</v>
      </c>
      <c r="G375" s="5">
        <v>4.65E-2</v>
      </c>
      <c r="H375" s="5">
        <v>4.8180000000000001E-2</v>
      </c>
      <c r="I375" s="5">
        <v>4.897E-2</v>
      </c>
      <c r="J375" s="5">
        <v>5.015E-2</v>
      </c>
      <c r="K375" s="5">
        <v>5.033E-2</v>
      </c>
      <c r="L375" s="5">
        <v>5.0180000000000002E-2</v>
      </c>
      <c r="M375" s="5">
        <v>4.9950000000000001E-2</v>
      </c>
      <c r="N375" s="5">
        <v>4.9000000000000002E-2</v>
      </c>
      <c r="O375" s="5">
        <v>4.9230000000000003E-2</v>
      </c>
      <c r="P375" s="5">
        <v>0.05</v>
      </c>
      <c r="Q375" s="5">
        <v>5.0520000000000002E-2</v>
      </c>
      <c r="R375" s="5">
        <v>5.0990000000000001E-2</v>
      </c>
      <c r="S375" s="5">
        <v>5.645E-2</v>
      </c>
      <c r="T375" s="5">
        <v>6.2950000000000006E-2</v>
      </c>
      <c r="U375" s="5">
        <v>6.54E-2</v>
      </c>
      <c r="V375" s="5">
        <v>6.7229999999999998E-2</v>
      </c>
      <c r="W375" s="5">
        <v>6.8930000000000005E-2</v>
      </c>
      <c r="X375" s="5">
        <v>7.1120000000000003E-2</v>
      </c>
      <c r="Y375" s="5">
        <v>7.3300000000000004E-2</v>
      </c>
      <c r="Z375" s="5">
        <v>7.5079999999999994E-2</v>
      </c>
      <c r="AA375" s="5">
        <v>7.7020000000000005E-2</v>
      </c>
      <c r="AB375" s="5">
        <v>7.8189999999999996E-2</v>
      </c>
      <c r="AC375" s="5">
        <v>8.0360000000000001E-2</v>
      </c>
      <c r="AD375" s="5">
        <v>8.1820000000000004E-2</v>
      </c>
      <c r="AE375" s="5">
        <v>7.6700000000000004E-2</v>
      </c>
      <c r="AF375" s="5">
        <v>7.2139999999999996E-2</v>
      </c>
      <c r="AG375" s="5">
        <v>7.1840000000000001E-2</v>
      </c>
      <c r="AH375" s="5">
        <v>7.1080000000000004E-2</v>
      </c>
      <c r="AI375" s="5">
        <v>7.2989999999999999E-2</v>
      </c>
      <c r="AJ375" s="5">
        <v>7.4480000000000005E-2</v>
      </c>
      <c r="AK375" s="5">
        <v>6.7849999999999994E-2</v>
      </c>
      <c r="AM375" s="4" t="s">
        <v>101</v>
      </c>
      <c r="AN375" s="4" t="s">
        <v>102</v>
      </c>
      <c r="AO375" s="5">
        <f t="shared" si="621"/>
        <v>4.8007500000000008E-2</v>
      </c>
      <c r="AP375" s="5">
        <f t="shared" si="622"/>
        <v>6.1766666666666671E-2</v>
      </c>
      <c r="AQ375" s="5">
        <f t="shared" si="623"/>
        <v>7.4951818181818175E-2</v>
      </c>
      <c r="AR375" s="6">
        <f>(AO375-AVERAGE(AO347:AO392))/_xlfn.STDEV.P(AO347:AO392)</f>
        <v>-1.2558120063359903</v>
      </c>
      <c r="AS375" s="6">
        <f t="shared" ref="AS375" si="678">(AP375-AVERAGE(AP347:AP392))/_xlfn.STDEV.P(AP347:AP392)</f>
        <v>-1.1476610272184911</v>
      </c>
      <c r="AT375" s="6">
        <f t="shared" ref="AT375" si="679">(AQ375-AVERAGE(AQ347:AQ392))/_xlfn.STDEV.P(AQ347:AQ392)</f>
        <v>-0.95853462420412627</v>
      </c>
    </row>
    <row r="376" spans="1:46" ht="13.5" thickBot="1">
      <c r="A376" s="4" t="s">
        <v>103</v>
      </c>
      <c r="B376" s="4" t="s">
        <v>104</v>
      </c>
      <c r="C376" s="5">
        <v>3.4569999999999997E-2</v>
      </c>
      <c r="D376" s="5">
        <v>3.5009999999999999E-2</v>
      </c>
      <c r="E376" s="5">
        <v>3.5290000000000002E-2</v>
      </c>
      <c r="F376" s="5">
        <v>3.449E-2</v>
      </c>
      <c r="G376" s="5">
        <v>3.4770000000000002E-2</v>
      </c>
      <c r="H376" s="5">
        <v>3.5580000000000001E-2</v>
      </c>
      <c r="I376" s="5">
        <v>3.6729999999999999E-2</v>
      </c>
      <c r="J376" s="5">
        <v>3.6729999999999999E-2</v>
      </c>
      <c r="K376" s="5">
        <v>3.635E-2</v>
      </c>
      <c r="L376" s="5">
        <v>3.6799999999999999E-2</v>
      </c>
      <c r="M376" s="5">
        <v>3.6330000000000001E-2</v>
      </c>
      <c r="N376" s="5">
        <v>3.6159999999999998E-2</v>
      </c>
      <c r="O376" s="5">
        <v>3.678E-2</v>
      </c>
      <c r="P376" s="5">
        <v>3.7280000000000001E-2</v>
      </c>
      <c r="Q376" s="5">
        <v>3.8550000000000001E-2</v>
      </c>
      <c r="R376" s="5">
        <v>3.8370000000000001E-2</v>
      </c>
      <c r="S376" s="5">
        <v>4.7710000000000002E-2</v>
      </c>
      <c r="T376" s="5">
        <v>5.16E-2</v>
      </c>
      <c r="U376" s="5">
        <v>5.3019999999999998E-2</v>
      </c>
      <c r="V376" s="5">
        <v>5.568E-2</v>
      </c>
      <c r="W376" s="5">
        <v>5.7700000000000001E-2</v>
      </c>
      <c r="X376" s="5">
        <v>5.8169999999999999E-2</v>
      </c>
      <c r="Y376" s="5">
        <v>5.7430000000000002E-2</v>
      </c>
      <c r="Z376" s="5">
        <v>5.8099999999999999E-2</v>
      </c>
      <c r="AA376" s="5">
        <v>5.9610000000000003E-2</v>
      </c>
      <c r="AB376" s="5">
        <v>6.0380000000000003E-2</v>
      </c>
      <c r="AC376" s="5">
        <v>6.0839999999999998E-2</v>
      </c>
      <c r="AD376" s="5">
        <v>6.0639999999999999E-2</v>
      </c>
      <c r="AE376" s="5">
        <v>5.2499999999999998E-2</v>
      </c>
      <c r="AF376" s="5">
        <v>4.9110000000000001E-2</v>
      </c>
      <c r="AG376" s="5">
        <v>4.7539999999999999E-2</v>
      </c>
      <c r="AH376" s="5">
        <v>4.5960000000000001E-2</v>
      </c>
      <c r="AI376" s="5">
        <v>4.5260000000000002E-2</v>
      </c>
      <c r="AJ376" s="5">
        <v>4.8230000000000002E-2</v>
      </c>
      <c r="AK376" s="5">
        <v>4.6330000000000003E-2</v>
      </c>
      <c r="AM376" s="4" t="s">
        <v>103</v>
      </c>
      <c r="AN376" s="4" t="s">
        <v>104</v>
      </c>
      <c r="AO376" s="5">
        <f t="shared" si="621"/>
        <v>3.5734166666666657E-2</v>
      </c>
      <c r="AP376" s="5">
        <f t="shared" si="622"/>
        <v>4.9199166666666676E-2</v>
      </c>
      <c r="AQ376" s="5">
        <f t="shared" si="623"/>
        <v>5.2400000000000002E-2</v>
      </c>
      <c r="AR376" s="6">
        <f>(AO376-AVERAGE(AO347:AO392))/_xlfn.STDEV.P(AO347:AO392)</f>
        <v>-1.9478988351315045</v>
      </c>
      <c r="AS376" s="6">
        <f t="shared" ref="AS376" si="680">(AP376-AVERAGE(AP347:AP392))/_xlfn.STDEV.P(AP347:AP392)</f>
        <v>-1.7267997657885974</v>
      </c>
      <c r="AT376" s="6">
        <f t="shared" ref="AT376" si="681">(AQ376-AVERAGE(AQ347:AQ392))/_xlfn.STDEV.P(AQ347:AQ392)</f>
        <v>-1.8473675811173431</v>
      </c>
    </row>
    <row r="377" spans="1:46" ht="13.5" thickBot="1">
      <c r="A377" s="4" t="s">
        <v>105</v>
      </c>
      <c r="B377" s="4" t="s">
        <v>106</v>
      </c>
      <c r="C377" s="5">
        <v>3.6429999999999997E-2</v>
      </c>
      <c r="D377" s="5">
        <v>3.6799999999999999E-2</v>
      </c>
      <c r="E377" s="5">
        <v>3.805E-2</v>
      </c>
      <c r="F377" s="5">
        <v>3.7150000000000002E-2</v>
      </c>
      <c r="G377" s="5">
        <v>3.8129999999999997E-2</v>
      </c>
      <c r="H377" s="5">
        <v>3.8940000000000002E-2</v>
      </c>
      <c r="I377" s="5">
        <v>3.8089999999999999E-2</v>
      </c>
      <c r="J377" s="5">
        <v>3.8199999999999998E-2</v>
      </c>
      <c r="K377" s="5">
        <v>3.814E-2</v>
      </c>
      <c r="L377" s="5">
        <v>3.8109999999999998E-2</v>
      </c>
      <c r="M377" s="5">
        <v>3.7109999999999997E-2</v>
      </c>
      <c r="N377" s="5">
        <v>3.5990000000000001E-2</v>
      </c>
      <c r="O377" s="5">
        <v>3.5819999999999998E-2</v>
      </c>
      <c r="P377" s="5">
        <v>3.6339999999999997E-2</v>
      </c>
      <c r="Q377" s="5">
        <v>3.5779999999999999E-2</v>
      </c>
      <c r="R377" s="5">
        <v>3.5009999999999999E-2</v>
      </c>
      <c r="S377" s="5">
        <v>3.7650000000000003E-2</v>
      </c>
      <c r="T377" s="5">
        <v>4.6789999999999998E-2</v>
      </c>
      <c r="U377" s="5">
        <v>4.8669999999999998E-2</v>
      </c>
      <c r="V377" s="5">
        <v>5.0189999999999999E-2</v>
      </c>
      <c r="W377" s="5">
        <v>5.1479999999999998E-2</v>
      </c>
      <c r="X377" s="5">
        <v>5.3600000000000002E-2</v>
      </c>
      <c r="Y377" s="5">
        <v>5.4850000000000003E-2</v>
      </c>
      <c r="Z377" s="5">
        <v>5.595E-2</v>
      </c>
      <c r="AA377" s="5">
        <v>5.7459999999999997E-2</v>
      </c>
      <c r="AB377" s="5">
        <v>5.7970000000000001E-2</v>
      </c>
      <c r="AC377" s="5">
        <v>5.8970000000000002E-2</v>
      </c>
      <c r="AD377" s="5">
        <v>5.9549999999999999E-2</v>
      </c>
      <c r="AE377" s="5">
        <v>5.6950000000000001E-2</v>
      </c>
      <c r="AF377" s="5">
        <v>4.9450000000000001E-2</v>
      </c>
      <c r="AG377" s="5">
        <v>4.9000000000000002E-2</v>
      </c>
      <c r="AH377" s="5">
        <v>4.8809999999999999E-2</v>
      </c>
      <c r="AI377" s="5">
        <v>4.8230000000000002E-2</v>
      </c>
      <c r="AJ377" s="5">
        <v>4.965E-2</v>
      </c>
      <c r="AK377" s="5">
        <v>4.6539999999999998E-2</v>
      </c>
      <c r="AM377" s="4" t="s">
        <v>105</v>
      </c>
      <c r="AN377" s="4" t="s">
        <v>106</v>
      </c>
      <c r="AO377" s="5">
        <f t="shared" si="621"/>
        <v>3.7594999999999996E-2</v>
      </c>
      <c r="AP377" s="5">
        <f t="shared" si="622"/>
        <v>4.5177500000000002E-2</v>
      </c>
      <c r="AQ377" s="5">
        <f t="shared" si="623"/>
        <v>5.2961818181818179E-2</v>
      </c>
      <c r="AR377" s="6">
        <f>(AO377-AVERAGE(AO347:AO392))/_xlfn.STDEV.P(AO347:AO392)</f>
        <v>-1.8429674195489145</v>
      </c>
      <c r="AS377" s="6">
        <f t="shared" ref="AS377" si="682">(AP377-AVERAGE(AP347:AP392))/_xlfn.STDEV.P(AP347:AP392)</f>
        <v>-1.9121272342813591</v>
      </c>
      <c r="AT377" s="6">
        <f t="shared" ref="AT377" si="683">(AQ377-AVERAGE(AQ347:AQ392))/_xlfn.STDEV.P(AQ347:AQ392)</f>
        <v>-1.8252246872820401</v>
      </c>
    </row>
    <row r="378" spans="1:46" ht="13.5" thickBot="1">
      <c r="A378" s="4" t="s">
        <v>107</v>
      </c>
      <c r="B378" s="4" t="s">
        <v>108</v>
      </c>
      <c r="C378" s="5">
        <v>5.1119999999999999E-2</v>
      </c>
      <c r="D378" s="5">
        <v>5.3249999999999999E-2</v>
      </c>
      <c r="E378" s="5">
        <v>5.4469999999999998E-2</v>
      </c>
      <c r="F378" s="5">
        <v>5.6239999999999998E-2</v>
      </c>
      <c r="G378" s="5">
        <v>5.6169999999999998E-2</v>
      </c>
      <c r="H378" s="5">
        <v>5.6840000000000002E-2</v>
      </c>
      <c r="I378" s="5">
        <v>5.756E-2</v>
      </c>
      <c r="J378" s="5">
        <v>5.8479999999999997E-2</v>
      </c>
      <c r="K378" s="5">
        <v>6.012E-2</v>
      </c>
      <c r="L378" s="5">
        <v>6.0089999999999998E-2</v>
      </c>
      <c r="M378" s="5">
        <v>6.0589999999999998E-2</v>
      </c>
      <c r="N378" s="5">
        <v>6.0299999999999999E-2</v>
      </c>
      <c r="O378" s="5">
        <v>5.9650000000000002E-2</v>
      </c>
      <c r="P378" s="5">
        <v>5.9069999999999998E-2</v>
      </c>
      <c r="Q378" s="5">
        <v>5.8069999999999997E-2</v>
      </c>
      <c r="R378" s="5">
        <v>5.6770000000000001E-2</v>
      </c>
      <c r="S378" s="5">
        <v>5.6849999999999998E-2</v>
      </c>
      <c r="T378" s="5">
        <v>7.1099999999999997E-2</v>
      </c>
      <c r="U378" s="5">
        <v>7.3569999999999997E-2</v>
      </c>
      <c r="V378" s="5">
        <v>7.7350000000000002E-2</v>
      </c>
      <c r="W378" s="5">
        <v>7.7789999999999998E-2</v>
      </c>
      <c r="X378" s="5">
        <v>7.886E-2</v>
      </c>
      <c r="Y378" s="5">
        <v>7.9119999999999996E-2</v>
      </c>
      <c r="Z378" s="5">
        <v>8.1350000000000006E-2</v>
      </c>
      <c r="AA378" s="5">
        <v>8.2960000000000006E-2</v>
      </c>
      <c r="AB378" s="5">
        <v>8.3299999999999999E-2</v>
      </c>
      <c r="AC378" s="5">
        <v>8.3199999999999996E-2</v>
      </c>
      <c r="AD378" s="5">
        <v>8.4040000000000004E-2</v>
      </c>
      <c r="AE378" s="5">
        <v>8.8139999999999996E-2</v>
      </c>
      <c r="AF378" s="5">
        <v>7.7909999999999993E-2</v>
      </c>
      <c r="AG378" s="5">
        <v>7.6859999999999998E-2</v>
      </c>
      <c r="AH378" s="5">
        <v>7.4319999999999997E-2</v>
      </c>
      <c r="AI378" s="5">
        <v>7.4730000000000005E-2</v>
      </c>
      <c r="AJ378" s="5">
        <v>7.3389999999999997E-2</v>
      </c>
      <c r="AK378" s="5">
        <v>6.7430000000000004E-2</v>
      </c>
      <c r="AM378" s="4" t="s">
        <v>107</v>
      </c>
      <c r="AN378" s="4" t="s">
        <v>108</v>
      </c>
      <c r="AO378" s="5">
        <f t="shared" si="621"/>
        <v>5.71025E-2</v>
      </c>
      <c r="AP378" s="5">
        <f t="shared" si="622"/>
        <v>6.9129166666666672E-2</v>
      </c>
      <c r="AQ378" s="5">
        <f t="shared" si="623"/>
        <v>7.8752727272727266E-2</v>
      </c>
      <c r="AR378" s="6">
        <f>(AO378-AVERAGE(AO347:AO392))/_xlfn.STDEV.P(AO347:AO392)</f>
        <v>-0.74294972703980477</v>
      </c>
      <c r="AS378" s="6">
        <f t="shared" ref="AS378" si="684">(AP378-AVERAGE(AP347:AP392))/_xlfn.STDEV.P(AP347:AP392)</f>
        <v>-0.80838042545024691</v>
      </c>
      <c r="AT378" s="6">
        <f t="shared" ref="AT378" si="685">(AQ378-AVERAGE(AQ347:AQ392))/_xlfn.STDEV.P(AQ347:AQ392)</f>
        <v>-0.80872970652548071</v>
      </c>
    </row>
    <row r="379" spans="1:46" ht="13.5" thickBot="1">
      <c r="A379" s="4" t="s">
        <v>109</v>
      </c>
      <c r="B379" s="4" t="s">
        <v>110</v>
      </c>
      <c r="C379" s="5">
        <v>5.8840000000000003E-2</v>
      </c>
      <c r="D379" s="5">
        <v>6.012E-2</v>
      </c>
      <c r="E379" s="5">
        <v>5.9670000000000001E-2</v>
      </c>
      <c r="F379" s="5">
        <v>5.9720000000000002E-2</v>
      </c>
      <c r="G379" s="5">
        <v>6.0260000000000001E-2</v>
      </c>
      <c r="H379" s="5">
        <v>6.0519999999999997E-2</v>
      </c>
      <c r="I379" s="5">
        <v>6.1179999999999998E-2</v>
      </c>
      <c r="J379" s="5">
        <v>6.1179999999999998E-2</v>
      </c>
      <c r="K379" s="5">
        <v>6.1920000000000003E-2</v>
      </c>
      <c r="L379" s="5">
        <v>6.1890000000000001E-2</v>
      </c>
      <c r="M379" s="5">
        <v>6.2509999999999996E-2</v>
      </c>
      <c r="N379" s="5">
        <v>6.1719999999999997E-2</v>
      </c>
      <c r="O379" s="5">
        <v>6.1760000000000002E-2</v>
      </c>
      <c r="P379" s="5">
        <v>6.2050000000000001E-2</v>
      </c>
      <c r="Q379" s="5">
        <v>6.3020000000000007E-2</v>
      </c>
      <c r="R379" s="5">
        <v>6.3600000000000004E-2</v>
      </c>
      <c r="S379" s="5">
        <v>6.5159999999999996E-2</v>
      </c>
      <c r="T379" s="5">
        <v>7.1080000000000004E-2</v>
      </c>
      <c r="U379" s="5">
        <v>7.3319999999999996E-2</v>
      </c>
      <c r="V379" s="5">
        <v>7.5259999999999994E-2</v>
      </c>
      <c r="W379" s="5">
        <v>7.7539999999999998E-2</v>
      </c>
      <c r="X379" s="5">
        <v>8.0269999999999994E-2</v>
      </c>
      <c r="Y379" s="5">
        <v>8.1250000000000003E-2</v>
      </c>
      <c r="Z379" s="5">
        <v>8.2979999999999998E-2</v>
      </c>
      <c r="AA379" s="5">
        <v>8.4430000000000005E-2</v>
      </c>
      <c r="AB379" s="5">
        <v>8.5269999999999999E-2</v>
      </c>
      <c r="AC379" s="5">
        <v>8.7830000000000005E-2</v>
      </c>
      <c r="AD379" s="5">
        <v>9.0340000000000004E-2</v>
      </c>
      <c r="AE379" s="5">
        <v>9.0459999999999999E-2</v>
      </c>
      <c r="AF379" s="5">
        <v>8.6360000000000006E-2</v>
      </c>
      <c r="AG379" s="5">
        <v>8.5379999999999998E-2</v>
      </c>
      <c r="AH379" s="5">
        <v>8.4640000000000007E-2</v>
      </c>
      <c r="AI379" s="5">
        <v>8.5529999999999995E-2</v>
      </c>
      <c r="AJ379" s="5">
        <v>8.4540000000000004E-2</v>
      </c>
      <c r="AK379" s="5">
        <v>7.7660000000000007E-2</v>
      </c>
      <c r="AM379" s="4" t="s">
        <v>109</v>
      </c>
      <c r="AN379" s="4" t="s">
        <v>110</v>
      </c>
      <c r="AO379" s="5">
        <f t="shared" si="621"/>
        <v>6.079416666666667E-2</v>
      </c>
      <c r="AP379" s="5">
        <f t="shared" si="622"/>
        <v>7.1440833333333328E-2</v>
      </c>
      <c r="AQ379" s="5">
        <f t="shared" si="623"/>
        <v>8.5676363636363648E-2</v>
      </c>
      <c r="AR379" s="6">
        <f>(AO379-AVERAGE(AO347:AO392))/_xlfn.STDEV.P(AO347:AO392)</f>
        <v>-0.53477858013838409</v>
      </c>
      <c r="AS379" s="6">
        <f t="shared" ref="AS379" si="686">(AP379-AVERAGE(AP347:AP392))/_xlfn.STDEV.P(AP347:AP392)</f>
        <v>-0.70185361285204606</v>
      </c>
      <c r="AT379" s="6">
        <f t="shared" ref="AT379" si="687">(AQ379-AVERAGE(AQ347:AQ392))/_xlfn.STDEV.P(AQ347:AQ392)</f>
        <v>-0.53584899544187214</v>
      </c>
    </row>
    <row r="380" spans="1:46" ht="13.5" thickBot="1">
      <c r="A380" s="4" t="s">
        <v>111</v>
      </c>
      <c r="B380" s="4" t="s">
        <v>112</v>
      </c>
      <c r="C380" s="5">
        <v>6.1109999999999998E-2</v>
      </c>
      <c r="D380" s="5">
        <v>6.2960000000000002E-2</v>
      </c>
      <c r="E380" s="5">
        <v>6.232E-2</v>
      </c>
      <c r="F380" s="5">
        <v>6.0699999999999997E-2</v>
      </c>
      <c r="G380" s="5">
        <v>6.0440000000000001E-2</v>
      </c>
      <c r="H380" s="5">
        <v>6.087E-2</v>
      </c>
      <c r="I380" s="5">
        <v>6.0069999999999998E-2</v>
      </c>
      <c r="J380" s="5">
        <v>5.9380000000000002E-2</v>
      </c>
      <c r="K380" s="5">
        <v>5.9740000000000001E-2</v>
      </c>
      <c r="L380" s="5">
        <v>6.0220000000000003E-2</v>
      </c>
      <c r="M380" s="5">
        <v>6.0330000000000002E-2</v>
      </c>
      <c r="N380" s="5">
        <v>6.0600000000000001E-2</v>
      </c>
      <c r="O380" s="5">
        <v>6.0400000000000002E-2</v>
      </c>
      <c r="P380" s="5">
        <v>6.0179999999999997E-2</v>
      </c>
      <c r="Q380" s="5">
        <v>6.0630000000000003E-2</v>
      </c>
      <c r="R380" s="5">
        <v>6.012E-2</v>
      </c>
      <c r="S380" s="5">
        <v>6.3439999999999996E-2</v>
      </c>
      <c r="T380" s="5">
        <v>7.4810000000000001E-2</v>
      </c>
      <c r="U380" s="5">
        <v>7.9570000000000002E-2</v>
      </c>
      <c r="V380" s="5">
        <v>8.2479999999999998E-2</v>
      </c>
      <c r="W380" s="5">
        <v>8.5430000000000006E-2</v>
      </c>
      <c r="X380" s="5">
        <v>8.7999999999999995E-2</v>
      </c>
      <c r="Y380" s="5">
        <v>9.0039999999999995E-2</v>
      </c>
      <c r="Z380" s="5">
        <v>9.0270000000000003E-2</v>
      </c>
      <c r="AA380" s="5">
        <v>9.0910000000000005E-2</v>
      </c>
      <c r="AB380" s="5">
        <v>9.2149999999999996E-2</v>
      </c>
      <c r="AC380" s="5">
        <v>9.3210000000000001E-2</v>
      </c>
      <c r="AD380" s="5">
        <v>9.6850000000000006E-2</v>
      </c>
      <c r="AE380" s="5">
        <v>9.6369999999999997E-2</v>
      </c>
      <c r="AF380" s="5">
        <v>8.7470000000000006E-2</v>
      </c>
      <c r="AG380" s="5">
        <v>8.4029999999999994E-2</v>
      </c>
      <c r="AH380" s="5">
        <v>8.2659999999999997E-2</v>
      </c>
      <c r="AI380" s="5">
        <v>8.0820000000000003E-2</v>
      </c>
      <c r="AJ380" s="5">
        <v>8.0949999999999994E-2</v>
      </c>
      <c r="AK380" s="5">
        <v>7.596E-2</v>
      </c>
      <c r="AM380" s="4" t="s">
        <v>111</v>
      </c>
      <c r="AN380" s="4" t="s">
        <v>112</v>
      </c>
      <c r="AO380" s="5">
        <f t="shared" si="621"/>
        <v>6.0728333333333336E-2</v>
      </c>
      <c r="AP380" s="5">
        <f t="shared" si="622"/>
        <v>7.4614166666666662E-2</v>
      </c>
      <c r="AQ380" s="5">
        <f t="shared" si="623"/>
        <v>8.7398181818181805E-2</v>
      </c>
      <c r="AR380" s="6">
        <f>(AO380-AVERAGE(AO347:AO392))/_xlfn.STDEV.P(AO347:AO392)</f>
        <v>-0.53849088727274352</v>
      </c>
      <c r="AS380" s="6">
        <f t="shared" ref="AS380" si="688">(AP380-AVERAGE(AP347:AP392))/_xlfn.STDEV.P(AP347:AP392)</f>
        <v>-0.55561925727383732</v>
      </c>
      <c r="AT380" s="6">
        <f t="shared" ref="AT380" si="689">(AQ380-AVERAGE(AQ347:AQ392))/_xlfn.STDEV.P(AQ347:AQ392)</f>
        <v>-0.46798711692396949</v>
      </c>
    </row>
    <row r="381" spans="1:46" ht="13.5" thickBot="1">
      <c r="A381" s="4" t="s">
        <v>113</v>
      </c>
      <c r="B381" s="4" t="s">
        <v>114</v>
      </c>
      <c r="C381" s="5">
        <v>5.2139999999999999E-2</v>
      </c>
      <c r="D381" s="5">
        <v>5.289E-2</v>
      </c>
      <c r="E381" s="5">
        <v>5.228E-2</v>
      </c>
      <c r="F381" s="5">
        <v>5.1090000000000003E-2</v>
      </c>
      <c r="G381" s="5">
        <v>5.0619999999999998E-2</v>
      </c>
      <c r="H381" s="5">
        <v>5.0430000000000003E-2</v>
      </c>
      <c r="I381" s="5">
        <v>5.0369999999999998E-2</v>
      </c>
      <c r="J381" s="5">
        <v>5.0259999999999999E-2</v>
      </c>
      <c r="K381" s="5">
        <v>5.1549999999999999E-2</v>
      </c>
      <c r="L381" s="5">
        <v>5.2010000000000001E-2</v>
      </c>
      <c r="M381" s="5">
        <v>5.212E-2</v>
      </c>
      <c r="N381" s="5">
        <v>5.1450000000000003E-2</v>
      </c>
      <c r="O381" s="5">
        <v>5.1319999999999998E-2</v>
      </c>
      <c r="P381" s="5">
        <v>5.1490000000000001E-2</v>
      </c>
      <c r="Q381" s="5">
        <v>5.2839999999999998E-2</v>
      </c>
      <c r="R381" s="5">
        <v>5.5640000000000002E-2</v>
      </c>
      <c r="S381" s="5">
        <v>5.8729999999999997E-2</v>
      </c>
      <c r="T381" s="5">
        <v>7.2120000000000004E-2</v>
      </c>
      <c r="U381" s="5">
        <v>7.4569999999999997E-2</v>
      </c>
      <c r="V381" s="5">
        <v>7.7509999999999996E-2</v>
      </c>
      <c r="W381" s="5">
        <v>7.9250000000000001E-2</v>
      </c>
      <c r="X381" s="5">
        <v>8.1140000000000004E-2</v>
      </c>
      <c r="Y381" s="5">
        <v>8.2580000000000001E-2</v>
      </c>
      <c r="Z381" s="5">
        <v>8.3430000000000004E-2</v>
      </c>
      <c r="AA381" s="5">
        <v>8.4349999999999994E-2</v>
      </c>
      <c r="AB381" s="5">
        <v>8.5459999999999994E-2</v>
      </c>
      <c r="AC381" s="5">
        <v>8.6330000000000004E-2</v>
      </c>
      <c r="AD381" s="5">
        <v>8.7150000000000005E-2</v>
      </c>
      <c r="AE381" s="5">
        <v>8.7300000000000003E-2</v>
      </c>
      <c r="AF381" s="5">
        <v>7.7030000000000001E-2</v>
      </c>
      <c r="AG381" s="5">
        <v>7.6840000000000006E-2</v>
      </c>
      <c r="AH381" s="5">
        <v>7.6630000000000004E-2</v>
      </c>
      <c r="AI381" s="5">
        <v>7.6380000000000003E-2</v>
      </c>
      <c r="AJ381" s="5">
        <v>7.5069999999999998E-2</v>
      </c>
      <c r="AK381" s="5">
        <v>7.0349999999999996E-2</v>
      </c>
      <c r="AM381" s="4" t="s">
        <v>113</v>
      </c>
      <c r="AN381" s="4" t="s">
        <v>114</v>
      </c>
      <c r="AO381" s="5">
        <f t="shared" si="621"/>
        <v>5.143416666666667E-2</v>
      </c>
      <c r="AP381" s="5">
        <f t="shared" si="622"/>
        <v>6.8385000000000001E-2</v>
      </c>
      <c r="AQ381" s="5">
        <f t="shared" si="623"/>
        <v>8.0262727272727263E-2</v>
      </c>
      <c r="AR381" s="6">
        <f>(AO381-AVERAGE(AO347:AO392))/_xlfn.STDEV.P(AO347:AO392)</f>
        <v>-1.0625840704311056</v>
      </c>
      <c r="AS381" s="6">
        <f t="shared" ref="AS381" si="690">(AP381-AVERAGE(AP347:AP392))/_xlfn.STDEV.P(AP347:AP392)</f>
        <v>-0.84267330347843528</v>
      </c>
      <c r="AT381" s="6">
        <f t="shared" ref="AT381" si="691">(AQ381-AVERAGE(AQ347:AQ392))/_xlfn.STDEV.P(AQ347:AQ392)</f>
        <v>-0.74921620060244087</v>
      </c>
    </row>
    <row r="382" spans="1:46" ht="13.5" thickBot="1">
      <c r="A382" s="4" t="s">
        <v>115</v>
      </c>
      <c r="B382" s="4" t="s">
        <v>116</v>
      </c>
      <c r="C382" s="5">
        <v>6.6589999999999996E-2</v>
      </c>
      <c r="D382" s="5">
        <v>6.8419999999999995E-2</v>
      </c>
      <c r="E382" s="5">
        <v>6.8949999999999997E-2</v>
      </c>
      <c r="F382" s="5">
        <v>6.8269999999999997E-2</v>
      </c>
      <c r="G382" s="5">
        <v>6.8839999999999998E-2</v>
      </c>
      <c r="H382" s="5">
        <v>6.8890000000000007E-2</v>
      </c>
      <c r="I382" s="5">
        <v>7.0110000000000006E-2</v>
      </c>
      <c r="J382" s="5">
        <v>7.0000000000000007E-2</v>
      </c>
      <c r="K382" s="5">
        <v>6.9529999999999995E-2</v>
      </c>
      <c r="L382" s="5">
        <v>6.7369999999999999E-2</v>
      </c>
      <c r="M382" s="5">
        <v>6.6820000000000004E-2</v>
      </c>
      <c r="N382" s="5">
        <v>6.7599999999999993E-2</v>
      </c>
      <c r="O382" s="5">
        <v>6.6680000000000003E-2</v>
      </c>
      <c r="P382" s="5">
        <v>6.7739999999999995E-2</v>
      </c>
      <c r="Q382" s="5">
        <v>6.9360000000000005E-2</v>
      </c>
      <c r="R382" s="5">
        <v>7.0250000000000007E-2</v>
      </c>
      <c r="S382" s="5">
        <v>7.281E-2</v>
      </c>
      <c r="T382" s="5">
        <v>8.0420000000000005E-2</v>
      </c>
      <c r="U382" s="5">
        <v>8.0729999999999996E-2</v>
      </c>
      <c r="V382" s="5">
        <v>8.4889999999999993E-2</v>
      </c>
      <c r="W382" s="5">
        <v>8.6260000000000003E-2</v>
      </c>
      <c r="X382" s="5">
        <v>8.9039999999999994E-2</v>
      </c>
      <c r="Y382" s="5">
        <v>9.01E-2</v>
      </c>
      <c r="Z382" s="5">
        <v>9.2350000000000002E-2</v>
      </c>
      <c r="AA382" s="5">
        <v>9.4200000000000006E-2</v>
      </c>
      <c r="AB382" s="5">
        <v>9.3590000000000007E-2</v>
      </c>
      <c r="AC382" s="5">
        <v>9.4329999999999997E-2</v>
      </c>
      <c r="AD382" s="5">
        <v>9.5240000000000005E-2</v>
      </c>
      <c r="AE382" s="5">
        <v>9.6140000000000003E-2</v>
      </c>
      <c r="AF382" s="5">
        <v>9.0690000000000007E-2</v>
      </c>
      <c r="AG382" s="5">
        <v>9.0490000000000001E-2</v>
      </c>
      <c r="AH382" s="5">
        <v>8.6840000000000001E-2</v>
      </c>
      <c r="AI382" s="5">
        <v>8.7590000000000001E-2</v>
      </c>
      <c r="AJ382" s="5">
        <v>8.8109999999999994E-2</v>
      </c>
      <c r="AK382" s="5">
        <v>8.2780000000000006E-2</v>
      </c>
      <c r="AM382" s="4" t="s">
        <v>115</v>
      </c>
      <c r="AN382" s="4" t="s">
        <v>116</v>
      </c>
      <c r="AO382" s="5">
        <f t="shared" si="621"/>
        <v>6.8449166666666672E-2</v>
      </c>
      <c r="AP382" s="5">
        <f t="shared" si="622"/>
        <v>7.921916666666666E-2</v>
      </c>
      <c r="AQ382" s="5">
        <f t="shared" si="623"/>
        <v>9.0909090909090912E-2</v>
      </c>
      <c r="AR382" s="6">
        <f>(AO382-AVERAGE(AO347:AO392))/_xlfn.STDEV.P(AO347:AO392)</f>
        <v>-0.10311714550261653</v>
      </c>
      <c r="AS382" s="6">
        <f t="shared" ref="AS382" si="692">(AP382-AVERAGE(AP347:AP392))/_xlfn.STDEV.P(AP347:AP392)</f>
        <v>-0.34341047341743475</v>
      </c>
      <c r="AT382" s="6">
        <f t="shared" ref="AT382" si="693">(AQ382-AVERAGE(AQ347:AQ392))/_xlfn.STDEV.P(AQ347:AQ392)</f>
        <v>-0.32961194541597338</v>
      </c>
    </row>
    <row r="383" spans="1:46" ht="13.5" thickBot="1">
      <c r="A383" s="4" t="s">
        <v>117</v>
      </c>
      <c r="B383" s="4" t="s">
        <v>118</v>
      </c>
      <c r="C383" s="5">
        <v>6.2359999999999999E-2</v>
      </c>
      <c r="D383" s="5">
        <v>6.3869999999999996E-2</v>
      </c>
      <c r="E383" s="5">
        <v>6.4860000000000001E-2</v>
      </c>
      <c r="F383" s="5">
        <v>6.4320000000000002E-2</v>
      </c>
      <c r="G383" s="5">
        <v>6.5540000000000001E-2</v>
      </c>
      <c r="H383" s="5">
        <v>6.6229999999999997E-2</v>
      </c>
      <c r="I383" s="5">
        <v>6.6680000000000003E-2</v>
      </c>
      <c r="J383" s="5">
        <v>6.7229999999999998E-2</v>
      </c>
      <c r="K383" s="5">
        <v>6.7750000000000005E-2</v>
      </c>
      <c r="L383" s="5">
        <v>6.83E-2</v>
      </c>
      <c r="M383" s="5">
        <v>6.8510000000000001E-2</v>
      </c>
      <c r="N383" s="5">
        <v>6.9599999999999995E-2</v>
      </c>
      <c r="O383" s="5">
        <v>7.0599999999999996E-2</v>
      </c>
      <c r="P383" s="5">
        <v>7.1340000000000001E-2</v>
      </c>
      <c r="Q383" s="5">
        <v>7.3160000000000003E-2</v>
      </c>
      <c r="R383" s="5">
        <v>7.2470000000000007E-2</v>
      </c>
      <c r="S383" s="5">
        <v>7.4289999999999995E-2</v>
      </c>
      <c r="T383" s="5">
        <v>8.2040000000000002E-2</v>
      </c>
      <c r="U383" s="5">
        <v>8.3720000000000003E-2</v>
      </c>
      <c r="V383" s="5">
        <v>8.634E-2</v>
      </c>
      <c r="W383" s="5">
        <v>8.856E-2</v>
      </c>
      <c r="X383" s="5">
        <v>9.0740000000000001E-2</v>
      </c>
      <c r="Y383" s="5">
        <v>9.2200000000000004E-2</v>
      </c>
      <c r="Z383" s="5">
        <v>9.2289999999999997E-2</v>
      </c>
      <c r="AA383" s="5">
        <v>9.3229999999999993E-2</v>
      </c>
      <c r="AB383" s="5">
        <v>9.3810000000000004E-2</v>
      </c>
      <c r="AC383" s="5">
        <v>9.3759999999999996E-2</v>
      </c>
      <c r="AD383" s="5">
        <v>9.5579999999999998E-2</v>
      </c>
      <c r="AE383" s="5">
        <v>9.5439999999999997E-2</v>
      </c>
      <c r="AF383" s="5">
        <v>9.0389999999999998E-2</v>
      </c>
      <c r="AG383" s="5">
        <v>9.0060000000000001E-2</v>
      </c>
      <c r="AH383" s="5">
        <v>8.9020000000000002E-2</v>
      </c>
      <c r="AI383" s="5">
        <v>8.8539999999999994E-2</v>
      </c>
      <c r="AJ383" s="5">
        <v>8.7090000000000001E-2</v>
      </c>
      <c r="AK383" s="5">
        <v>7.9640000000000002E-2</v>
      </c>
      <c r="AM383" s="4" t="s">
        <v>117</v>
      </c>
      <c r="AN383" s="4" t="s">
        <v>118</v>
      </c>
      <c r="AO383" s="5">
        <f t="shared" si="621"/>
        <v>6.6270833333333334E-2</v>
      </c>
      <c r="AP383" s="5">
        <f t="shared" si="622"/>
        <v>8.1479166666666658E-2</v>
      </c>
      <c r="AQ383" s="5">
        <f t="shared" si="623"/>
        <v>9.0596363636363642E-2</v>
      </c>
      <c r="AR383" s="6">
        <f>(AO383-AVERAGE(AO347:AO392))/_xlfn.STDEV.P(AO347:AO392)</f>
        <v>-0.22595221954331957</v>
      </c>
      <c r="AS383" s="6">
        <f t="shared" ref="AS383" si="694">(AP383-AVERAGE(AP347:AP392))/_xlfn.STDEV.P(AP347:AP392)</f>
        <v>-0.23926457732287026</v>
      </c>
      <c r="AT383" s="6">
        <f t="shared" ref="AT383" si="695">(AQ383-AVERAGE(AQ347:AQ392))/_xlfn.STDEV.P(AQ347:AQ392)</f>
        <v>-0.34193743971911944</v>
      </c>
    </row>
    <row r="384" spans="1:46" ht="13.5" thickBot="1">
      <c r="A384" s="4" t="s">
        <v>119</v>
      </c>
      <c r="B384" s="4" t="s">
        <v>120</v>
      </c>
      <c r="C384" s="5">
        <v>7.4990000000000001E-2</v>
      </c>
      <c r="D384" s="5">
        <v>7.739E-2</v>
      </c>
      <c r="E384" s="5">
        <v>8.1490000000000007E-2</v>
      </c>
      <c r="F384" s="5">
        <v>8.3379999999999996E-2</v>
      </c>
      <c r="G384" s="5">
        <v>9.0789999999999996E-2</v>
      </c>
      <c r="H384" s="5">
        <v>9.5049999999999996E-2</v>
      </c>
      <c r="I384" s="5">
        <v>9.4869999999999996E-2</v>
      </c>
      <c r="J384" s="5">
        <v>9.5899999999999999E-2</v>
      </c>
      <c r="K384" s="5">
        <v>9.7280000000000005E-2</v>
      </c>
      <c r="L384" s="5">
        <v>9.7220000000000001E-2</v>
      </c>
      <c r="M384" s="5">
        <v>9.4310000000000005E-2</v>
      </c>
      <c r="N384" s="5">
        <v>9.3090000000000006E-2</v>
      </c>
      <c r="O384" s="5">
        <v>9.1109999999999997E-2</v>
      </c>
      <c r="P384" s="5">
        <v>9.1770000000000004E-2</v>
      </c>
      <c r="Q384" s="5">
        <v>9.1259999999999994E-2</v>
      </c>
      <c r="R384" s="5">
        <v>9.2730000000000007E-2</v>
      </c>
      <c r="S384" s="5">
        <v>9.1609999999999997E-2</v>
      </c>
      <c r="T384" s="5">
        <v>9.851E-2</v>
      </c>
      <c r="U384" s="5">
        <v>0.10215</v>
      </c>
      <c r="V384" s="5">
        <v>0.10471</v>
      </c>
      <c r="W384" s="5">
        <v>0.10644000000000001</v>
      </c>
      <c r="X384" s="5">
        <v>0.10954999999999999</v>
      </c>
      <c r="Y384" s="5">
        <v>0.11291</v>
      </c>
      <c r="Z384" s="5">
        <v>0.11552999999999999</v>
      </c>
      <c r="AA384" s="5">
        <v>0.11756999999999999</v>
      </c>
      <c r="AB384" s="5">
        <v>0.11803</v>
      </c>
      <c r="AC384" s="5">
        <v>0.11751</v>
      </c>
      <c r="AD384" s="5">
        <v>0.1173</v>
      </c>
      <c r="AE384" s="5">
        <v>0.11627999999999999</v>
      </c>
      <c r="AF384" s="5">
        <v>0.11078</v>
      </c>
      <c r="AG384" s="5">
        <v>0.10793999999999999</v>
      </c>
      <c r="AH384" s="5">
        <v>0.10627</v>
      </c>
      <c r="AI384" s="5">
        <v>0.10485999999999999</v>
      </c>
      <c r="AJ384" s="5">
        <v>0.10188</v>
      </c>
      <c r="AK384" s="5">
        <v>9.1850000000000001E-2</v>
      </c>
      <c r="AM384" s="4" t="s">
        <v>119</v>
      </c>
      <c r="AN384" s="4" t="s">
        <v>120</v>
      </c>
      <c r="AO384" s="5">
        <f t="shared" si="621"/>
        <v>8.9646666666666666E-2</v>
      </c>
      <c r="AP384" s="5">
        <f t="shared" si="622"/>
        <v>0.10068999999999999</v>
      </c>
      <c r="AQ384" s="5">
        <f t="shared" si="623"/>
        <v>0.11002454545454544</v>
      </c>
      <c r="AR384" s="6">
        <f>(AO384-AVERAGE(AO347:AO392))/_xlfn.STDEV.P(AO347:AO392)</f>
        <v>1.0921987605315673</v>
      </c>
      <c r="AS384" s="6">
        <f t="shared" ref="AS384" si="696">(AP384-AVERAGE(AP347:AP392))/_xlfn.STDEV.P(AP347:AP392)</f>
        <v>0.64601394136001955</v>
      </c>
      <c r="AT384" s="6">
        <f t="shared" ref="AT384" si="697">(AQ384-AVERAGE(AQ347:AQ392))/_xlfn.STDEV.P(AQ347:AQ392)</f>
        <v>0.42378389386383492</v>
      </c>
    </row>
    <row r="385" spans="1:46" ht="13.5" thickBot="1">
      <c r="A385" s="4" t="s">
        <v>121</v>
      </c>
      <c r="B385" s="4" t="s">
        <v>122</v>
      </c>
      <c r="C385" s="5">
        <v>6.3750000000000001E-2</v>
      </c>
      <c r="D385" s="5">
        <v>6.7570000000000005E-2</v>
      </c>
      <c r="E385" s="5">
        <v>6.7409999999999998E-2</v>
      </c>
      <c r="F385" s="5">
        <v>6.3750000000000001E-2</v>
      </c>
      <c r="G385" s="5">
        <v>6.1949999999999998E-2</v>
      </c>
      <c r="H385" s="5">
        <v>6.1749999999999999E-2</v>
      </c>
      <c r="I385" s="5">
        <v>6.139E-2</v>
      </c>
      <c r="J385" s="5">
        <v>6.182E-2</v>
      </c>
      <c r="K385" s="5">
        <v>6.2969999999999998E-2</v>
      </c>
      <c r="L385" s="5">
        <v>6.4439999999999997E-2</v>
      </c>
      <c r="M385" s="5">
        <v>6.2219999999999998E-2</v>
      </c>
      <c r="N385" s="5">
        <v>6.1740000000000003E-2</v>
      </c>
      <c r="O385" s="5">
        <v>6.1589999999999999E-2</v>
      </c>
      <c r="P385" s="5">
        <v>5.9560000000000002E-2</v>
      </c>
      <c r="Q385" s="5">
        <v>6.2520000000000006E-2</v>
      </c>
      <c r="R385" s="5">
        <v>6.4140000000000003E-2</v>
      </c>
      <c r="S385" s="5">
        <v>6.8650000000000003E-2</v>
      </c>
      <c r="T385" s="5">
        <v>7.671E-2</v>
      </c>
      <c r="U385" s="5">
        <v>8.1000000000000003E-2</v>
      </c>
      <c r="V385" s="5">
        <v>8.2049999999999998E-2</v>
      </c>
      <c r="W385" s="5">
        <v>8.5000000000000006E-2</v>
      </c>
      <c r="X385" s="5">
        <v>8.5360000000000005E-2</v>
      </c>
      <c r="Y385" s="5">
        <v>8.5260000000000002E-2</v>
      </c>
      <c r="Z385" s="5">
        <v>8.5260000000000002E-2</v>
      </c>
      <c r="AA385" s="5">
        <v>8.5459999999999994E-2</v>
      </c>
      <c r="AB385" s="5">
        <v>8.5999999999999993E-2</v>
      </c>
      <c r="AC385" s="5">
        <v>8.5349999999999995E-2</v>
      </c>
      <c r="AD385" s="5">
        <v>8.7370000000000003E-2</v>
      </c>
      <c r="AE385" s="5">
        <v>8.4629999999999997E-2</v>
      </c>
      <c r="AF385" s="5">
        <v>7.8609999999999999E-2</v>
      </c>
      <c r="AG385" s="5">
        <v>7.5789999999999996E-2</v>
      </c>
      <c r="AH385" s="5">
        <v>7.4130000000000001E-2</v>
      </c>
      <c r="AI385" s="5">
        <v>7.2559999999999999E-2</v>
      </c>
      <c r="AJ385" s="5">
        <v>7.2569999999999996E-2</v>
      </c>
      <c r="AK385" s="5">
        <v>6.7979999999999999E-2</v>
      </c>
      <c r="AM385" s="4" t="s">
        <v>121</v>
      </c>
      <c r="AN385" s="4" t="s">
        <v>122</v>
      </c>
      <c r="AO385" s="5">
        <f t="shared" si="621"/>
        <v>6.3396666666666671E-2</v>
      </c>
      <c r="AP385" s="5">
        <f t="shared" si="622"/>
        <v>7.4758333333333329E-2</v>
      </c>
      <c r="AQ385" s="5">
        <f t="shared" si="623"/>
        <v>7.9131818181818192E-2</v>
      </c>
      <c r="AR385" s="6">
        <f>(AO385-AVERAGE(AO347:AO392))/_xlfn.STDEV.P(AO347:AO392)</f>
        <v>-0.38802497025731481</v>
      </c>
      <c r="AS385" s="6">
        <f t="shared" ref="AS385" si="698">(AP385-AVERAGE(AP347:AP392))/_xlfn.STDEV.P(AP347:AP392)</f>
        <v>-0.54897573219110873</v>
      </c>
      <c r="AT385" s="6">
        <f t="shared" ref="AT385" si="699">(AQ385-AVERAGE(AQ347:AQ392))/_xlfn.STDEV.P(AQ347:AQ392)</f>
        <v>-0.79378862767544534</v>
      </c>
    </row>
    <row r="386" spans="1:46" ht="13.5" thickBot="1">
      <c r="A386" s="4" t="s">
        <v>123</v>
      </c>
      <c r="B386" s="4" t="s">
        <v>124</v>
      </c>
      <c r="C386" s="5">
        <v>5.4820000000000001E-2</v>
      </c>
      <c r="D386" s="5">
        <v>5.6390000000000003E-2</v>
      </c>
      <c r="E386" s="5">
        <v>5.6689999999999997E-2</v>
      </c>
      <c r="F386" s="5">
        <v>5.3609999999999998E-2</v>
      </c>
      <c r="G386" s="5">
        <v>5.4239999999999997E-2</v>
      </c>
      <c r="H386" s="5">
        <v>5.4210000000000001E-2</v>
      </c>
      <c r="I386" s="5">
        <v>5.4449999999999998E-2</v>
      </c>
      <c r="J386" s="5">
        <v>5.3719999999999997E-2</v>
      </c>
      <c r="K386" s="5">
        <v>5.3800000000000001E-2</v>
      </c>
      <c r="L386" s="5">
        <v>5.11E-2</v>
      </c>
      <c r="M386" s="5">
        <v>5.0500000000000003E-2</v>
      </c>
      <c r="N386" s="5">
        <v>5.0049999999999997E-2</v>
      </c>
      <c r="O386" s="5">
        <v>5.1520000000000003E-2</v>
      </c>
      <c r="P386" s="5">
        <v>5.0619999999999998E-2</v>
      </c>
      <c r="Q386" s="5">
        <v>5.1990000000000001E-2</v>
      </c>
      <c r="R386" s="5">
        <v>5.28E-2</v>
      </c>
      <c r="S386" s="5">
        <v>5.5309999999999998E-2</v>
      </c>
      <c r="T386" s="5">
        <v>6.9400000000000003E-2</v>
      </c>
      <c r="U386" s="5">
        <v>7.1309999999999998E-2</v>
      </c>
      <c r="V386" s="5">
        <v>7.3370000000000005E-2</v>
      </c>
      <c r="W386" s="5">
        <v>7.5939999999999994E-2</v>
      </c>
      <c r="X386" s="5">
        <v>7.8079999999999997E-2</v>
      </c>
      <c r="Y386" s="5">
        <v>8.1170000000000006E-2</v>
      </c>
      <c r="Z386" s="5">
        <v>8.2949999999999996E-2</v>
      </c>
      <c r="AA386" s="5">
        <v>8.3650000000000002E-2</v>
      </c>
      <c r="AB386" s="5">
        <v>8.4510000000000002E-2</v>
      </c>
      <c r="AC386" s="5">
        <v>8.3930000000000005E-2</v>
      </c>
      <c r="AD386" s="5">
        <v>8.659E-2</v>
      </c>
      <c r="AE386" s="5">
        <v>8.5040000000000004E-2</v>
      </c>
      <c r="AF386" s="5">
        <v>7.2520000000000001E-2</v>
      </c>
      <c r="AG386" s="5">
        <v>7.1190000000000003E-2</v>
      </c>
      <c r="AH386" s="5">
        <v>7.0099999999999996E-2</v>
      </c>
      <c r="AI386" s="5">
        <v>6.8089999999999998E-2</v>
      </c>
      <c r="AJ386" s="5">
        <v>6.9970000000000004E-2</v>
      </c>
      <c r="AK386" s="5">
        <v>6.191E-2</v>
      </c>
      <c r="AM386" s="4" t="s">
        <v>123</v>
      </c>
      <c r="AN386" s="4" t="s">
        <v>124</v>
      </c>
      <c r="AO386" s="5">
        <f t="shared" si="621"/>
        <v>5.3631666666666668E-2</v>
      </c>
      <c r="AP386" s="5">
        <f t="shared" si="622"/>
        <v>6.6205E-2</v>
      </c>
      <c r="AQ386" s="5">
        <f t="shared" si="623"/>
        <v>7.6136363636363627E-2</v>
      </c>
      <c r="AR386" s="6">
        <f>(AO386-AVERAGE(AO347:AO392))/_xlfn.STDEV.P(AO347:AO392)</f>
        <v>-0.93866819811077917</v>
      </c>
      <c r="AS386" s="6">
        <f t="shared" ref="AS386" si="700">(AP386-AVERAGE(AP347:AP392))/_xlfn.STDEV.P(AP347:AP392)</f>
        <v>-0.94313261918027191</v>
      </c>
      <c r="AT386" s="6">
        <f t="shared" ref="AT386" si="701">(AQ386-AVERAGE(AQ347:AQ392))/_xlfn.STDEV.P(AQ347:AQ392)</f>
        <v>-0.91184823153843042</v>
      </c>
    </row>
    <row r="387" spans="1:46" ht="13.5" thickBot="1">
      <c r="A387" s="4" t="s">
        <v>125</v>
      </c>
      <c r="B387" s="4" t="s">
        <v>126</v>
      </c>
      <c r="C387" s="5">
        <v>5.1040000000000002E-2</v>
      </c>
      <c r="D387" s="5">
        <v>5.1679999999999997E-2</v>
      </c>
      <c r="E387" s="5">
        <v>5.1950000000000003E-2</v>
      </c>
      <c r="F387" s="5">
        <v>5.2560000000000003E-2</v>
      </c>
      <c r="G387" s="5">
        <v>5.4120000000000001E-2</v>
      </c>
      <c r="H387" s="5">
        <v>5.5419999999999997E-2</v>
      </c>
      <c r="I387" s="5">
        <v>5.57E-2</v>
      </c>
      <c r="J387" s="5">
        <v>5.5730000000000002E-2</v>
      </c>
      <c r="K387" s="5">
        <v>5.6559999999999999E-2</v>
      </c>
      <c r="L387" s="5">
        <v>5.6930000000000001E-2</v>
      </c>
      <c r="M387" s="5">
        <v>5.756E-2</v>
      </c>
      <c r="N387" s="5">
        <v>5.7529999999999998E-2</v>
      </c>
      <c r="O387" s="5">
        <v>5.7540000000000001E-2</v>
      </c>
      <c r="P387" s="5">
        <v>5.747E-2</v>
      </c>
      <c r="Q387" s="5">
        <v>5.9020000000000003E-2</v>
      </c>
      <c r="R387" s="5">
        <v>5.8810000000000001E-2</v>
      </c>
      <c r="S387" s="5">
        <v>6.157E-2</v>
      </c>
      <c r="T387" s="5">
        <v>6.769E-2</v>
      </c>
      <c r="U387" s="5">
        <v>6.9309999999999997E-2</v>
      </c>
      <c r="V387" s="5">
        <v>7.0900000000000005E-2</v>
      </c>
      <c r="W387" s="5">
        <v>7.2919999999999999E-2</v>
      </c>
      <c r="X387" s="5">
        <v>7.4010000000000006E-2</v>
      </c>
      <c r="Y387" s="5">
        <v>7.5340000000000004E-2</v>
      </c>
      <c r="Z387" s="5">
        <v>7.707E-2</v>
      </c>
      <c r="AA387" s="5">
        <v>7.8530000000000003E-2</v>
      </c>
      <c r="AB387" s="5">
        <v>8.0460000000000004E-2</v>
      </c>
      <c r="AC387" s="5">
        <v>8.1530000000000005E-2</v>
      </c>
      <c r="AD387" s="5">
        <v>8.2820000000000005E-2</v>
      </c>
      <c r="AE387" s="5">
        <v>8.1269999999999995E-2</v>
      </c>
      <c r="AF387" s="5">
        <v>7.5810000000000002E-2</v>
      </c>
      <c r="AG387" s="5">
        <v>7.5789999999999996E-2</v>
      </c>
      <c r="AH387" s="5">
        <v>7.6249999999999998E-2</v>
      </c>
      <c r="AI387" s="5">
        <v>7.7219999999999997E-2</v>
      </c>
      <c r="AJ387" s="5">
        <v>7.7600000000000002E-2</v>
      </c>
      <c r="AK387" s="5">
        <v>7.0059999999999997E-2</v>
      </c>
      <c r="AM387" s="4" t="s">
        <v>125</v>
      </c>
      <c r="AN387" s="4" t="s">
        <v>126</v>
      </c>
      <c r="AO387" s="5">
        <f t="shared" si="621"/>
        <v>5.4731666666666672E-2</v>
      </c>
      <c r="AP387" s="5">
        <f t="shared" si="622"/>
        <v>6.6804166666666651E-2</v>
      </c>
      <c r="AQ387" s="5">
        <f t="shared" si="623"/>
        <v>7.7939999999999995E-2</v>
      </c>
      <c r="AR387" s="6">
        <f>(AO387-AVERAGE(AO347:AO392))/_xlfn.STDEV.P(AO347:AO392)</f>
        <v>-0.87663977510629254</v>
      </c>
      <c r="AS387" s="6">
        <f t="shared" ref="AS387" si="702">(AP387-AVERAGE(AP347:AP392))/_xlfn.STDEV.P(AP347:AP392)</f>
        <v>-0.91552166811390401</v>
      </c>
      <c r="AT387" s="6">
        <f t="shared" ref="AT387" si="703">(AQ387-AVERAGE(AQ347:AQ392))/_xlfn.STDEV.P(AQ347:AQ392)</f>
        <v>-0.84076165974354078</v>
      </c>
    </row>
    <row r="388" spans="1:46" ht="13.5" thickBot="1">
      <c r="A388" s="4" t="s">
        <v>127</v>
      </c>
      <c r="B388" s="4" t="s">
        <v>128</v>
      </c>
      <c r="C388" s="5">
        <v>4.1619999999999997E-2</v>
      </c>
      <c r="D388" s="5">
        <v>4.2130000000000001E-2</v>
      </c>
      <c r="E388" s="5">
        <v>4.265E-2</v>
      </c>
      <c r="F388" s="5">
        <v>4.2840000000000003E-2</v>
      </c>
      <c r="G388" s="5">
        <v>4.2770000000000002E-2</v>
      </c>
      <c r="H388" s="5">
        <v>4.3270000000000003E-2</v>
      </c>
      <c r="I388" s="5">
        <v>4.3729999999999998E-2</v>
      </c>
      <c r="J388" s="5">
        <v>4.4679999999999997E-2</v>
      </c>
      <c r="K388" s="5">
        <v>4.5859999999999998E-2</v>
      </c>
      <c r="L388" s="5">
        <v>4.4330000000000001E-2</v>
      </c>
      <c r="M388" s="5">
        <v>4.4269999999999997E-2</v>
      </c>
      <c r="N388" s="5">
        <v>4.4429999999999997E-2</v>
      </c>
      <c r="O388" s="5">
        <v>4.4979999999999999E-2</v>
      </c>
      <c r="P388" s="5">
        <v>4.4839999999999998E-2</v>
      </c>
      <c r="Q388" s="5">
        <v>4.514E-2</v>
      </c>
      <c r="R388" s="5">
        <v>4.4769999999999997E-2</v>
      </c>
      <c r="S388" s="5">
        <v>4.6589999999999999E-2</v>
      </c>
      <c r="T388" s="5">
        <v>5.3220000000000003E-2</v>
      </c>
      <c r="U388" s="5">
        <v>5.5019999999999999E-2</v>
      </c>
      <c r="V388" s="5">
        <v>5.6640000000000003E-2</v>
      </c>
      <c r="W388" s="5">
        <v>5.815E-2</v>
      </c>
      <c r="X388" s="5">
        <v>5.9700000000000003E-2</v>
      </c>
      <c r="Y388" s="5">
        <v>6.021E-2</v>
      </c>
      <c r="Z388" s="5">
        <v>6.1109999999999998E-2</v>
      </c>
      <c r="AA388" s="5">
        <v>6.1780000000000002E-2</v>
      </c>
      <c r="AB388" s="5">
        <v>6.3409999999999994E-2</v>
      </c>
      <c r="AC388" s="5">
        <v>6.4570000000000002E-2</v>
      </c>
      <c r="AD388" s="5">
        <v>6.4699999999999994E-2</v>
      </c>
      <c r="AE388" s="5">
        <v>6.5030000000000004E-2</v>
      </c>
      <c r="AF388" s="5">
        <v>5.994E-2</v>
      </c>
      <c r="AG388" s="5">
        <v>5.8720000000000001E-2</v>
      </c>
      <c r="AH388" s="5">
        <v>5.722E-2</v>
      </c>
      <c r="AI388" s="5">
        <v>5.604E-2</v>
      </c>
      <c r="AJ388" s="5">
        <v>5.5620000000000003E-2</v>
      </c>
      <c r="AK388" s="5">
        <v>5.0979999999999998E-2</v>
      </c>
      <c r="AM388" s="4" t="s">
        <v>127</v>
      </c>
      <c r="AN388" s="4" t="s">
        <v>128</v>
      </c>
      <c r="AO388" s="5">
        <f t="shared" si="621"/>
        <v>4.3548333333333328E-2</v>
      </c>
      <c r="AP388" s="5">
        <f t="shared" si="622"/>
        <v>5.2530833333333332E-2</v>
      </c>
      <c r="AQ388" s="5">
        <f t="shared" si="623"/>
        <v>5.9819090909090905E-2</v>
      </c>
      <c r="AR388" s="6">
        <f>(AO388-AVERAGE(AO347:AO392))/_xlfn.STDEV.P(AO347:AO392)</f>
        <v>-1.5072620756519057</v>
      </c>
      <c r="AS388" s="6">
        <f t="shared" ref="AS388" si="704">(AP388-AVERAGE(AP347:AP392))/_xlfn.STDEV.P(AP347:AP392)</f>
        <v>-1.5732690531831151</v>
      </c>
      <c r="AT388" s="6">
        <f t="shared" ref="AT388" si="705">(AQ388-AVERAGE(AQ347:AQ392))/_xlfn.STDEV.P(AQ347:AQ392)</f>
        <v>-1.5549595607453208</v>
      </c>
    </row>
    <row r="389" spans="1:46" ht="13.5" thickBot="1">
      <c r="A389" s="4" t="s">
        <v>129</v>
      </c>
      <c r="B389" s="4" t="s">
        <v>130</v>
      </c>
      <c r="C389" s="5">
        <v>3.9750000000000001E-2</v>
      </c>
      <c r="D389" s="5">
        <v>4.1149999999999999E-2</v>
      </c>
      <c r="E389" s="5">
        <v>4.4229999999999998E-2</v>
      </c>
      <c r="F389" s="5">
        <v>4.2410000000000003E-2</v>
      </c>
      <c r="G389" s="5">
        <v>4.3189999999999999E-2</v>
      </c>
      <c r="H389" s="5">
        <v>4.3959999999999999E-2</v>
      </c>
      <c r="I389" s="5">
        <v>4.4179999999999997E-2</v>
      </c>
      <c r="J389" s="5">
        <v>4.3970000000000002E-2</v>
      </c>
      <c r="K389" s="5">
        <v>4.394E-2</v>
      </c>
      <c r="L389" s="5">
        <v>4.326E-2</v>
      </c>
      <c r="M389" s="5">
        <v>4.2720000000000001E-2</v>
      </c>
      <c r="N389" s="5">
        <v>4.2979999999999997E-2</v>
      </c>
      <c r="O389" s="5">
        <v>4.3049999999999998E-2</v>
      </c>
      <c r="P389" s="5">
        <v>4.1160000000000002E-2</v>
      </c>
      <c r="Q389" s="5">
        <v>3.9899999999999998E-2</v>
      </c>
      <c r="R389" s="5">
        <v>4.0300000000000002E-2</v>
      </c>
      <c r="S389" s="5">
        <v>4.9360000000000001E-2</v>
      </c>
      <c r="T389" s="5">
        <v>5.6890000000000003E-2</v>
      </c>
      <c r="U389" s="5">
        <v>5.9650000000000002E-2</v>
      </c>
      <c r="V389" s="5">
        <v>6.268E-2</v>
      </c>
      <c r="W389" s="5">
        <v>6.5699999999999995E-2</v>
      </c>
      <c r="X389" s="5">
        <v>6.7559999999999995E-2</v>
      </c>
      <c r="Y389" s="5">
        <v>6.8010000000000001E-2</v>
      </c>
      <c r="Z389" s="5">
        <v>6.8180000000000004E-2</v>
      </c>
      <c r="AA389" s="5">
        <v>6.8489999999999995E-2</v>
      </c>
      <c r="AB389" s="5">
        <v>7.0349999999999996E-2</v>
      </c>
      <c r="AC389" s="5">
        <v>7.0480000000000001E-2</v>
      </c>
      <c r="AD389" s="5">
        <v>7.0309999999999997E-2</v>
      </c>
      <c r="AE389" s="5">
        <v>6.2449999999999999E-2</v>
      </c>
      <c r="AF389" s="5">
        <v>5.5759999999999997E-2</v>
      </c>
      <c r="AG389" s="5">
        <v>5.5469999999999998E-2</v>
      </c>
      <c r="AH389" s="5">
        <v>5.4940000000000003E-2</v>
      </c>
      <c r="AI389" s="5">
        <v>5.3949999999999998E-2</v>
      </c>
      <c r="AJ389" s="5">
        <v>5.5379999999999999E-2</v>
      </c>
      <c r="AK389" s="5">
        <v>5.2420000000000001E-2</v>
      </c>
      <c r="AM389" s="4" t="s">
        <v>129</v>
      </c>
      <c r="AN389" s="4" t="s">
        <v>130</v>
      </c>
      <c r="AO389" s="5">
        <f t="shared" si="621"/>
        <v>4.2978333333333334E-2</v>
      </c>
      <c r="AP389" s="5">
        <f t="shared" si="622"/>
        <v>5.5203333333333333E-2</v>
      </c>
      <c r="AQ389" s="5">
        <f t="shared" si="623"/>
        <v>6.0909090909090913E-2</v>
      </c>
      <c r="AR389" s="6">
        <f>(AO389-AVERAGE(AO347:AO392))/_xlfn.STDEV.P(AO347:AO392)</f>
        <v>-1.5394040766633212</v>
      </c>
      <c r="AS389" s="6">
        <f t="shared" ref="AS389" si="706">(AP389-AVERAGE(AP347:AP392))/_xlfn.STDEV.P(AP347:AP392)</f>
        <v>-1.450114226938547</v>
      </c>
      <c r="AT389" s="6">
        <f t="shared" ref="AT389" si="707">(AQ389-AVERAGE(AQ347:AQ392))/_xlfn.STDEV.P(AQ347:AQ392)</f>
        <v>-1.5119994803108081</v>
      </c>
    </row>
    <row r="390" spans="1:46" ht="13.5" thickBot="1">
      <c r="A390" s="4" t="s">
        <v>131</v>
      </c>
      <c r="B390" s="4" t="s">
        <v>132</v>
      </c>
      <c r="C390" s="5">
        <v>7.1590000000000001E-2</v>
      </c>
      <c r="D390" s="5">
        <v>7.2309999999999999E-2</v>
      </c>
      <c r="E390" s="5">
        <v>7.2749999999999995E-2</v>
      </c>
      <c r="F390" s="5">
        <v>7.2539999999999993E-2</v>
      </c>
      <c r="G390" s="5">
        <v>7.288E-2</v>
      </c>
      <c r="H390" s="5">
        <v>7.4690000000000006E-2</v>
      </c>
      <c r="I390" s="5">
        <v>7.4679999999999996E-2</v>
      </c>
      <c r="J390" s="5">
        <v>7.3800000000000004E-2</v>
      </c>
      <c r="K390" s="5">
        <v>7.3730000000000004E-2</v>
      </c>
      <c r="L390" s="5">
        <v>7.4340000000000003E-2</v>
      </c>
      <c r="M390" s="5">
        <v>7.1739999999999998E-2</v>
      </c>
      <c r="N390" s="5">
        <v>7.1540000000000006E-2</v>
      </c>
      <c r="O390" s="5">
        <v>7.2309999999999999E-2</v>
      </c>
      <c r="P390" s="5">
        <v>7.3090000000000002E-2</v>
      </c>
      <c r="Q390" s="5">
        <v>7.3999999999999996E-2</v>
      </c>
      <c r="R390" s="5">
        <v>7.4340000000000003E-2</v>
      </c>
      <c r="S390" s="5">
        <v>7.5730000000000006E-2</v>
      </c>
      <c r="T390" s="5">
        <v>8.1720000000000001E-2</v>
      </c>
      <c r="U390" s="5">
        <v>8.3430000000000004E-2</v>
      </c>
      <c r="V390" s="5">
        <v>8.4519999999999998E-2</v>
      </c>
      <c r="W390" s="5">
        <v>8.6669999999999997E-2</v>
      </c>
      <c r="X390" s="5">
        <v>8.7510000000000004E-2</v>
      </c>
      <c r="Y390" s="5">
        <v>8.7910000000000002E-2</v>
      </c>
      <c r="Z390" s="5">
        <v>8.9450000000000002E-2</v>
      </c>
      <c r="AA390" s="5">
        <v>9.0399999999999994E-2</v>
      </c>
      <c r="AB390" s="5">
        <v>9.0190000000000006E-2</v>
      </c>
      <c r="AC390" s="5">
        <v>9.0310000000000001E-2</v>
      </c>
      <c r="AD390" s="5">
        <v>9.1240000000000002E-2</v>
      </c>
      <c r="AE390" s="5">
        <v>9.1840000000000005E-2</v>
      </c>
      <c r="AF390" s="5">
        <v>8.5449999999999998E-2</v>
      </c>
      <c r="AG390" s="5">
        <v>8.3860000000000004E-2</v>
      </c>
      <c r="AH390" s="5">
        <v>8.3970000000000003E-2</v>
      </c>
      <c r="AI390" s="5">
        <v>8.3589999999999998E-2</v>
      </c>
      <c r="AJ390" s="5">
        <v>8.4650000000000003E-2</v>
      </c>
      <c r="AK390" s="5">
        <v>7.7630000000000005E-2</v>
      </c>
      <c r="AM390" s="4" t="s">
        <v>131</v>
      </c>
      <c r="AN390" s="4" t="s">
        <v>132</v>
      </c>
      <c r="AO390" s="5">
        <f t="shared" si="621"/>
        <v>7.3049166666666665E-2</v>
      </c>
      <c r="AP390" s="5">
        <f t="shared" si="622"/>
        <v>8.0890000000000017E-2</v>
      </c>
      <c r="AQ390" s="5">
        <f t="shared" si="623"/>
        <v>8.6648181818181819E-2</v>
      </c>
      <c r="AR390" s="6">
        <f>(AO390-AVERAGE(AO347:AO392))/_xlfn.STDEV.P(AO347:AO392)</f>
        <v>0.15627444160705389</v>
      </c>
      <c r="AS390" s="6">
        <f t="shared" ref="AS390" si="708">(AP390-AVERAGE(AP347:AP392))/_xlfn.STDEV.P(AP347:AP392)</f>
        <v>-0.26641470584014676</v>
      </c>
      <c r="AT390" s="6">
        <f t="shared" ref="AT390" si="709">(AQ390-AVERAGE(AQ347:AQ392))/_xlfn.STDEV.P(AQ347:AQ392)</f>
        <v>-0.49754680529633988</v>
      </c>
    </row>
    <row r="391" spans="1:46" ht="13.5" thickBot="1">
      <c r="A391" s="4" t="s">
        <v>133</v>
      </c>
      <c r="B391" s="4" t="s">
        <v>134</v>
      </c>
      <c r="C391" s="5">
        <v>3.6810000000000002E-2</v>
      </c>
      <c r="D391" s="5">
        <v>3.7199999999999997E-2</v>
      </c>
      <c r="E391" s="5">
        <v>3.8280000000000002E-2</v>
      </c>
      <c r="F391" s="5">
        <v>3.7620000000000001E-2</v>
      </c>
      <c r="G391" s="5">
        <v>3.8399999999999997E-2</v>
      </c>
      <c r="H391" s="5">
        <v>3.9699999999999999E-2</v>
      </c>
      <c r="I391" s="5">
        <v>4.0930000000000001E-2</v>
      </c>
      <c r="J391" s="5">
        <v>4.0989999999999999E-2</v>
      </c>
      <c r="K391" s="5">
        <v>4.0649999999999999E-2</v>
      </c>
      <c r="L391" s="5">
        <v>3.9870000000000003E-2</v>
      </c>
      <c r="M391" s="5">
        <v>3.9410000000000001E-2</v>
      </c>
      <c r="N391" s="5">
        <v>3.9419999999999997E-2</v>
      </c>
      <c r="O391" s="5">
        <v>4.0579999999999998E-2</v>
      </c>
      <c r="P391" s="5">
        <v>4.0469999999999999E-2</v>
      </c>
      <c r="Q391" s="5">
        <v>4.018E-2</v>
      </c>
      <c r="R391" s="5">
        <v>4.0680000000000001E-2</v>
      </c>
      <c r="S391" s="5">
        <v>4.181E-2</v>
      </c>
      <c r="T391" s="5">
        <v>4.8689999999999997E-2</v>
      </c>
      <c r="U391" s="5">
        <v>4.9959999999999997E-2</v>
      </c>
      <c r="V391" s="5">
        <v>5.1659999999999998E-2</v>
      </c>
      <c r="W391" s="5">
        <v>5.389E-2</v>
      </c>
      <c r="X391" s="5">
        <v>5.629E-2</v>
      </c>
      <c r="Y391" s="5">
        <v>5.6610000000000001E-2</v>
      </c>
      <c r="Z391" s="5">
        <v>5.7939999999999998E-2</v>
      </c>
      <c r="AA391" s="5">
        <v>5.7790000000000001E-2</v>
      </c>
      <c r="AB391" s="5">
        <v>5.8729999999999997E-2</v>
      </c>
      <c r="AC391" s="5">
        <v>5.9139999999999998E-2</v>
      </c>
      <c r="AD391" s="5">
        <v>5.8569999999999997E-2</v>
      </c>
      <c r="AE391" s="5">
        <v>5.7869999999999998E-2</v>
      </c>
      <c r="AF391" s="5">
        <v>5.0340000000000003E-2</v>
      </c>
      <c r="AG391" s="5">
        <v>4.9390000000000003E-2</v>
      </c>
      <c r="AH391" s="5">
        <v>4.8739999999999999E-2</v>
      </c>
      <c r="AI391" s="5">
        <v>4.8250000000000001E-2</v>
      </c>
      <c r="AJ391" s="5">
        <v>4.6489999999999997E-2</v>
      </c>
      <c r="AK391" s="5">
        <v>4.2380000000000001E-2</v>
      </c>
      <c r="AM391" s="4" t="s">
        <v>133</v>
      </c>
      <c r="AN391" s="4" t="s">
        <v>134</v>
      </c>
      <c r="AO391" s="5">
        <f t="shared" si="621"/>
        <v>3.9106666666666672E-2</v>
      </c>
      <c r="AP391" s="5">
        <f t="shared" si="622"/>
        <v>4.8230000000000002E-2</v>
      </c>
      <c r="AQ391" s="5">
        <f t="shared" si="623"/>
        <v>5.2517272727272718E-2</v>
      </c>
      <c r="AR391" s="6">
        <f>(AO391-AVERAGE(AO347:AO392))/_xlfn.STDEV.P(AO347:AO392)</f>
        <v>-1.7577253291472938</v>
      </c>
      <c r="AS391" s="6">
        <f t="shared" ref="AS391" si="710">(AP391-AVERAGE(AP347:AP392))/_xlfn.STDEV.P(AP347:AP392)</f>
        <v>-1.7714611511713332</v>
      </c>
      <c r="AT391" s="6">
        <f t="shared" ref="AT391" si="711">(AQ391-AVERAGE(AQ347:AQ392))/_xlfn.STDEV.P(AQ347:AQ392)</f>
        <v>-1.8427455207536638</v>
      </c>
    </row>
    <row r="392" spans="1:46" ht="13.5" thickBot="1">
      <c r="A392" s="4" t="s">
        <v>135</v>
      </c>
      <c r="B392" s="4" t="s">
        <v>136</v>
      </c>
      <c r="C392" s="5">
        <v>6.6470000000000001E-2</v>
      </c>
      <c r="D392" s="5">
        <v>6.7760000000000001E-2</v>
      </c>
      <c r="E392" s="5">
        <v>6.9209999999999994E-2</v>
      </c>
      <c r="F392" s="5">
        <v>6.9139999999999993E-2</v>
      </c>
      <c r="G392" s="5">
        <v>7.1739999999999998E-2</v>
      </c>
      <c r="H392" s="5">
        <v>7.2419999999999998E-2</v>
      </c>
      <c r="I392" s="5">
        <v>7.2700000000000001E-2</v>
      </c>
      <c r="J392" s="5">
        <v>7.2760000000000005E-2</v>
      </c>
      <c r="K392" s="5">
        <v>7.2889999999999996E-2</v>
      </c>
      <c r="L392" s="5">
        <v>7.3090000000000002E-2</v>
      </c>
      <c r="M392" s="5">
        <v>7.2580000000000006E-2</v>
      </c>
      <c r="N392" s="5">
        <v>7.3370000000000005E-2</v>
      </c>
      <c r="O392" s="5">
        <v>7.2489999999999999E-2</v>
      </c>
      <c r="P392" s="5">
        <v>7.3190000000000005E-2</v>
      </c>
      <c r="Q392" s="5">
        <v>7.4039999999999995E-2</v>
      </c>
      <c r="R392" s="5">
        <v>7.2980000000000003E-2</v>
      </c>
      <c r="S392" s="5">
        <v>7.5109999999999996E-2</v>
      </c>
      <c r="T392" s="5">
        <v>8.1170000000000006E-2</v>
      </c>
      <c r="U392" s="5">
        <v>8.4070000000000006E-2</v>
      </c>
      <c r="V392" s="5">
        <v>8.4919999999999995E-2</v>
      </c>
      <c r="W392" s="5">
        <v>8.7120000000000003E-2</v>
      </c>
      <c r="X392" s="5">
        <v>8.9399999999999993E-2</v>
      </c>
      <c r="Y392" s="5">
        <v>9.0060000000000001E-2</v>
      </c>
      <c r="Z392" s="5">
        <v>9.171E-2</v>
      </c>
      <c r="AA392" s="5">
        <v>9.3520000000000006E-2</v>
      </c>
      <c r="AB392" s="5">
        <v>9.4530000000000003E-2</v>
      </c>
      <c r="AC392" s="5">
        <v>9.461E-2</v>
      </c>
      <c r="AD392" s="5">
        <v>9.7220000000000001E-2</v>
      </c>
      <c r="AE392" s="5">
        <v>9.9040000000000003E-2</v>
      </c>
      <c r="AF392" s="5">
        <v>9.4390000000000002E-2</v>
      </c>
      <c r="AG392" s="5">
        <v>9.2609999999999998E-2</v>
      </c>
      <c r="AH392" s="5">
        <v>9.4729999999999995E-2</v>
      </c>
      <c r="AI392" s="5">
        <v>9.4320000000000001E-2</v>
      </c>
      <c r="AJ392" s="5">
        <v>9.3619999999999995E-2</v>
      </c>
      <c r="AK392" s="5">
        <v>8.7370000000000003E-2</v>
      </c>
      <c r="AM392" s="4" t="s">
        <v>135</v>
      </c>
      <c r="AN392" s="4" t="s">
        <v>136</v>
      </c>
      <c r="AO392" s="5">
        <f t="shared" si="621"/>
        <v>7.1177499999999991E-2</v>
      </c>
      <c r="AP392" s="5">
        <f t="shared" si="622"/>
        <v>8.1354999999999997E-2</v>
      </c>
      <c r="AQ392" s="5">
        <f t="shared" si="623"/>
        <v>9.4178181818181814E-2</v>
      </c>
      <c r="AR392" s="6">
        <f>(AO392-AVERAGE(AO347:AO392))/_xlfn.STDEV.P(AO347:AO392)</f>
        <v>5.0732140040328708E-2</v>
      </c>
      <c r="AS392" s="6">
        <f t="shared" ref="AS392" si="712">(AP392-AVERAGE(AP347:AP392))/_xlfn.STDEV.P(AP347:AP392)</f>
        <v>-0.24498645730741653</v>
      </c>
      <c r="AT392" s="6">
        <f t="shared" ref="AT392" si="713">(AQ392-AVERAGE(AQ347:AQ392))/_xlfn.STDEV.P(AQ347:AQ392)</f>
        <v>-0.20076753403773653</v>
      </c>
    </row>
    <row r="393" spans="1:46" ht="13.5" thickBot="1">
      <c r="A393" s="268" t="s">
        <v>144</v>
      </c>
      <c r="B393" s="269"/>
      <c r="C393" s="269"/>
      <c r="D393" s="269"/>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M393" s="268" t="s">
        <v>144</v>
      </c>
      <c r="AN393" s="269"/>
      <c r="AO393" s="269"/>
      <c r="AP393" s="269"/>
      <c r="AQ393" s="269"/>
    </row>
    <row r="394" spans="1:46" ht="13.5" thickBot="1">
      <c r="A394" s="267"/>
      <c r="B394" s="267"/>
      <c r="C394" s="4" t="s">
        <v>10</v>
      </c>
      <c r="D394" s="4" t="s">
        <v>11</v>
      </c>
      <c r="E394" s="4" t="s">
        <v>12</v>
      </c>
      <c r="F394" s="4" t="s">
        <v>13</v>
      </c>
      <c r="G394" s="4" t="s">
        <v>14</v>
      </c>
      <c r="H394" s="4" t="s">
        <v>15</v>
      </c>
      <c r="I394" s="4" t="s">
        <v>16</v>
      </c>
      <c r="J394" s="4" t="s">
        <v>17</v>
      </c>
      <c r="K394" s="4" t="s">
        <v>18</v>
      </c>
      <c r="L394" s="4" t="s">
        <v>19</v>
      </c>
      <c r="M394" s="4" t="s">
        <v>20</v>
      </c>
      <c r="N394" s="4" t="s">
        <v>21</v>
      </c>
      <c r="O394" s="4" t="s">
        <v>22</v>
      </c>
      <c r="P394" s="4" t="s">
        <v>23</v>
      </c>
      <c r="Q394" s="4" t="s">
        <v>24</v>
      </c>
      <c r="R394" s="4" t="s">
        <v>25</v>
      </c>
      <c r="S394" s="4" t="s">
        <v>26</v>
      </c>
      <c r="T394" s="4" t="s">
        <v>27</v>
      </c>
      <c r="U394" s="4" t="s">
        <v>28</v>
      </c>
      <c r="V394" s="4" t="s">
        <v>29</v>
      </c>
      <c r="W394" s="4" t="s">
        <v>30</v>
      </c>
      <c r="X394" s="4" t="s">
        <v>31</v>
      </c>
      <c r="Y394" s="4" t="s">
        <v>32</v>
      </c>
      <c r="Z394" s="4" t="s">
        <v>33</v>
      </c>
      <c r="AA394" s="4" t="s">
        <v>34</v>
      </c>
      <c r="AB394" s="4" t="s">
        <v>35</v>
      </c>
      <c r="AC394" s="4" t="s">
        <v>36</v>
      </c>
      <c r="AD394" s="4" t="s">
        <v>37</v>
      </c>
      <c r="AE394" s="4" t="s">
        <v>38</v>
      </c>
      <c r="AF394" s="4" t="s">
        <v>39</v>
      </c>
      <c r="AG394" s="4" t="s">
        <v>40</v>
      </c>
      <c r="AH394" s="4" t="s">
        <v>41</v>
      </c>
      <c r="AI394" s="4" t="s">
        <v>42</v>
      </c>
      <c r="AJ394" s="4" t="s">
        <v>43</v>
      </c>
      <c r="AK394" s="4" t="s">
        <v>44</v>
      </c>
      <c r="AM394" s="267"/>
      <c r="AN394" s="267"/>
      <c r="AO394" s="4">
        <v>2016</v>
      </c>
      <c r="AP394" s="4">
        <v>2017</v>
      </c>
      <c r="AQ394" s="4">
        <v>2018</v>
      </c>
      <c r="AR394" s="4">
        <v>2016</v>
      </c>
      <c r="AS394" s="4">
        <v>2017</v>
      </c>
      <c r="AT394" s="4">
        <v>2018</v>
      </c>
    </row>
    <row r="395" spans="1:46" ht="13.5" thickBot="1">
      <c r="A395" s="4" t="s">
        <v>45</v>
      </c>
      <c r="B395" s="4" t="s">
        <v>46</v>
      </c>
      <c r="C395" s="5">
        <v>8.4229999999999999E-2</v>
      </c>
      <c r="D395" s="5">
        <v>8.4339999999999998E-2</v>
      </c>
      <c r="E395" s="5">
        <v>8.5879999999999998E-2</v>
      </c>
      <c r="F395" s="5">
        <v>8.745E-2</v>
      </c>
      <c r="G395" s="5">
        <v>8.8849999999999998E-2</v>
      </c>
      <c r="H395" s="5">
        <v>8.967E-2</v>
      </c>
      <c r="I395" s="5">
        <v>9.0329999999999994E-2</v>
      </c>
      <c r="J395" s="5">
        <v>9.1910000000000006E-2</v>
      </c>
      <c r="K395" s="5">
        <v>9.3119999999999994E-2</v>
      </c>
      <c r="L395" s="5">
        <v>9.5339999999999994E-2</v>
      </c>
      <c r="M395" s="5">
        <v>9.5079999999999998E-2</v>
      </c>
      <c r="N395" s="5">
        <v>9.5089999999999994E-2</v>
      </c>
      <c r="O395" s="5">
        <v>9.7220000000000001E-2</v>
      </c>
      <c r="P395" s="5">
        <v>9.8599999999999993E-2</v>
      </c>
      <c r="Q395" s="5">
        <v>0.10092</v>
      </c>
      <c r="R395" s="5">
        <v>0.10088999999999999</v>
      </c>
      <c r="S395" s="5">
        <v>0.10349</v>
      </c>
      <c r="T395" s="5">
        <v>0.10294</v>
      </c>
      <c r="U395" s="5">
        <v>0.10385</v>
      </c>
      <c r="V395" s="5">
        <v>0.10448</v>
      </c>
      <c r="W395" s="5">
        <v>0.10656</v>
      </c>
      <c r="X395" s="5">
        <v>0.10559</v>
      </c>
      <c r="Y395" s="5">
        <v>0.108</v>
      </c>
      <c r="Z395" s="5">
        <v>0.10897999999999999</v>
      </c>
      <c r="AA395" s="5">
        <v>0.11128</v>
      </c>
      <c r="AB395" s="5">
        <v>0.11216</v>
      </c>
      <c r="AC395" s="5">
        <v>0.11148</v>
      </c>
      <c r="AD395" s="5">
        <v>0.11294</v>
      </c>
      <c r="AE395" s="5">
        <v>0.11265</v>
      </c>
      <c r="AF395" s="5">
        <v>0.11289</v>
      </c>
      <c r="AG395" s="5">
        <v>0.11347</v>
      </c>
      <c r="AH395" s="5">
        <v>0.11293</v>
      </c>
      <c r="AI395" s="5">
        <v>0.1139</v>
      </c>
      <c r="AJ395" s="5">
        <v>0.11451</v>
      </c>
      <c r="AK395" s="5">
        <v>0.10448</v>
      </c>
      <c r="AM395" s="4" t="s">
        <v>45</v>
      </c>
      <c r="AN395" s="4" t="s">
        <v>46</v>
      </c>
      <c r="AO395" s="5">
        <f>AVERAGE(C395:N395)</f>
        <v>9.0107499999999993E-2</v>
      </c>
      <c r="AP395" s="5">
        <f>AVERAGE(O395:Z395)</f>
        <v>0.10346000000000001</v>
      </c>
      <c r="AQ395" s="5">
        <f>AVERAGE(AA395:AK395)</f>
        <v>0.11206272727272727</v>
      </c>
      <c r="AR395" s="6">
        <f>(AO395-AVERAGE(AO395:AO440))/_xlfn.STDEV.P(AO395:AO440)</f>
        <v>-0.64378843991169299</v>
      </c>
      <c r="AS395" s="6">
        <f t="shared" ref="AS395" si="714">(AP395-AVERAGE(AP395:AP440))/_xlfn.STDEV.P(AP395:AP440)</f>
        <v>-0.58924684616605305</v>
      </c>
      <c r="AT395" s="6">
        <f t="shared" ref="AT395" si="715">(AQ395-AVERAGE(AQ395:AQ440))/_xlfn.STDEV.P(AQ395:AQ440)</f>
        <v>-0.84503712704006795</v>
      </c>
    </row>
    <row r="396" spans="1:46" ht="13.5" thickBot="1">
      <c r="A396" s="4" t="s">
        <v>47</v>
      </c>
      <c r="B396" s="4" t="s">
        <v>48</v>
      </c>
      <c r="C396" s="5">
        <v>7.4819999999999998E-2</v>
      </c>
      <c r="D396" s="5">
        <v>7.2700000000000001E-2</v>
      </c>
      <c r="E396" s="5">
        <v>6.726E-2</v>
      </c>
      <c r="F396" s="5">
        <v>6.8239999999999995E-2</v>
      </c>
      <c r="G396" s="5">
        <v>6.5860000000000002E-2</v>
      </c>
      <c r="H396" s="5">
        <v>6.4740000000000006E-2</v>
      </c>
      <c r="I396" s="5">
        <v>6.3149999999999998E-2</v>
      </c>
      <c r="J396" s="5">
        <v>6.497E-2</v>
      </c>
      <c r="K396" s="5">
        <v>7.3520000000000002E-2</v>
      </c>
      <c r="L396" s="5">
        <v>6.2449999999999999E-2</v>
      </c>
      <c r="M396" s="5">
        <v>5.7489999999999999E-2</v>
      </c>
      <c r="N396" s="5">
        <v>5.8180000000000003E-2</v>
      </c>
      <c r="O396" s="5">
        <v>5.525E-2</v>
      </c>
      <c r="P396" s="5">
        <v>5.3769999999999998E-2</v>
      </c>
      <c r="Q396" s="5">
        <v>5.5070000000000001E-2</v>
      </c>
      <c r="R396" s="5">
        <v>5.0999999999999997E-2</v>
      </c>
      <c r="S396" s="5">
        <v>4.9500000000000002E-2</v>
      </c>
      <c r="T396" s="5">
        <v>5.5190000000000003E-2</v>
      </c>
      <c r="U396" s="5">
        <v>5.491E-2</v>
      </c>
      <c r="V396" s="5">
        <v>6.2199999999999998E-2</v>
      </c>
      <c r="W396" s="5">
        <v>6.2729999999999994E-2</v>
      </c>
      <c r="X396" s="5">
        <v>7.281E-2</v>
      </c>
      <c r="Y396" s="5">
        <v>8.5169999999999996E-2</v>
      </c>
      <c r="Z396" s="5">
        <v>8.8569999999999996E-2</v>
      </c>
      <c r="AA396" s="5">
        <v>9.8460000000000006E-2</v>
      </c>
      <c r="AB396" s="5">
        <v>0.11161</v>
      </c>
      <c r="AC396" s="5">
        <v>0.1263</v>
      </c>
      <c r="AD396" s="5">
        <v>0.13213</v>
      </c>
      <c r="AE396" s="5">
        <v>0.13977000000000001</v>
      </c>
      <c r="AF396" s="5">
        <v>0.13886999999999999</v>
      </c>
      <c r="AG396" s="5">
        <v>0.14122999999999999</v>
      </c>
      <c r="AH396" s="5">
        <v>0.14691000000000001</v>
      </c>
      <c r="AI396" s="5">
        <v>0.14324999999999999</v>
      </c>
      <c r="AJ396" s="5">
        <v>0.14104</v>
      </c>
      <c r="AK396" s="5">
        <v>0.12806000000000001</v>
      </c>
      <c r="AM396" s="4" t="s">
        <v>47</v>
      </c>
      <c r="AN396" s="4" t="s">
        <v>48</v>
      </c>
      <c r="AO396" s="5">
        <f t="shared" ref="AO396:AO440" si="716">AVERAGE(C396:N396)</f>
        <v>6.6115000000000007E-2</v>
      </c>
      <c r="AP396" s="5">
        <f t="shared" ref="AP396:AP440" si="717">AVERAGE(O396:Z396)</f>
        <v>6.2180833333333331E-2</v>
      </c>
      <c r="AQ396" s="5">
        <f t="shared" ref="AQ396:AQ440" si="718">AVERAGE(AA396:AK396)</f>
        <v>0.13160272727272732</v>
      </c>
      <c r="AR396" s="6">
        <f>(AO396-AVERAGE(AO395:AO440))/_xlfn.STDEV.P(AO395:AO440)</f>
        <v>-2.3433538866196764</v>
      </c>
      <c r="AS396" s="6">
        <f t="shared" ref="AS396" si="719">(AP396-AVERAGE(AP395:AP440))/_xlfn.STDEV.P(AP395:AP440)</f>
        <v>-3.0030894776840853</v>
      </c>
      <c r="AT396" s="6">
        <f t="shared" ref="AT396" si="720">(AQ396-AVERAGE(AQ395:AQ440))/_xlfn.STDEV.P(AQ395:AQ440)</f>
        <v>0.53574041121074489</v>
      </c>
    </row>
    <row r="397" spans="1:46" ht="13.5" thickBot="1">
      <c r="A397" s="4" t="s">
        <v>49</v>
      </c>
      <c r="B397" s="4" t="s">
        <v>50</v>
      </c>
      <c r="C397" s="5">
        <v>0.10949</v>
      </c>
      <c r="D397" s="5">
        <v>0.11008</v>
      </c>
      <c r="E397" s="5">
        <v>0.11362</v>
      </c>
      <c r="F397" s="5">
        <v>0.11323999999999999</v>
      </c>
      <c r="G397" s="5">
        <v>0.11627</v>
      </c>
      <c r="H397" s="5">
        <v>0.11418</v>
      </c>
      <c r="I397" s="5">
        <v>0.11534</v>
      </c>
      <c r="J397" s="5">
        <v>0.11565</v>
      </c>
      <c r="K397" s="5">
        <v>0.11905</v>
      </c>
      <c r="L397" s="5">
        <v>0.11778</v>
      </c>
      <c r="M397" s="5">
        <v>0.11892999999999999</v>
      </c>
      <c r="N397" s="5">
        <v>0.12009</v>
      </c>
      <c r="O397" s="5">
        <v>0.12135</v>
      </c>
      <c r="P397" s="5">
        <v>0.12138</v>
      </c>
      <c r="Q397" s="5">
        <v>0.12155000000000001</v>
      </c>
      <c r="R397" s="5">
        <v>0.12357</v>
      </c>
      <c r="S397" s="5">
        <v>0.12415</v>
      </c>
      <c r="T397" s="5">
        <v>0.12615999999999999</v>
      </c>
      <c r="U397" s="5">
        <v>0.12617999999999999</v>
      </c>
      <c r="V397" s="5">
        <v>0.12706999999999999</v>
      </c>
      <c r="W397" s="5">
        <v>0.12634000000000001</v>
      </c>
      <c r="X397" s="5">
        <v>0.12792999999999999</v>
      </c>
      <c r="Y397" s="5">
        <v>0.12636</v>
      </c>
      <c r="Z397" s="5">
        <v>0.12891</v>
      </c>
      <c r="AA397" s="5">
        <v>0.13297</v>
      </c>
      <c r="AB397" s="5">
        <v>0.13850000000000001</v>
      </c>
      <c r="AC397" s="5">
        <v>0.13646</v>
      </c>
      <c r="AD397" s="5">
        <v>0.13768</v>
      </c>
      <c r="AE397" s="5">
        <v>0.13336999999999999</v>
      </c>
      <c r="AF397" s="5">
        <v>0.13156000000000001</v>
      </c>
      <c r="AG397" s="5">
        <v>0.13344</v>
      </c>
      <c r="AH397" s="5">
        <v>0.13222</v>
      </c>
      <c r="AI397" s="5">
        <v>0.13536999999999999</v>
      </c>
      <c r="AJ397" s="5">
        <v>0.13482</v>
      </c>
      <c r="AK397" s="5">
        <v>0.12633</v>
      </c>
      <c r="AM397" s="4" t="s">
        <v>49</v>
      </c>
      <c r="AN397" s="4" t="s">
        <v>50</v>
      </c>
      <c r="AO397" s="5">
        <f t="shared" si="716"/>
        <v>0.11531000000000001</v>
      </c>
      <c r="AP397" s="5">
        <f t="shared" si="717"/>
        <v>0.12507916666666669</v>
      </c>
      <c r="AQ397" s="5">
        <f t="shared" si="718"/>
        <v>0.13388363636363637</v>
      </c>
      <c r="AR397" s="6">
        <f>(AO397-AVERAGE(AO395:AO440))/_xlfn.STDEV.P(AO395:AO440)</f>
        <v>1.1414902167792729</v>
      </c>
      <c r="AS397" s="6">
        <f t="shared" ref="AS397" si="721">(AP397-AVERAGE(AP395:AP440))/_xlfn.STDEV.P(AP395:AP440)</f>
        <v>0.67495663398883377</v>
      </c>
      <c r="AT397" s="6">
        <f t="shared" ref="AT397" si="722">(AQ397-AVERAGE(AQ395:AQ440))/_xlfn.STDEV.P(AQ395:AQ440)</f>
        <v>0.69691891886270485</v>
      </c>
    </row>
    <row r="398" spans="1:46" ht="13.5" thickBot="1">
      <c r="A398" s="4" t="s">
        <v>51</v>
      </c>
      <c r="B398" s="4" t="s">
        <v>52</v>
      </c>
      <c r="C398" s="5">
        <v>0.11446000000000001</v>
      </c>
      <c r="D398" s="5">
        <v>0.1129</v>
      </c>
      <c r="E398" s="5">
        <v>0.11523</v>
      </c>
      <c r="F398" s="5">
        <v>0.11224000000000001</v>
      </c>
      <c r="G398" s="5">
        <v>0.11469</v>
      </c>
      <c r="H398" s="5">
        <v>0.11327</v>
      </c>
      <c r="I398" s="5">
        <v>0.11418</v>
      </c>
      <c r="J398" s="5">
        <v>0.11456</v>
      </c>
      <c r="K398" s="5">
        <v>0.11627</v>
      </c>
      <c r="L398" s="5">
        <v>0.11700000000000001</v>
      </c>
      <c r="M398" s="5">
        <v>0.12239</v>
      </c>
      <c r="N398" s="5">
        <v>0.12998000000000001</v>
      </c>
      <c r="O398" s="5">
        <v>0.13088</v>
      </c>
      <c r="P398" s="5">
        <v>0.14000000000000001</v>
      </c>
      <c r="Q398" s="5">
        <v>0.14573</v>
      </c>
      <c r="R398" s="5">
        <v>0.1532</v>
      </c>
      <c r="S398" s="5">
        <v>0.15839</v>
      </c>
      <c r="T398" s="5">
        <v>0.16303000000000001</v>
      </c>
      <c r="U398" s="5">
        <v>0.1709</v>
      </c>
      <c r="V398" s="5">
        <v>0.16886999999999999</v>
      </c>
      <c r="W398" s="5">
        <v>0.16894000000000001</v>
      </c>
      <c r="X398" s="5">
        <v>0.16889999999999999</v>
      </c>
      <c r="Y398" s="5">
        <v>0.17226</v>
      </c>
      <c r="Z398" s="5">
        <v>0.17116999999999999</v>
      </c>
      <c r="AA398" s="5">
        <v>0.16954</v>
      </c>
      <c r="AB398" s="5">
        <v>0.16656000000000001</v>
      </c>
      <c r="AC398" s="5">
        <v>0.16336999999999999</v>
      </c>
      <c r="AD398" s="5">
        <v>0.16200999999999999</v>
      </c>
      <c r="AE398" s="5">
        <v>0.16063</v>
      </c>
      <c r="AF398" s="5">
        <v>0.16170999999999999</v>
      </c>
      <c r="AG398" s="5">
        <v>0.15816</v>
      </c>
      <c r="AH398" s="5">
        <v>0.15834999999999999</v>
      </c>
      <c r="AI398" s="5">
        <v>0.15626000000000001</v>
      </c>
      <c r="AJ398" s="5">
        <v>0.15792</v>
      </c>
      <c r="AK398" s="5">
        <v>0.13803000000000001</v>
      </c>
      <c r="AM398" s="4" t="s">
        <v>51</v>
      </c>
      <c r="AN398" s="4" t="s">
        <v>52</v>
      </c>
      <c r="AO398" s="5">
        <f t="shared" si="716"/>
        <v>0.11643083333333333</v>
      </c>
      <c r="AP398" s="5">
        <f t="shared" si="717"/>
        <v>0.15935583333333336</v>
      </c>
      <c r="AQ398" s="5">
        <f t="shared" si="718"/>
        <v>0.1593218181818182</v>
      </c>
      <c r="AR398" s="6">
        <f>(AO398-AVERAGE(AO395:AO440))/_xlfn.STDEV.P(AO395:AO440)</f>
        <v>1.2208870951725976</v>
      </c>
      <c r="AS398" s="6">
        <f t="shared" ref="AS398" si="723">(AP398-AVERAGE(AP395:AP440))/_xlfn.STDEV.P(AP395:AP440)</f>
        <v>2.6793207224030806</v>
      </c>
      <c r="AT398" s="6">
        <f t="shared" ref="AT398" si="724">(AQ398-AVERAGE(AQ395:AQ440))/_xlfn.STDEV.P(AQ395:AQ440)</f>
        <v>2.4944864761035244</v>
      </c>
    </row>
    <row r="399" spans="1:46" ht="13.5" thickBot="1">
      <c r="A399" s="4" t="s">
        <v>53</v>
      </c>
      <c r="B399" s="4" t="s">
        <v>54</v>
      </c>
      <c r="C399" s="5">
        <v>0.11396000000000001</v>
      </c>
      <c r="D399" s="5">
        <v>0.11874</v>
      </c>
      <c r="E399" s="5">
        <v>0.12490999999999999</v>
      </c>
      <c r="F399" s="5">
        <v>0.1227</v>
      </c>
      <c r="G399" s="5">
        <v>0.1208</v>
      </c>
      <c r="H399" s="5">
        <v>0.12035</v>
      </c>
      <c r="I399" s="5">
        <v>0.12161</v>
      </c>
      <c r="J399" s="5">
        <v>0.12334000000000001</v>
      </c>
      <c r="K399" s="5">
        <v>0.12515000000000001</v>
      </c>
      <c r="L399" s="5">
        <v>0.12398000000000001</v>
      </c>
      <c r="M399" s="5">
        <v>0.12439</v>
      </c>
      <c r="N399" s="5">
        <v>0.12365</v>
      </c>
      <c r="O399" s="5">
        <v>0.12726999999999999</v>
      </c>
      <c r="P399" s="5">
        <v>0.12817000000000001</v>
      </c>
      <c r="Q399" s="5">
        <v>0.12425</v>
      </c>
      <c r="R399" s="5">
        <v>0.13170999999999999</v>
      </c>
      <c r="S399" s="5">
        <v>0.13794000000000001</v>
      </c>
      <c r="T399" s="5">
        <v>0.14879000000000001</v>
      </c>
      <c r="U399" s="5">
        <v>0.14599999999999999</v>
      </c>
      <c r="V399" s="5">
        <v>0.14706</v>
      </c>
      <c r="W399" s="5">
        <v>0.14652000000000001</v>
      </c>
      <c r="X399" s="5">
        <v>0.14510000000000001</v>
      </c>
      <c r="Y399" s="5">
        <v>0.14382</v>
      </c>
      <c r="Z399" s="5">
        <v>0.14435000000000001</v>
      </c>
      <c r="AA399" s="5">
        <v>0.14793000000000001</v>
      </c>
      <c r="AB399" s="5">
        <v>0.15125</v>
      </c>
      <c r="AC399" s="5">
        <v>0.15042</v>
      </c>
      <c r="AD399" s="5">
        <v>0.13977999999999999</v>
      </c>
      <c r="AE399" s="5">
        <v>0.13578999999999999</v>
      </c>
      <c r="AF399" s="5">
        <v>0.12975</v>
      </c>
      <c r="AG399" s="5">
        <v>0.13155</v>
      </c>
      <c r="AH399" s="5">
        <v>0.12592</v>
      </c>
      <c r="AI399" s="5">
        <v>0.12670000000000001</v>
      </c>
      <c r="AJ399" s="5">
        <v>0.13038</v>
      </c>
      <c r="AK399" s="5">
        <v>0.12376</v>
      </c>
      <c r="AM399" s="4" t="s">
        <v>53</v>
      </c>
      <c r="AN399" s="4" t="s">
        <v>54</v>
      </c>
      <c r="AO399" s="5">
        <f t="shared" si="716"/>
        <v>0.121965</v>
      </c>
      <c r="AP399" s="5">
        <f t="shared" si="717"/>
        <v>0.13924833333333334</v>
      </c>
      <c r="AQ399" s="5">
        <f t="shared" si="718"/>
        <v>0.13574818181818182</v>
      </c>
      <c r="AR399" s="6">
        <f>(AO399-AVERAGE(AO395:AO440))/_xlfn.STDEV.P(AO395:AO440)</f>
        <v>1.6129128716856656</v>
      </c>
      <c r="AS399" s="6">
        <f t="shared" ref="AS399" si="725">(AP399-AVERAGE(AP395:AP440))/_xlfn.STDEV.P(AP395:AP440)</f>
        <v>1.5035135384745719</v>
      </c>
      <c r="AT399" s="6">
        <f t="shared" ref="AT399" si="726">(AQ399-AVERAGE(AQ395:AQ440))/_xlfn.STDEV.P(AQ395:AQ440)</f>
        <v>0.82867544305328866</v>
      </c>
    </row>
    <row r="400" spans="1:46" ht="13.5" thickBot="1">
      <c r="A400" s="4" t="s">
        <v>55</v>
      </c>
      <c r="B400" s="4" t="s">
        <v>56</v>
      </c>
      <c r="C400" s="5">
        <v>0.10822</v>
      </c>
      <c r="D400" s="5">
        <v>0.11291</v>
      </c>
      <c r="E400" s="5">
        <v>0.10868</v>
      </c>
      <c r="F400" s="5">
        <v>0.10813</v>
      </c>
      <c r="G400" s="5">
        <v>0.11169</v>
      </c>
      <c r="H400" s="5">
        <v>0.11488</v>
      </c>
      <c r="I400" s="5">
        <v>0.11302</v>
      </c>
      <c r="J400" s="5">
        <v>0.11934</v>
      </c>
      <c r="K400" s="5">
        <v>0.12761</v>
      </c>
      <c r="L400" s="5">
        <v>0.13347000000000001</v>
      </c>
      <c r="M400" s="5">
        <v>0.13628000000000001</v>
      </c>
      <c r="N400" s="5">
        <v>0.13952999999999999</v>
      </c>
      <c r="O400" s="5">
        <v>0.13946</v>
      </c>
      <c r="P400" s="5">
        <v>0.13757</v>
      </c>
      <c r="Q400" s="5">
        <v>0.14618</v>
      </c>
      <c r="R400" s="5">
        <v>0.14649999999999999</v>
      </c>
      <c r="S400" s="5">
        <v>0.14358000000000001</v>
      </c>
      <c r="T400" s="5">
        <v>0.14000000000000001</v>
      </c>
      <c r="U400" s="5">
        <v>0.13866000000000001</v>
      </c>
      <c r="V400" s="5">
        <v>0.13603000000000001</v>
      </c>
      <c r="W400" s="5">
        <v>0.12905</v>
      </c>
      <c r="X400" s="5">
        <v>0.12709000000000001</v>
      </c>
      <c r="Y400" s="5">
        <v>0.12716</v>
      </c>
      <c r="Z400" s="5">
        <v>0.13056999999999999</v>
      </c>
      <c r="AA400" s="5">
        <v>0.13338</v>
      </c>
      <c r="AB400" s="5">
        <v>0.13433999999999999</v>
      </c>
      <c r="AC400" s="5">
        <v>0.13650000000000001</v>
      </c>
      <c r="AD400" s="5">
        <v>0.13436000000000001</v>
      </c>
      <c r="AE400" s="5">
        <v>0.14082</v>
      </c>
      <c r="AF400" s="5">
        <v>0.14718000000000001</v>
      </c>
      <c r="AG400" s="5">
        <v>0.14784</v>
      </c>
      <c r="AH400" s="5">
        <v>0.14581</v>
      </c>
      <c r="AI400" s="5">
        <v>0.15559000000000001</v>
      </c>
      <c r="AJ400" s="5">
        <v>0.15331</v>
      </c>
      <c r="AK400" s="5">
        <v>0.13358</v>
      </c>
      <c r="AM400" s="4" t="s">
        <v>55</v>
      </c>
      <c r="AN400" s="4" t="s">
        <v>56</v>
      </c>
      <c r="AO400" s="5">
        <f t="shared" si="716"/>
        <v>0.11947999999999999</v>
      </c>
      <c r="AP400" s="5">
        <f t="shared" si="717"/>
        <v>0.13682083333333331</v>
      </c>
      <c r="AQ400" s="5">
        <f t="shared" si="718"/>
        <v>0.14206454545454547</v>
      </c>
      <c r="AR400" s="6">
        <f>(AO400-AVERAGE(AO395:AO440))/_xlfn.STDEV.P(AO395:AO440)</f>
        <v>1.4368820230842541</v>
      </c>
      <c r="AS400" s="6">
        <f t="shared" ref="AS400" si="727">(AP400-AVERAGE(AP395:AP440))/_xlfn.STDEV.P(AP395:AP440)</f>
        <v>1.3615629260669389</v>
      </c>
      <c r="AT400" s="6">
        <f t="shared" ref="AT400" si="728">(AQ400-AVERAGE(AQ395:AQ440))/_xlfn.STDEV.P(AQ395:AQ440)</f>
        <v>1.275015925781801</v>
      </c>
    </row>
    <row r="401" spans="1:46" ht="13.5" thickBot="1">
      <c r="A401" s="4" t="s">
        <v>57</v>
      </c>
      <c r="B401" s="4" t="s">
        <v>58</v>
      </c>
      <c r="C401" s="5">
        <v>0.10451000000000001</v>
      </c>
      <c r="D401" s="5">
        <v>0.10032000000000001</v>
      </c>
      <c r="E401" s="5">
        <v>0.10324</v>
      </c>
      <c r="F401" s="5">
        <v>0.10707</v>
      </c>
      <c r="G401" s="5">
        <v>0.11207</v>
      </c>
      <c r="H401" s="5">
        <v>0.11550000000000001</v>
      </c>
      <c r="I401" s="5">
        <v>0.11496000000000001</v>
      </c>
      <c r="J401" s="5">
        <v>0.1196</v>
      </c>
      <c r="K401" s="5">
        <v>0.12169000000000001</v>
      </c>
      <c r="L401" s="5">
        <v>0.12331</v>
      </c>
      <c r="M401" s="5">
        <v>0.11892</v>
      </c>
      <c r="N401" s="5">
        <v>0.11749</v>
      </c>
      <c r="O401" s="5">
        <v>0.12364</v>
      </c>
      <c r="P401" s="5">
        <v>0.125</v>
      </c>
      <c r="Q401" s="5">
        <v>0.12545999999999999</v>
      </c>
      <c r="R401" s="5">
        <v>0.12604000000000001</v>
      </c>
      <c r="S401" s="5">
        <v>0.12403</v>
      </c>
      <c r="T401" s="5">
        <v>0.12438</v>
      </c>
      <c r="U401" s="5">
        <v>0.12256</v>
      </c>
      <c r="V401" s="5">
        <v>0.12494</v>
      </c>
      <c r="W401" s="5">
        <v>0.12581000000000001</v>
      </c>
      <c r="X401" s="5">
        <v>0.13119</v>
      </c>
      <c r="Y401" s="5">
        <v>0.13381999999999999</v>
      </c>
      <c r="Z401" s="5">
        <v>0.13882</v>
      </c>
      <c r="AA401" s="5">
        <v>0.13808999999999999</v>
      </c>
      <c r="AB401" s="5">
        <v>0.13952000000000001</v>
      </c>
      <c r="AC401" s="5">
        <v>0.13777</v>
      </c>
      <c r="AD401" s="5">
        <v>0.13539999999999999</v>
      </c>
      <c r="AE401" s="5">
        <v>0.13686999999999999</v>
      </c>
      <c r="AF401" s="5">
        <v>0.13593</v>
      </c>
      <c r="AG401" s="5">
        <v>0.14271</v>
      </c>
      <c r="AH401" s="5">
        <v>0.14137</v>
      </c>
      <c r="AI401" s="5">
        <v>0.13872999999999999</v>
      </c>
      <c r="AJ401" s="5">
        <v>0.14348</v>
      </c>
      <c r="AK401" s="5">
        <v>0.13278000000000001</v>
      </c>
      <c r="AM401" s="4" t="s">
        <v>57</v>
      </c>
      <c r="AN401" s="4" t="s">
        <v>58</v>
      </c>
      <c r="AO401" s="5">
        <f t="shared" si="716"/>
        <v>0.11322333333333334</v>
      </c>
      <c r="AP401" s="5">
        <f t="shared" si="717"/>
        <v>0.12714083333333334</v>
      </c>
      <c r="AQ401" s="5">
        <f t="shared" si="718"/>
        <v>0.13842272727272728</v>
      </c>
      <c r="AR401" s="6">
        <f>(AO401-AVERAGE(AO395:AO440))/_xlfn.STDEV.P(AO395:AO440)</f>
        <v>0.99367625135407778</v>
      </c>
      <c r="AS401" s="6">
        <f t="shared" ref="AS401" si="729">(AP401-AVERAGE(AP395:AP440))/_xlfn.STDEV.P(AP395:AP440)</f>
        <v>0.79551475794917659</v>
      </c>
      <c r="AT401" s="6">
        <f t="shared" ref="AT401" si="730">(AQ401-AVERAGE(AQ395:AQ440))/_xlfn.STDEV.P(AQ395:AQ440)</f>
        <v>1.0176699307025807</v>
      </c>
    </row>
    <row r="402" spans="1:46" ht="13.5" thickBot="1">
      <c r="A402" s="4" t="s">
        <v>59</v>
      </c>
      <c r="B402" s="4" t="s">
        <v>60</v>
      </c>
      <c r="C402" s="5">
        <v>0.11434</v>
      </c>
      <c r="D402" s="5">
        <v>0.1154</v>
      </c>
      <c r="E402" s="5">
        <v>0.11282</v>
      </c>
      <c r="F402" s="5">
        <v>0.11761000000000001</v>
      </c>
      <c r="G402" s="5">
        <v>0.11787</v>
      </c>
      <c r="H402" s="5">
        <v>0.12015000000000001</v>
      </c>
      <c r="I402" s="5">
        <v>0.11953999999999999</v>
      </c>
      <c r="J402" s="5">
        <v>0.12086</v>
      </c>
      <c r="K402" s="5">
        <v>0.12032</v>
      </c>
      <c r="L402" s="5">
        <v>0.12461</v>
      </c>
      <c r="M402" s="5">
        <v>0.12654000000000001</v>
      </c>
      <c r="N402" s="5">
        <v>0.12472999999999999</v>
      </c>
      <c r="O402" s="5">
        <v>0.13150999999999999</v>
      </c>
      <c r="P402" s="5">
        <v>0.1308</v>
      </c>
      <c r="Q402" s="5">
        <v>0.14312</v>
      </c>
      <c r="R402" s="5">
        <v>0.14563999999999999</v>
      </c>
      <c r="S402" s="5">
        <v>0.15065999999999999</v>
      </c>
      <c r="T402" s="5">
        <v>0.15023</v>
      </c>
      <c r="U402" s="5">
        <v>0.15373999999999999</v>
      </c>
      <c r="V402" s="5">
        <v>0.15828999999999999</v>
      </c>
      <c r="W402" s="5">
        <v>0.16177</v>
      </c>
      <c r="X402" s="5">
        <v>0.16012999999999999</v>
      </c>
      <c r="Y402" s="5">
        <v>0.15645000000000001</v>
      </c>
      <c r="Z402" s="5">
        <v>0.15892000000000001</v>
      </c>
      <c r="AA402" s="5">
        <v>0.15634000000000001</v>
      </c>
      <c r="AB402" s="5">
        <v>0.16178000000000001</v>
      </c>
      <c r="AC402" s="5">
        <v>0.15644</v>
      </c>
      <c r="AD402" s="5">
        <v>0.15259</v>
      </c>
      <c r="AE402" s="5">
        <v>0.14802999999999999</v>
      </c>
      <c r="AF402" s="5">
        <v>0.14477999999999999</v>
      </c>
      <c r="AG402" s="5">
        <v>0.14426</v>
      </c>
      <c r="AH402" s="5">
        <v>0.14304</v>
      </c>
      <c r="AI402" s="5">
        <v>0.14338999999999999</v>
      </c>
      <c r="AJ402" s="5">
        <v>0.14538000000000001</v>
      </c>
      <c r="AK402" s="5">
        <v>0.13861000000000001</v>
      </c>
      <c r="AM402" s="4" t="s">
        <v>59</v>
      </c>
      <c r="AN402" s="4" t="s">
        <v>60</v>
      </c>
      <c r="AO402" s="5">
        <f t="shared" si="716"/>
        <v>0.11956583333333336</v>
      </c>
      <c r="AP402" s="5">
        <f t="shared" si="717"/>
        <v>0.15010499999999999</v>
      </c>
      <c r="AQ402" s="5">
        <f t="shared" si="718"/>
        <v>0.14860363636363638</v>
      </c>
      <c r="AR402" s="6">
        <f>(AO402-AVERAGE(AO395:AO440))/_xlfn.STDEV.P(AO395:AO440)</f>
        <v>1.4429622301285039</v>
      </c>
      <c r="AS402" s="6">
        <f t="shared" ref="AS402" si="731">(AP402-AVERAGE(AP395:AP440))/_xlfn.STDEV.P(AP395:AP440)</f>
        <v>2.13836852592621</v>
      </c>
      <c r="AT402" s="6">
        <f t="shared" ref="AT402" si="732">(AQ402-AVERAGE(AQ395:AQ440))/_xlfn.STDEV.P(AQ395:AQ440)</f>
        <v>1.7370952424579933</v>
      </c>
    </row>
    <row r="403" spans="1:46" ht="13.5" thickBot="1">
      <c r="A403" s="4" t="s">
        <v>61</v>
      </c>
      <c r="B403" s="4" t="s">
        <v>62</v>
      </c>
      <c r="C403" s="5">
        <v>8.7349999999999997E-2</v>
      </c>
      <c r="D403" s="5">
        <v>8.8230000000000003E-2</v>
      </c>
      <c r="E403" s="5">
        <v>9.0579999999999994E-2</v>
      </c>
      <c r="F403" s="5">
        <v>9.2840000000000006E-2</v>
      </c>
      <c r="G403" s="5">
        <v>9.6180000000000002E-2</v>
      </c>
      <c r="H403" s="5">
        <v>9.9010000000000001E-2</v>
      </c>
      <c r="I403" s="5">
        <v>9.9040000000000003E-2</v>
      </c>
      <c r="J403" s="5">
        <v>0.10285999999999999</v>
      </c>
      <c r="K403" s="5">
        <v>9.9699999999999997E-2</v>
      </c>
      <c r="L403" s="5">
        <v>0.10267</v>
      </c>
      <c r="M403" s="5">
        <v>0.10589</v>
      </c>
      <c r="N403" s="5">
        <v>0.1099</v>
      </c>
      <c r="O403" s="5">
        <v>0.10460999999999999</v>
      </c>
      <c r="P403" s="5">
        <v>0.10184</v>
      </c>
      <c r="Q403" s="5">
        <v>0.10233</v>
      </c>
      <c r="R403" s="5">
        <v>9.8019999999999996E-2</v>
      </c>
      <c r="S403" s="5">
        <v>9.8699999999999996E-2</v>
      </c>
      <c r="T403" s="5">
        <v>9.9440000000000001E-2</v>
      </c>
      <c r="U403" s="5">
        <v>0.10277</v>
      </c>
      <c r="V403" s="5">
        <v>0.10047</v>
      </c>
      <c r="W403" s="5">
        <v>0.10687000000000001</v>
      </c>
      <c r="X403" s="5">
        <v>0.10702</v>
      </c>
      <c r="Y403" s="5">
        <v>0.10582999999999999</v>
      </c>
      <c r="Z403" s="5">
        <v>0.11074000000000001</v>
      </c>
      <c r="AA403" s="5">
        <v>0.11534999999999999</v>
      </c>
      <c r="AB403" s="5">
        <v>0.11962</v>
      </c>
      <c r="AC403" s="5">
        <v>0.12637999999999999</v>
      </c>
      <c r="AD403" s="5">
        <v>0.13514999999999999</v>
      </c>
      <c r="AE403" s="5">
        <v>0.13915</v>
      </c>
      <c r="AF403" s="5">
        <v>0.13464000000000001</v>
      </c>
      <c r="AG403" s="5">
        <v>0.13500000000000001</v>
      </c>
      <c r="AH403" s="5">
        <v>0.14026</v>
      </c>
      <c r="AI403" s="5">
        <v>0.13622999999999999</v>
      </c>
      <c r="AJ403" s="5">
        <v>0.13456000000000001</v>
      </c>
      <c r="AK403" s="5">
        <v>0.11977</v>
      </c>
      <c r="AM403" s="4" t="s">
        <v>61</v>
      </c>
      <c r="AN403" s="4" t="s">
        <v>62</v>
      </c>
      <c r="AO403" s="5">
        <f t="shared" si="716"/>
        <v>9.7854166666666645E-2</v>
      </c>
      <c r="AP403" s="5">
        <f t="shared" si="717"/>
        <v>0.10321999999999999</v>
      </c>
      <c r="AQ403" s="5">
        <f t="shared" si="718"/>
        <v>0.13055545454545456</v>
      </c>
      <c r="AR403" s="6">
        <f>(AO403-AVERAGE(AO395:AO440))/_xlfn.STDEV.P(AO395:AO440)</f>
        <v>-9.5034996384292345E-2</v>
      </c>
      <c r="AS403" s="6">
        <f t="shared" ref="AS403" si="733">(AP403-AVERAGE(AP395:AP440))/_xlfn.STDEV.P(AP395:AP440)</f>
        <v>-0.60328109826814746</v>
      </c>
      <c r="AT403" s="6">
        <f t="shared" ref="AT403" si="734">(AQ403-AVERAGE(AQ395:AQ440))/_xlfn.STDEV.P(AQ395:AQ440)</f>
        <v>0.46173577158736256</v>
      </c>
    </row>
    <row r="404" spans="1:46" ht="13.5" thickBot="1">
      <c r="A404" s="4" t="s">
        <v>63</v>
      </c>
      <c r="B404" s="4" t="s">
        <v>64</v>
      </c>
      <c r="C404" s="5">
        <v>9.0690000000000007E-2</v>
      </c>
      <c r="D404" s="5">
        <v>9.1920000000000002E-2</v>
      </c>
      <c r="E404" s="5">
        <v>9.9040000000000003E-2</v>
      </c>
      <c r="F404" s="5">
        <v>0.10218000000000001</v>
      </c>
      <c r="G404" s="5">
        <v>0.10539</v>
      </c>
      <c r="H404" s="5">
        <v>0.10088999999999999</v>
      </c>
      <c r="I404" s="5">
        <v>0.10728</v>
      </c>
      <c r="J404" s="5">
        <v>0.11255</v>
      </c>
      <c r="K404" s="5">
        <v>0.11257</v>
      </c>
      <c r="L404" s="5">
        <v>0.11609</v>
      </c>
      <c r="M404" s="5">
        <v>0.12043</v>
      </c>
      <c r="N404" s="5">
        <v>0.12316000000000001</v>
      </c>
      <c r="O404" s="5">
        <v>0.12253</v>
      </c>
      <c r="P404" s="5">
        <v>0.12250999999999999</v>
      </c>
      <c r="Q404" s="5">
        <v>0.11545999999999999</v>
      </c>
      <c r="R404" s="5">
        <v>0.11819</v>
      </c>
      <c r="S404" s="5">
        <v>0.11581</v>
      </c>
      <c r="T404" s="5">
        <v>0.12106</v>
      </c>
      <c r="U404" s="5">
        <v>0.11942999999999999</v>
      </c>
      <c r="V404" s="5">
        <v>0.11957</v>
      </c>
      <c r="W404" s="5">
        <v>0.12456</v>
      </c>
      <c r="X404" s="5">
        <v>0.12416000000000001</v>
      </c>
      <c r="Y404" s="5">
        <v>0.12377000000000001</v>
      </c>
      <c r="Z404" s="5">
        <v>0.12665999999999999</v>
      </c>
      <c r="AA404" s="5">
        <v>0.13167999999999999</v>
      </c>
      <c r="AB404" s="5">
        <v>0.13014000000000001</v>
      </c>
      <c r="AC404" s="5">
        <v>0.13897000000000001</v>
      </c>
      <c r="AD404" s="5">
        <v>0.13716</v>
      </c>
      <c r="AE404" s="5">
        <v>0.14063000000000001</v>
      </c>
      <c r="AF404" s="5">
        <v>0.14101</v>
      </c>
      <c r="AG404" s="5">
        <v>0.14121</v>
      </c>
      <c r="AH404" s="5">
        <v>0.13961000000000001</v>
      </c>
      <c r="AI404" s="5">
        <v>0.13241</v>
      </c>
      <c r="AJ404" s="5">
        <v>0.13233</v>
      </c>
      <c r="AK404" s="5">
        <v>0.12049</v>
      </c>
      <c r="AM404" s="4" t="s">
        <v>63</v>
      </c>
      <c r="AN404" s="4" t="s">
        <v>64</v>
      </c>
      <c r="AO404" s="5">
        <f t="shared" si="716"/>
        <v>0.10684916666666668</v>
      </c>
      <c r="AP404" s="5">
        <f t="shared" si="717"/>
        <v>0.1211425</v>
      </c>
      <c r="AQ404" s="5">
        <f t="shared" si="718"/>
        <v>0.1350581818181818</v>
      </c>
      <c r="AR404" s="6">
        <f>(AO404-AVERAGE(AO395:AO440))/_xlfn.STDEV.P(AO395:AO440)</f>
        <v>0.54214708939828016</v>
      </c>
      <c r="AS404" s="6">
        <f t="shared" ref="AS404" si="735">(AP404-AVERAGE(AP395:AP440))/_xlfn.STDEV.P(AP395:AP440)</f>
        <v>0.44475591548088517</v>
      </c>
      <c r="AT404" s="6">
        <f t="shared" ref="AT404" si="736">(AQ404-AVERAGE(AQ395:AQ440))/_xlfn.STDEV.P(AQ395:AQ440)</f>
        <v>0.77991717788475778</v>
      </c>
    </row>
    <row r="405" spans="1:46" ht="13.5" thickBot="1">
      <c r="A405" s="4" t="s">
        <v>65</v>
      </c>
      <c r="B405" s="4" t="s">
        <v>66</v>
      </c>
      <c r="C405" s="5">
        <v>0.10097</v>
      </c>
      <c r="D405" s="5">
        <v>0.10116</v>
      </c>
      <c r="E405" s="5">
        <v>0.10014000000000001</v>
      </c>
      <c r="F405" s="5">
        <v>0.10020999999999999</v>
      </c>
      <c r="G405" s="5">
        <v>0.10005</v>
      </c>
      <c r="H405" s="5">
        <v>0.10353999999999999</v>
      </c>
      <c r="I405" s="5">
        <v>0.10495</v>
      </c>
      <c r="J405" s="5">
        <v>0.10443</v>
      </c>
      <c r="K405" s="5">
        <v>0.10879999999999999</v>
      </c>
      <c r="L405" s="5">
        <v>0.11011</v>
      </c>
      <c r="M405" s="5">
        <v>0.11011</v>
      </c>
      <c r="N405" s="5">
        <v>0.11267000000000001</v>
      </c>
      <c r="O405" s="5">
        <v>0.11502999999999999</v>
      </c>
      <c r="P405" s="5">
        <v>0.11339</v>
      </c>
      <c r="Q405" s="5">
        <v>0.11421000000000001</v>
      </c>
      <c r="R405" s="5">
        <v>0.11310000000000001</v>
      </c>
      <c r="S405" s="5">
        <v>0.11787</v>
      </c>
      <c r="T405" s="5">
        <v>0.12404</v>
      </c>
      <c r="U405" s="5">
        <v>0.12486</v>
      </c>
      <c r="V405" s="5">
        <v>0.12601000000000001</v>
      </c>
      <c r="W405" s="5">
        <v>0.12712000000000001</v>
      </c>
      <c r="X405" s="5">
        <v>0.12645999999999999</v>
      </c>
      <c r="Y405" s="5">
        <v>0.12482</v>
      </c>
      <c r="Z405" s="5">
        <v>0.1227</v>
      </c>
      <c r="AA405" s="5">
        <v>0.1235</v>
      </c>
      <c r="AB405" s="5">
        <v>0.12490999999999999</v>
      </c>
      <c r="AC405" s="5">
        <v>0.12917999999999999</v>
      </c>
      <c r="AD405" s="5">
        <v>0.12748000000000001</v>
      </c>
      <c r="AE405" s="5">
        <v>0.12525</v>
      </c>
      <c r="AF405" s="5">
        <v>0.12024</v>
      </c>
      <c r="AG405" s="5">
        <v>0.12076000000000001</v>
      </c>
      <c r="AH405" s="5">
        <v>0.12457</v>
      </c>
      <c r="AI405" s="5">
        <v>0.12084</v>
      </c>
      <c r="AJ405" s="5">
        <v>0.12637000000000001</v>
      </c>
      <c r="AK405" s="5">
        <v>0.11584</v>
      </c>
      <c r="AM405" s="4" t="s">
        <v>65</v>
      </c>
      <c r="AN405" s="4" t="s">
        <v>66</v>
      </c>
      <c r="AO405" s="5">
        <f t="shared" si="716"/>
        <v>0.10476166666666666</v>
      </c>
      <c r="AP405" s="5">
        <f t="shared" si="717"/>
        <v>0.12080083333333332</v>
      </c>
      <c r="AQ405" s="5">
        <f t="shared" si="718"/>
        <v>0.12354</v>
      </c>
      <c r="AR405" s="6">
        <f>(AO405-AVERAGE(AO395:AO440))/_xlfn.STDEV.P(AO395:AO440)</f>
        <v>0.3942740928367317</v>
      </c>
      <c r="AS405" s="6">
        <f t="shared" ref="AS405" si="737">(AP405-AVERAGE(AP395:AP440))/_xlfn.STDEV.P(AP395:AP440)</f>
        <v>0.42477659825220959</v>
      </c>
      <c r="AT405" s="6">
        <f t="shared" ref="AT405" si="738">(AQ405-AVERAGE(AQ395:AQ440))/_xlfn.STDEV.P(AQ395:AQ440)</f>
        <v>-3.4005377695298704E-2</v>
      </c>
    </row>
    <row r="406" spans="1:46" ht="13.5" thickBot="1">
      <c r="A406" s="4" t="s">
        <v>67</v>
      </c>
      <c r="B406" s="4" t="s">
        <v>68</v>
      </c>
      <c r="C406" s="5">
        <v>8.8050000000000003E-2</v>
      </c>
      <c r="D406" s="5">
        <v>8.9130000000000001E-2</v>
      </c>
      <c r="E406" s="5">
        <v>9.0300000000000005E-2</v>
      </c>
      <c r="F406" s="5">
        <v>9.1990000000000002E-2</v>
      </c>
      <c r="G406" s="5">
        <v>9.1230000000000006E-2</v>
      </c>
      <c r="H406" s="5">
        <v>9.2170000000000002E-2</v>
      </c>
      <c r="I406" s="5">
        <v>9.5939999999999998E-2</v>
      </c>
      <c r="J406" s="5">
        <v>9.8019999999999996E-2</v>
      </c>
      <c r="K406" s="5">
        <v>9.7909999999999997E-2</v>
      </c>
      <c r="L406" s="5">
        <v>9.8379999999999995E-2</v>
      </c>
      <c r="M406" s="5">
        <v>0.10319</v>
      </c>
      <c r="N406" s="5">
        <v>0.10305</v>
      </c>
      <c r="O406" s="5">
        <v>0.10649</v>
      </c>
      <c r="P406" s="5">
        <v>0.10988000000000001</v>
      </c>
      <c r="Q406" s="5">
        <v>0.10798000000000001</v>
      </c>
      <c r="R406" s="5">
        <v>0.10688</v>
      </c>
      <c r="S406" s="5">
        <v>0.11028</v>
      </c>
      <c r="T406" s="5">
        <v>0.11294999999999999</v>
      </c>
      <c r="U406" s="5">
        <v>0.11181000000000001</v>
      </c>
      <c r="V406" s="5">
        <v>0.11282</v>
      </c>
      <c r="W406" s="5">
        <v>0.11559</v>
      </c>
      <c r="X406" s="5">
        <v>0.11756999999999999</v>
      </c>
      <c r="Y406" s="5">
        <v>0.11394</v>
      </c>
      <c r="Z406" s="5">
        <v>0.11633</v>
      </c>
      <c r="AA406" s="5">
        <v>0.11532000000000001</v>
      </c>
      <c r="AB406" s="5">
        <v>0.11266</v>
      </c>
      <c r="AC406" s="5">
        <v>0.11582000000000001</v>
      </c>
      <c r="AD406" s="5">
        <v>0.11551</v>
      </c>
      <c r="AE406" s="5">
        <v>0.11274000000000001</v>
      </c>
      <c r="AF406" s="5">
        <v>0.11136</v>
      </c>
      <c r="AG406" s="5">
        <v>0.11101999999999999</v>
      </c>
      <c r="AH406" s="5">
        <v>0.11471000000000001</v>
      </c>
      <c r="AI406" s="5">
        <v>0.11305</v>
      </c>
      <c r="AJ406" s="5">
        <v>0.10972999999999999</v>
      </c>
      <c r="AK406" s="5">
        <v>0.10041</v>
      </c>
      <c r="AM406" s="4" t="s">
        <v>67</v>
      </c>
      <c r="AN406" s="4" t="s">
        <v>68</v>
      </c>
      <c r="AO406" s="5">
        <f t="shared" si="716"/>
        <v>9.4946666666666679E-2</v>
      </c>
      <c r="AP406" s="5">
        <f t="shared" si="717"/>
        <v>0.11187666666666667</v>
      </c>
      <c r="AQ406" s="5">
        <f t="shared" si="718"/>
        <v>0.11203000000000002</v>
      </c>
      <c r="AR406" s="6">
        <f>(AO406-AVERAGE(AO395:AO440))/_xlfn.STDEV.P(AO395:AO440)</f>
        <v>-0.30099463111612129</v>
      </c>
      <c r="AS406" s="6">
        <f t="shared" ref="AS406" si="739">(AP406-AVERAGE(AP395:AP440))/_xlfn.STDEV.P(AP395:AP440)</f>
        <v>-9.7073421752363984E-2</v>
      </c>
      <c r="AT406" s="6">
        <f t="shared" ref="AT406" si="740">(AQ406-AVERAGE(AQ395:AQ440))/_xlfn.STDEV.P(AQ395:AQ440)</f>
        <v>-0.8473497720282972</v>
      </c>
    </row>
    <row r="407" spans="1:46" ht="13.5" thickBot="1">
      <c r="A407" s="4" t="s">
        <v>69</v>
      </c>
      <c r="B407" s="4" t="s">
        <v>70</v>
      </c>
      <c r="C407" s="5">
        <v>0.12531</v>
      </c>
      <c r="D407" s="5">
        <v>0.12371</v>
      </c>
      <c r="E407" s="5">
        <v>0.12676999999999999</v>
      </c>
      <c r="F407" s="5">
        <v>0.12622</v>
      </c>
      <c r="G407" s="5">
        <v>0.12543000000000001</v>
      </c>
      <c r="H407" s="5">
        <v>0.12389</v>
      </c>
      <c r="I407" s="5">
        <v>0.12298000000000001</v>
      </c>
      <c r="J407" s="5">
        <v>0.12003</v>
      </c>
      <c r="K407" s="5">
        <v>0.11856</v>
      </c>
      <c r="L407" s="5">
        <v>0.11806999999999999</v>
      </c>
      <c r="M407" s="5">
        <v>0.1203</v>
      </c>
      <c r="N407" s="5">
        <v>0.11956</v>
      </c>
      <c r="O407" s="5">
        <v>0.12129</v>
      </c>
      <c r="P407" s="5">
        <v>0.12667999999999999</v>
      </c>
      <c r="Q407" s="5">
        <v>0.12769</v>
      </c>
      <c r="R407" s="5">
        <v>0.12859999999999999</v>
      </c>
      <c r="S407" s="5">
        <v>0.13627</v>
      </c>
      <c r="T407" s="5">
        <v>0.13869000000000001</v>
      </c>
      <c r="U407" s="5">
        <v>0.13911999999999999</v>
      </c>
      <c r="V407" s="5">
        <v>0.13988</v>
      </c>
      <c r="W407" s="5">
        <v>0.14099</v>
      </c>
      <c r="X407" s="5">
        <v>0.13972999999999999</v>
      </c>
      <c r="Y407" s="5">
        <v>0.14279</v>
      </c>
      <c r="Z407" s="5">
        <v>0.14216000000000001</v>
      </c>
      <c r="AA407" s="5">
        <v>0.14477000000000001</v>
      </c>
      <c r="AB407" s="5">
        <v>0.14433000000000001</v>
      </c>
      <c r="AC407" s="5">
        <v>0.14505999999999999</v>
      </c>
      <c r="AD407" s="5">
        <v>0.14560000000000001</v>
      </c>
      <c r="AE407" s="5">
        <v>0.14288000000000001</v>
      </c>
      <c r="AF407" s="5">
        <v>0.14280999999999999</v>
      </c>
      <c r="AG407" s="5">
        <v>0.14174</v>
      </c>
      <c r="AH407" s="5">
        <v>0.13891000000000001</v>
      </c>
      <c r="AI407" s="5">
        <v>0.13941999999999999</v>
      </c>
      <c r="AJ407" s="5">
        <v>0.13969999999999999</v>
      </c>
      <c r="AK407" s="5">
        <v>0.12878000000000001</v>
      </c>
      <c r="AM407" s="4" t="s">
        <v>69</v>
      </c>
      <c r="AN407" s="4" t="s">
        <v>70</v>
      </c>
      <c r="AO407" s="5">
        <f t="shared" si="716"/>
        <v>0.12256916666666666</v>
      </c>
      <c r="AP407" s="5">
        <f t="shared" si="717"/>
        <v>0.13532416666666666</v>
      </c>
      <c r="AQ407" s="5">
        <f t="shared" si="718"/>
        <v>0.14127272727272724</v>
      </c>
      <c r="AR407" s="6">
        <f>(AO407-AVERAGE(AO395:AO440))/_xlfn.STDEV.P(AO395:AO440)</f>
        <v>1.6557104455408032</v>
      </c>
      <c r="AS407" s="6">
        <f t="shared" ref="AS407" si="741">(AP407-AVERAGE(AP395:AP440))/_xlfn.STDEV.P(AP395:AP440)</f>
        <v>1.2740437705969414</v>
      </c>
      <c r="AT407" s="6">
        <f t="shared" ref="AT407" si="742">(AQ407-AVERAGE(AQ395:AQ440))/_xlfn.STDEV.P(AQ395:AQ440)</f>
        <v>1.2190627650943289</v>
      </c>
    </row>
    <row r="408" spans="1:46" ht="13.5" thickBot="1">
      <c r="A408" s="4" t="s">
        <v>71</v>
      </c>
      <c r="B408" s="4" t="s">
        <v>72</v>
      </c>
      <c r="C408" s="5">
        <v>7.8549999999999995E-2</v>
      </c>
      <c r="D408" s="5">
        <v>8.0649999999999999E-2</v>
      </c>
      <c r="E408" s="5">
        <v>8.5569999999999993E-2</v>
      </c>
      <c r="F408" s="5">
        <v>8.6470000000000005E-2</v>
      </c>
      <c r="G408" s="5">
        <v>8.9279999999999998E-2</v>
      </c>
      <c r="H408" s="5">
        <v>9.1249999999999998E-2</v>
      </c>
      <c r="I408" s="5">
        <v>9.0289999999999995E-2</v>
      </c>
      <c r="J408" s="5">
        <v>9.1209999999999999E-2</v>
      </c>
      <c r="K408" s="5">
        <v>9.2999999999999999E-2</v>
      </c>
      <c r="L408" s="5">
        <v>9.6689999999999998E-2</v>
      </c>
      <c r="M408" s="5">
        <v>9.7040000000000001E-2</v>
      </c>
      <c r="N408" s="5">
        <v>9.672E-2</v>
      </c>
      <c r="O408" s="5">
        <v>0.10192</v>
      </c>
      <c r="P408" s="5">
        <v>0.10269</v>
      </c>
      <c r="Q408" s="5">
        <v>0.10308</v>
      </c>
      <c r="R408" s="5">
        <v>0.10281</v>
      </c>
      <c r="S408" s="5">
        <v>0.10095999999999999</v>
      </c>
      <c r="T408" s="5">
        <v>0.10203</v>
      </c>
      <c r="U408" s="5">
        <v>0.10675</v>
      </c>
      <c r="V408" s="5">
        <v>0.11175</v>
      </c>
      <c r="W408" s="5">
        <v>0.1171</v>
      </c>
      <c r="X408" s="5">
        <v>0.12214999999999999</v>
      </c>
      <c r="Y408" s="5">
        <v>0.12392</v>
      </c>
      <c r="Z408" s="5">
        <v>0.12089999999999999</v>
      </c>
      <c r="AA408" s="5">
        <v>0.11695999999999999</v>
      </c>
      <c r="AB408" s="5">
        <v>0.12088</v>
      </c>
      <c r="AC408" s="5">
        <v>0.12009</v>
      </c>
      <c r="AD408" s="5">
        <v>0.11688999999999999</v>
      </c>
      <c r="AE408" s="5">
        <v>0.11834</v>
      </c>
      <c r="AF408" s="5">
        <v>0.11700000000000001</v>
      </c>
      <c r="AG408" s="5">
        <v>0.11491999999999999</v>
      </c>
      <c r="AH408" s="5">
        <v>0.11051999999999999</v>
      </c>
      <c r="AI408" s="5">
        <v>0.11136</v>
      </c>
      <c r="AJ408" s="5">
        <v>0.10926</v>
      </c>
      <c r="AK408" s="5">
        <v>0.1002</v>
      </c>
      <c r="AM408" s="4" t="s">
        <v>71</v>
      </c>
      <c r="AN408" s="4" t="s">
        <v>72</v>
      </c>
      <c r="AO408" s="5">
        <f t="shared" si="716"/>
        <v>8.9726666666666663E-2</v>
      </c>
      <c r="AP408" s="5">
        <f t="shared" si="717"/>
        <v>0.10967166666666667</v>
      </c>
      <c r="AQ408" s="5">
        <f t="shared" si="718"/>
        <v>0.11421999999999999</v>
      </c>
      <c r="AR408" s="6">
        <f>(AO408-AVERAGE(AO395:AO440))/_xlfn.STDEV.P(AO395:AO440)</f>
        <v>-0.67076566922451786</v>
      </c>
      <c r="AS408" s="6">
        <f t="shared" ref="AS408" si="743">(AP408-AVERAGE(AP395:AP440))/_xlfn.STDEV.P(AP395:AP440)</f>
        <v>-0.22601311294034637</v>
      </c>
      <c r="AT408" s="6">
        <f t="shared" ref="AT408" si="744">(AQ408-AVERAGE(AQ395:AQ440))/_xlfn.STDEV.P(AQ395:AQ440)</f>
        <v>-0.69259527823253308</v>
      </c>
    </row>
    <row r="409" spans="1:46" ht="13.5" thickBot="1">
      <c r="A409" s="4" t="s">
        <v>73</v>
      </c>
      <c r="B409" s="4" t="s">
        <v>74</v>
      </c>
      <c r="C409" s="5">
        <v>8.8289999999999993E-2</v>
      </c>
      <c r="D409" s="5">
        <v>9.2170000000000002E-2</v>
      </c>
      <c r="E409" s="5">
        <v>9.9379999999999996E-2</v>
      </c>
      <c r="F409" s="5">
        <v>9.8180000000000003E-2</v>
      </c>
      <c r="G409" s="5">
        <v>9.4839999999999994E-2</v>
      </c>
      <c r="H409" s="5">
        <v>9.7989999999999994E-2</v>
      </c>
      <c r="I409" s="5">
        <v>9.9580000000000002E-2</v>
      </c>
      <c r="J409" s="5">
        <v>0.10106</v>
      </c>
      <c r="K409" s="5">
        <v>0.10176</v>
      </c>
      <c r="L409" s="5">
        <v>0.10148</v>
      </c>
      <c r="M409" s="5">
        <v>0.1026</v>
      </c>
      <c r="N409" s="5">
        <v>0.10206999999999999</v>
      </c>
      <c r="O409" s="5">
        <v>0.10234</v>
      </c>
      <c r="P409" s="5">
        <v>0.10204000000000001</v>
      </c>
      <c r="Q409" s="5">
        <v>0.10654</v>
      </c>
      <c r="R409" s="5">
        <v>0.10713</v>
      </c>
      <c r="S409" s="5">
        <v>0.10738</v>
      </c>
      <c r="T409" s="5">
        <v>0.10800999999999999</v>
      </c>
      <c r="U409" s="5">
        <v>0.1071</v>
      </c>
      <c r="V409" s="5">
        <v>0.10681</v>
      </c>
      <c r="W409" s="5">
        <v>0.11131000000000001</v>
      </c>
      <c r="X409" s="5">
        <v>0.11385000000000001</v>
      </c>
      <c r="Y409" s="5">
        <v>0.11551</v>
      </c>
      <c r="Z409" s="5">
        <v>0.11824</v>
      </c>
      <c r="AA409" s="5">
        <v>0.12343999999999999</v>
      </c>
      <c r="AB409" s="5">
        <v>0.12662000000000001</v>
      </c>
      <c r="AC409" s="5">
        <v>0.1163</v>
      </c>
      <c r="AD409" s="5">
        <v>0.11655</v>
      </c>
      <c r="AE409" s="5">
        <v>0.12096999999999999</v>
      </c>
      <c r="AF409" s="5">
        <v>0.12116</v>
      </c>
      <c r="AG409" s="5">
        <v>0.12051000000000001</v>
      </c>
      <c r="AH409" s="5">
        <v>0.12426</v>
      </c>
      <c r="AI409" s="5">
        <v>0.12595000000000001</v>
      </c>
      <c r="AJ409" s="5">
        <v>0.12386999999999999</v>
      </c>
      <c r="AK409" s="5">
        <v>0.11309</v>
      </c>
      <c r="AM409" s="4" t="s">
        <v>73</v>
      </c>
      <c r="AN409" s="4" t="s">
        <v>74</v>
      </c>
      <c r="AO409" s="5">
        <f t="shared" si="716"/>
        <v>9.828333333333332E-2</v>
      </c>
      <c r="AP409" s="5">
        <f t="shared" si="717"/>
        <v>0.10885499999999998</v>
      </c>
      <c r="AQ409" s="5">
        <f t="shared" si="718"/>
        <v>0.12115636363636363</v>
      </c>
      <c r="AR409" s="6">
        <f>(AO409-AVERAGE(AO395:AO440))/_xlfn.STDEV.P(AO395:AO440)</f>
        <v>-6.4633961163055545E-2</v>
      </c>
      <c r="AS409" s="6">
        <f t="shared" ref="AS409" si="745">(AP409-AVERAGE(AP395:AP440))/_xlfn.STDEV.P(AP395:AP440)</f>
        <v>-0.27376855412108186</v>
      </c>
      <c r="AT409" s="6">
        <f t="shared" ref="AT409" si="746">(AQ409-AVERAGE(AQ395:AQ440))/_xlfn.STDEV.P(AQ395:AQ440)</f>
        <v>-0.20244302100476302</v>
      </c>
    </row>
    <row r="410" spans="1:46" ht="13.5" thickBot="1">
      <c r="A410" s="4" t="s">
        <v>75</v>
      </c>
      <c r="B410" s="4" t="s">
        <v>76</v>
      </c>
      <c r="C410" s="5">
        <v>9.758E-2</v>
      </c>
      <c r="D410" s="5">
        <v>9.6640000000000004E-2</v>
      </c>
      <c r="E410" s="5">
        <v>9.6049999999999996E-2</v>
      </c>
      <c r="F410" s="5">
        <v>9.3410000000000007E-2</v>
      </c>
      <c r="G410" s="5">
        <v>9.1370000000000007E-2</v>
      </c>
      <c r="H410" s="5">
        <v>9.2549999999999993E-2</v>
      </c>
      <c r="I410" s="5">
        <v>9.0660000000000004E-2</v>
      </c>
      <c r="J410" s="5">
        <v>9.1840000000000005E-2</v>
      </c>
      <c r="K410" s="5">
        <v>9.2060000000000003E-2</v>
      </c>
      <c r="L410" s="5">
        <v>9.3210000000000001E-2</v>
      </c>
      <c r="M410" s="5">
        <v>9.5409999999999995E-2</v>
      </c>
      <c r="N410" s="5">
        <v>9.665E-2</v>
      </c>
      <c r="O410" s="5">
        <v>9.7860000000000003E-2</v>
      </c>
      <c r="P410" s="5">
        <v>9.9140000000000006E-2</v>
      </c>
      <c r="Q410" s="5">
        <v>0.10042</v>
      </c>
      <c r="R410" s="5">
        <v>0.10366</v>
      </c>
      <c r="S410" s="5">
        <v>0.10642</v>
      </c>
      <c r="T410" s="5">
        <v>0.10828</v>
      </c>
      <c r="U410" s="5">
        <v>0.1104</v>
      </c>
      <c r="V410" s="5">
        <v>0.11088000000000001</v>
      </c>
      <c r="W410" s="5">
        <v>0.11405999999999999</v>
      </c>
      <c r="X410" s="5">
        <v>0.11673</v>
      </c>
      <c r="Y410" s="5">
        <v>0.12116</v>
      </c>
      <c r="Z410" s="5">
        <v>0.11996999999999999</v>
      </c>
      <c r="AA410" s="5">
        <v>0.12306</v>
      </c>
      <c r="AB410" s="5">
        <v>0.12461999999999999</v>
      </c>
      <c r="AC410" s="5">
        <v>0.12601999999999999</v>
      </c>
      <c r="AD410" s="5">
        <v>0.12776000000000001</v>
      </c>
      <c r="AE410" s="5">
        <v>0.12644</v>
      </c>
      <c r="AF410" s="5">
        <v>0.12471</v>
      </c>
      <c r="AG410" s="5">
        <v>0.124</v>
      </c>
      <c r="AH410" s="5">
        <v>0.12472999999999999</v>
      </c>
      <c r="AI410" s="5">
        <v>0.12867999999999999</v>
      </c>
      <c r="AJ410" s="5">
        <v>0.12751000000000001</v>
      </c>
      <c r="AK410" s="5">
        <v>0.11574</v>
      </c>
      <c r="AM410" s="4" t="s">
        <v>75</v>
      </c>
      <c r="AN410" s="4" t="s">
        <v>76</v>
      </c>
      <c r="AO410" s="5">
        <f t="shared" si="716"/>
        <v>9.3952499999999994E-2</v>
      </c>
      <c r="AP410" s="5">
        <f t="shared" si="717"/>
        <v>0.10908166666666665</v>
      </c>
      <c r="AQ410" s="5">
        <f t="shared" si="718"/>
        <v>0.12484272727272726</v>
      </c>
      <c r="AR410" s="6">
        <f>(AO410-AVERAGE(AO395:AO440))/_xlfn.STDEV.P(AO395:AO440)</f>
        <v>-0.37141877678395713</v>
      </c>
      <c r="AS410" s="6">
        <f t="shared" ref="AS410" si="747">(AP410-AVERAGE(AP395:AP440))/_xlfn.STDEV.P(AP395:AP440)</f>
        <v>-0.26051398269132703</v>
      </c>
      <c r="AT410" s="6">
        <f t="shared" ref="AT410" si="748">(AQ410-AVERAGE(AQ395:AQ440))/_xlfn.STDEV.P(AQ395:AQ440)</f>
        <v>5.8050740863991909E-2</v>
      </c>
    </row>
    <row r="411" spans="1:46" ht="13.5" thickBot="1">
      <c r="A411" s="4" t="s">
        <v>77</v>
      </c>
      <c r="B411" s="4" t="s">
        <v>78</v>
      </c>
      <c r="C411" s="5">
        <v>9.8710000000000006E-2</v>
      </c>
      <c r="D411" s="5">
        <v>0.10059</v>
      </c>
      <c r="E411" s="5">
        <v>0.10034</v>
      </c>
      <c r="F411" s="5">
        <v>0.10358000000000001</v>
      </c>
      <c r="G411" s="5">
        <v>0.10464</v>
      </c>
      <c r="H411" s="5">
        <v>0.10154000000000001</v>
      </c>
      <c r="I411" s="5">
        <v>0.1003</v>
      </c>
      <c r="J411" s="5">
        <v>9.8680000000000004E-2</v>
      </c>
      <c r="K411" s="5">
        <v>9.6920000000000006E-2</v>
      </c>
      <c r="L411" s="5">
        <v>9.8589999999999997E-2</v>
      </c>
      <c r="M411" s="5">
        <v>9.9570000000000006E-2</v>
      </c>
      <c r="N411" s="5">
        <v>9.7210000000000005E-2</v>
      </c>
      <c r="O411" s="5">
        <v>0.10148</v>
      </c>
      <c r="P411" s="5">
        <v>0.10069</v>
      </c>
      <c r="Q411" s="5">
        <v>0.10551000000000001</v>
      </c>
      <c r="R411" s="5">
        <v>0.11022</v>
      </c>
      <c r="S411" s="5">
        <v>0.11151999999999999</v>
      </c>
      <c r="T411" s="5">
        <v>0.11518</v>
      </c>
      <c r="U411" s="5">
        <v>0.11834</v>
      </c>
      <c r="V411" s="5">
        <v>0.12262000000000001</v>
      </c>
      <c r="W411" s="5">
        <v>0.12705</v>
      </c>
      <c r="X411" s="5">
        <v>0.1293</v>
      </c>
      <c r="Y411" s="5">
        <v>0.13349</v>
      </c>
      <c r="Z411" s="5">
        <v>0.13661999999999999</v>
      </c>
      <c r="AA411" s="5">
        <v>0.13861000000000001</v>
      </c>
      <c r="AB411" s="5">
        <v>0.14535000000000001</v>
      </c>
      <c r="AC411" s="5">
        <v>0.14423</v>
      </c>
      <c r="AD411" s="5">
        <v>0.14362</v>
      </c>
      <c r="AE411" s="5">
        <v>0.14185</v>
      </c>
      <c r="AF411" s="5">
        <v>0.14107</v>
      </c>
      <c r="AG411" s="5">
        <v>0.13999</v>
      </c>
      <c r="AH411" s="5">
        <v>0.13739000000000001</v>
      </c>
      <c r="AI411" s="5">
        <v>0.13904</v>
      </c>
      <c r="AJ411" s="5">
        <v>0.13908000000000001</v>
      </c>
      <c r="AK411" s="5">
        <v>0.12670999999999999</v>
      </c>
      <c r="AM411" s="4" t="s">
        <v>77</v>
      </c>
      <c r="AN411" s="4" t="s">
        <v>78</v>
      </c>
      <c r="AO411" s="5">
        <f t="shared" si="716"/>
        <v>0.10005583333333333</v>
      </c>
      <c r="AP411" s="5">
        <f t="shared" si="717"/>
        <v>0.11766833333333332</v>
      </c>
      <c r="AQ411" s="5">
        <f t="shared" si="718"/>
        <v>0.13972181818181817</v>
      </c>
      <c r="AR411" s="6">
        <f>(AO411-AVERAGE(AO395:AO440))/_xlfn.STDEV.P(AO395:AO440)</f>
        <v>6.0925265857468339E-2</v>
      </c>
      <c r="AS411" s="6">
        <f t="shared" ref="AS411" si="749">(AP411-AVERAGE(AP395:AP440))/_xlfn.STDEV.P(AP395:AP440)</f>
        <v>0.24160037029467915</v>
      </c>
      <c r="AT411" s="6">
        <f t="shared" ref="AT411" si="750">(AQ411-AVERAGE(AQ395:AQ440))/_xlfn.STDEV.P(AQ395:AQ440)</f>
        <v>1.1094690887076231</v>
      </c>
    </row>
    <row r="412" spans="1:46" ht="13.5" thickBot="1">
      <c r="A412" s="4" t="s">
        <v>79</v>
      </c>
      <c r="B412" s="4" t="s">
        <v>80</v>
      </c>
      <c r="C412" s="5">
        <v>8.8349999999999998E-2</v>
      </c>
      <c r="D412" s="5">
        <v>9.0440000000000006E-2</v>
      </c>
      <c r="E412" s="5">
        <v>9.1539999999999996E-2</v>
      </c>
      <c r="F412" s="5">
        <v>9.2350000000000002E-2</v>
      </c>
      <c r="G412" s="5">
        <v>8.5319999999999993E-2</v>
      </c>
      <c r="H412" s="5">
        <v>8.1409999999999996E-2</v>
      </c>
      <c r="I412" s="5">
        <v>8.0780000000000005E-2</v>
      </c>
      <c r="J412" s="5">
        <v>7.9990000000000006E-2</v>
      </c>
      <c r="K412" s="5">
        <v>7.9530000000000003E-2</v>
      </c>
      <c r="L412" s="5">
        <v>8.1229999999999997E-2</v>
      </c>
      <c r="M412" s="5">
        <v>8.2369999999999999E-2</v>
      </c>
      <c r="N412" s="5">
        <v>8.1689999999999999E-2</v>
      </c>
      <c r="O412" s="5">
        <v>8.3739999999999995E-2</v>
      </c>
      <c r="P412" s="5">
        <v>8.208E-2</v>
      </c>
      <c r="Q412" s="5">
        <v>8.4510000000000002E-2</v>
      </c>
      <c r="R412" s="5">
        <v>8.8400000000000006E-2</v>
      </c>
      <c r="S412" s="5">
        <v>9.7519999999999996E-2</v>
      </c>
      <c r="T412" s="5">
        <v>0.10581</v>
      </c>
      <c r="U412" s="5">
        <v>0.10986</v>
      </c>
      <c r="V412" s="5">
        <v>0.10868</v>
      </c>
      <c r="W412" s="5">
        <v>0.11162</v>
      </c>
      <c r="X412" s="5">
        <v>0.11448</v>
      </c>
      <c r="Y412" s="5">
        <v>0.11666</v>
      </c>
      <c r="Z412" s="5">
        <v>0.12434000000000001</v>
      </c>
      <c r="AA412" s="5">
        <v>0.12453</v>
      </c>
      <c r="AB412" s="5">
        <v>0.12841</v>
      </c>
      <c r="AC412" s="5">
        <v>0.13216</v>
      </c>
      <c r="AD412" s="5">
        <v>0.13342000000000001</v>
      </c>
      <c r="AE412" s="5">
        <v>0.12776000000000001</v>
      </c>
      <c r="AF412" s="5">
        <v>0.1217</v>
      </c>
      <c r="AG412" s="5">
        <v>0.12238</v>
      </c>
      <c r="AH412" s="5">
        <v>0.12225</v>
      </c>
      <c r="AI412" s="5">
        <v>0.12755</v>
      </c>
      <c r="AJ412" s="5">
        <v>0.13031000000000001</v>
      </c>
      <c r="AK412" s="5">
        <v>0.11683</v>
      </c>
      <c r="AM412" s="4" t="s">
        <v>79</v>
      </c>
      <c r="AN412" s="4" t="s">
        <v>80</v>
      </c>
      <c r="AO412" s="5">
        <f t="shared" si="716"/>
        <v>8.4583333333333344E-2</v>
      </c>
      <c r="AP412" s="5">
        <f t="shared" si="717"/>
        <v>0.10230833333333333</v>
      </c>
      <c r="AQ412" s="5">
        <f t="shared" si="718"/>
        <v>0.12611818181818182</v>
      </c>
      <c r="AR412" s="6">
        <f>(AO412-AVERAGE(AO395:AO440))/_xlfn.STDEV.P(AO395:AO440)</f>
        <v>-1.0351058427885362</v>
      </c>
      <c r="AS412" s="6">
        <f t="shared" ref="AS412" si="751">(AP412-AVERAGE(AP395:AP440))/_xlfn.STDEV.P(AP395:AP440)</f>
        <v>-0.65659176423929311</v>
      </c>
      <c r="AT412" s="6">
        <f t="shared" ref="AT412" si="752">(AQ412-AVERAGE(AQ395:AQ440))/_xlfn.STDEV.P(AQ395:AQ440)</f>
        <v>0.14817965526642593</v>
      </c>
    </row>
    <row r="413" spans="1:46" ht="13.5" thickBot="1">
      <c r="A413" s="4" t="s">
        <v>81</v>
      </c>
      <c r="B413" s="4" t="s">
        <v>82</v>
      </c>
      <c r="C413" s="5">
        <v>0.10913</v>
      </c>
      <c r="D413" s="5">
        <v>0.11323999999999999</v>
      </c>
      <c r="E413" s="5">
        <v>0.11562</v>
      </c>
      <c r="F413" s="5">
        <v>0.11693000000000001</v>
      </c>
      <c r="G413" s="5">
        <v>0.12248000000000001</v>
      </c>
      <c r="H413" s="5">
        <v>0.12085</v>
      </c>
      <c r="I413" s="5">
        <v>0.11867</v>
      </c>
      <c r="J413" s="5">
        <v>0.11507000000000001</v>
      </c>
      <c r="K413" s="5">
        <v>0.12295</v>
      </c>
      <c r="L413" s="5">
        <v>0.12218999999999999</v>
      </c>
      <c r="M413" s="5">
        <v>0.11863</v>
      </c>
      <c r="N413" s="5">
        <v>0.12035</v>
      </c>
      <c r="O413" s="5">
        <v>0.11697</v>
      </c>
      <c r="P413" s="5">
        <v>0.115</v>
      </c>
      <c r="Q413" s="5">
        <v>0.11427</v>
      </c>
      <c r="R413" s="5">
        <v>0.11024</v>
      </c>
      <c r="S413" s="5">
        <v>0.11164</v>
      </c>
      <c r="T413" s="5">
        <v>0.11855</v>
      </c>
      <c r="U413" s="5">
        <v>0.11860999999999999</v>
      </c>
      <c r="V413" s="5">
        <v>0.12243</v>
      </c>
      <c r="W413" s="5">
        <v>0.12184</v>
      </c>
      <c r="X413" s="5">
        <v>0.11792</v>
      </c>
      <c r="Y413" s="5">
        <v>0.12249</v>
      </c>
      <c r="Z413" s="5">
        <v>0.12358</v>
      </c>
      <c r="AA413" s="5">
        <v>0.12726000000000001</v>
      </c>
      <c r="AB413" s="5">
        <v>0.13388</v>
      </c>
      <c r="AC413" s="5">
        <v>0.13064000000000001</v>
      </c>
      <c r="AD413" s="5">
        <v>0.13599</v>
      </c>
      <c r="AE413" s="5">
        <v>0.13256000000000001</v>
      </c>
      <c r="AF413" s="5">
        <v>0.12998999999999999</v>
      </c>
      <c r="AG413" s="5">
        <v>0.12945999999999999</v>
      </c>
      <c r="AH413" s="5">
        <v>0.12673000000000001</v>
      </c>
      <c r="AI413" s="5">
        <v>0.12229</v>
      </c>
      <c r="AJ413" s="5">
        <v>0.13111</v>
      </c>
      <c r="AK413" s="5">
        <v>0.12091</v>
      </c>
      <c r="AM413" s="4" t="s">
        <v>81</v>
      </c>
      <c r="AN413" s="4" t="s">
        <v>82</v>
      </c>
      <c r="AO413" s="5">
        <f t="shared" si="716"/>
        <v>0.11800916666666668</v>
      </c>
      <c r="AP413" s="5">
        <f t="shared" si="717"/>
        <v>0.117795</v>
      </c>
      <c r="AQ413" s="5">
        <f t="shared" si="718"/>
        <v>0.12916545454545456</v>
      </c>
      <c r="AR413" s="6">
        <f>(AO413-AVERAGE(AO395:AO440))/_xlfn.STDEV.P(AO395:AO440)</f>
        <v>1.3326920674231257</v>
      </c>
      <c r="AS413" s="6">
        <f t="shared" ref="AS413" si="753">(AP413-AVERAGE(AP395:AP440))/_xlfn.STDEV.P(AP395:AP440)</f>
        <v>0.2490073366818957</v>
      </c>
      <c r="AT413" s="6">
        <f t="shared" ref="AT413" si="754">(AQ413-AVERAGE(AQ395:AQ440))/_xlfn.STDEV.P(AQ395:AQ440)</f>
        <v>0.36351259972612265</v>
      </c>
    </row>
    <row r="414" spans="1:46" ht="13.5" thickBot="1">
      <c r="A414" s="4" t="s">
        <v>83</v>
      </c>
      <c r="B414" s="4" t="s">
        <v>84</v>
      </c>
      <c r="C414" s="5">
        <v>0.10165</v>
      </c>
      <c r="D414" s="5">
        <v>0.10747</v>
      </c>
      <c r="E414" s="5">
        <v>0.10632999999999999</v>
      </c>
      <c r="F414" s="5">
        <v>0.10158</v>
      </c>
      <c r="G414" s="5">
        <v>9.8580000000000001E-2</v>
      </c>
      <c r="H414" s="5">
        <v>9.801E-2</v>
      </c>
      <c r="I414" s="5">
        <v>0.1</v>
      </c>
      <c r="J414" s="5">
        <v>9.9970000000000003E-2</v>
      </c>
      <c r="K414" s="5">
        <v>9.6659999999999996E-2</v>
      </c>
      <c r="L414" s="5">
        <v>9.8640000000000005E-2</v>
      </c>
      <c r="M414" s="5">
        <v>0.1011</v>
      </c>
      <c r="N414" s="5">
        <v>0.10095</v>
      </c>
      <c r="O414" s="5">
        <v>0.1048</v>
      </c>
      <c r="P414" s="5">
        <v>0.10482</v>
      </c>
      <c r="Q414" s="5">
        <v>0.10641</v>
      </c>
      <c r="R414" s="5">
        <v>0.11037</v>
      </c>
      <c r="S414" s="5">
        <v>0.11551</v>
      </c>
      <c r="T414" s="5">
        <v>0.12572</v>
      </c>
      <c r="U414" s="5">
        <v>0.12733</v>
      </c>
      <c r="V414" s="5">
        <v>0.12994</v>
      </c>
      <c r="W414" s="5">
        <v>0.13153999999999999</v>
      </c>
      <c r="X414" s="5">
        <v>0.13683999999999999</v>
      </c>
      <c r="Y414" s="5">
        <v>0.14212</v>
      </c>
      <c r="Z414" s="5">
        <v>0.14108000000000001</v>
      </c>
      <c r="AA414" s="5">
        <v>0.14801</v>
      </c>
      <c r="AB414" s="5">
        <v>0.14435999999999999</v>
      </c>
      <c r="AC414" s="5">
        <v>0.14312</v>
      </c>
      <c r="AD414" s="5">
        <v>0.13775000000000001</v>
      </c>
      <c r="AE414" s="5">
        <v>0.13736000000000001</v>
      </c>
      <c r="AF414" s="5">
        <v>0.12981999999999999</v>
      </c>
      <c r="AG414" s="5">
        <v>0.12483</v>
      </c>
      <c r="AH414" s="5">
        <v>0.12456</v>
      </c>
      <c r="AI414" s="5">
        <v>0.13047</v>
      </c>
      <c r="AJ414" s="5">
        <v>0.12551000000000001</v>
      </c>
      <c r="AK414" s="5">
        <v>0.10634</v>
      </c>
      <c r="AM414" s="4" t="s">
        <v>83</v>
      </c>
      <c r="AN414" s="4" t="s">
        <v>84</v>
      </c>
      <c r="AO414" s="5">
        <f t="shared" si="716"/>
        <v>0.10091166666666668</v>
      </c>
      <c r="AP414" s="5">
        <f t="shared" si="717"/>
        <v>0.12304</v>
      </c>
      <c r="AQ414" s="5">
        <f t="shared" si="718"/>
        <v>0.1320118181818182</v>
      </c>
      <c r="AR414" s="6">
        <f>(AO414-AVERAGE(AO395:AO440))/_xlfn.STDEV.P(AO395:AO440)</f>
        <v>0.12155024289088602</v>
      </c>
      <c r="AS414" s="6">
        <f t="shared" ref="AS414" si="755">(AP414-AVERAGE(AP395:AP440))/_xlfn.STDEV.P(AP395:AP440)</f>
        <v>0.55571422116306035</v>
      </c>
      <c r="AT414" s="6">
        <f t="shared" ref="AT414" si="756">(AQ414-AVERAGE(AQ395:AQ440))/_xlfn.STDEV.P(AQ395:AQ440)</f>
        <v>0.56464847356362613</v>
      </c>
    </row>
    <row r="415" spans="1:46" ht="13.5" thickBot="1">
      <c r="A415" s="4" t="s">
        <v>85</v>
      </c>
      <c r="B415" s="4" t="s">
        <v>86</v>
      </c>
      <c r="C415" s="5">
        <v>0.11548</v>
      </c>
      <c r="D415" s="5">
        <v>0.11611</v>
      </c>
      <c r="E415" s="5">
        <v>0.1164</v>
      </c>
      <c r="F415" s="5">
        <v>0.11816</v>
      </c>
      <c r="G415" s="5">
        <v>0.12032</v>
      </c>
      <c r="H415" s="5">
        <v>0.12375</v>
      </c>
      <c r="I415" s="5">
        <v>0.12678</v>
      </c>
      <c r="J415" s="5">
        <v>0.13045000000000001</v>
      </c>
      <c r="K415" s="5">
        <v>0.13571</v>
      </c>
      <c r="L415" s="5">
        <v>0.13561000000000001</v>
      </c>
      <c r="M415" s="5">
        <v>0.14088999999999999</v>
      </c>
      <c r="N415" s="5">
        <v>0.14038999999999999</v>
      </c>
      <c r="O415" s="5">
        <v>0.14194999999999999</v>
      </c>
      <c r="P415" s="5">
        <v>0.14177999999999999</v>
      </c>
      <c r="Q415" s="5">
        <v>0.14410000000000001</v>
      </c>
      <c r="R415" s="5">
        <v>0.14466999999999999</v>
      </c>
      <c r="S415" s="5">
        <v>0.15334</v>
      </c>
      <c r="T415" s="5">
        <v>0.15859000000000001</v>
      </c>
      <c r="U415" s="5">
        <v>0.15881999999999999</v>
      </c>
      <c r="V415" s="5">
        <v>0.15439</v>
      </c>
      <c r="W415" s="5">
        <v>0.15071999999999999</v>
      </c>
      <c r="X415" s="5">
        <v>0.15029999999999999</v>
      </c>
      <c r="Y415" s="5">
        <v>0.14652999999999999</v>
      </c>
      <c r="Z415" s="5">
        <v>0.14742</v>
      </c>
      <c r="AA415" s="5">
        <v>0.15398000000000001</v>
      </c>
      <c r="AB415" s="5">
        <v>0.15473000000000001</v>
      </c>
      <c r="AC415" s="5">
        <v>0.15285000000000001</v>
      </c>
      <c r="AD415" s="5">
        <v>0.15099000000000001</v>
      </c>
      <c r="AE415" s="5">
        <v>0.14627999999999999</v>
      </c>
      <c r="AF415" s="5">
        <v>0.14183000000000001</v>
      </c>
      <c r="AG415" s="5">
        <v>0.13839000000000001</v>
      </c>
      <c r="AH415" s="5">
        <v>0.13897000000000001</v>
      </c>
      <c r="AI415" s="5">
        <v>0.13874</v>
      </c>
      <c r="AJ415" s="5">
        <v>0.14030999999999999</v>
      </c>
      <c r="AK415" s="5">
        <v>0.1288</v>
      </c>
      <c r="AM415" s="4" t="s">
        <v>85</v>
      </c>
      <c r="AN415" s="4" t="s">
        <v>86</v>
      </c>
      <c r="AO415" s="5">
        <f t="shared" si="716"/>
        <v>0.12667083333333334</v>
      </c>
      <c r="AP415" s="5">
        <f t="shared" si="717"/>
        <v>0.14938416666666668</v>
      </c>
      <c r="AQ415" s="5">
        <f t="shared" si="718"/>
        <v>0.14417000000000002</v>
      </c>
      <c r="AR415" s="6">
        <f>(AO415-AVERAGE(AO395:AO440))/_xlfn.STDEV.P(AO395:AO440)</f>
        <v>1.9462616986649299</v>
      </c>
      <c r="AS415" s="6">
        <f t="shared" ref="AS415" si="757">(AP415-AVERAGE(AP395:AP440))/_xlfn.STDEV.P(AP395:AP440)</f>
        <v>2.0962170395779101</v>
      </c>
      <c r="AT415" s="6">
        <f t="shared" ref="AT415" si="758">(AQ415-AVERAGE(AQ395:AQ440))/_xlfn.STDEV.P(AQ395:AQ440)</f>
        <v>1.4237960866913051</v>
      </c>
    </row>
    <row r="416" spans="1:46" ht="13.5" thickBot="1">
      <c r="A416" s="4" t="s">
        <v>87</v>
      </c>
      <c r="B416" s="4" t="s">
        <v>88</v>
      </c>
      <c r="C416" s="5">
        <v>0.10187</v>
      </c>
      <c r="D416" s="5">
        <v>0.10324</v>
      </c>
      <c r="E416" s="5">
        <v>0.10521</v>
      </c>
      <c r="F416" s="5">
        <v>0.10829</v>
      </c>
      <c r="G416" s="5">
        <v>0.10781</v>
      </c>
      <c r="H416" s="5">
        <v>0.11044</v>
      </c>
      <c r="I416" s="5">
        <v>0.11141</v>
      </c>
      <c r="J416" s="5">
        <v>0.11126999999999999</v>
      </c>
      <c r="K416" s="5">
        <v>0.10736999999999999</v>
      </c>
      <c r="L416" s="5">
        <v>0.10818</v>
      </c>
      <c r="M416" s="5">
        <v>0.10599</v>
      </c>
      <c r="N416" s="5">
        <v>0.10535</v>
      </c>
      <c r="O416" s="5">
        <v>0.10514</v>
      </c>
      <c r="P416" s="5">
        <v>0.10954</v>
      </c>
      <c r="Q416" s="5">
        <v>0.10727</v>
      </c>
      <c r="R416" s="5">
        <v>0.10725</v>
      </c>
      <c r="S416" s="5">
        <v>0.10976</v>
      </c>
      <c r="T416" s="5">
        <v>0.11189</v>
      </c>
      <c r="U416" s="5">
        <v>0.11339</v>
      </c>
      <c r="V416" s="5">
        <v>0.11713</v>
      </c>
      <c r="W416" s="5">
        <v>0.11579</v>
      </c>
      <c r="X416" s="5">
        <v>0.11217000000000001</v>
      </c>
      <c r="Y416" s="5">
        <v>0.12017</v>
      </c>
      <c r="Z416" s="5">
        <v>0.12192</v>
      </c>
      <c r="AA416" s="5">
        <v>0.11971</v>
      </c>
      <c r="AB416" s="5">
        <v>0.11635</v>
      </c>
      <c r="AC416" s="5">
        <v>0.12</v>
      </c>
      <c r="AD416" s="5">
        <v>0.11726</v>
      </c>
      <c r="AE416" s="5">
        <v>0.11659</v>
      </c>
      <c r="AF416" s="5">
        <v>0.11648</v>
      </c>
      <c r="AG416" s="5">
        <v>0.11445</v>
      </c>
      <c r="AH416" s="5">
        <v>0.1115</v>
      </c>
      <c r="AI416" s="5">
        <v>0.11260000000000001</v>
      </c>
      <c r="AJ416" s="5">
        <v>0.11398</v>
      </c>
      <c r="AK416" s="5">
        <v>0.10135</v>
      </c>
      <c r="AM416" s="4" t="s">
        <v>87</v>
      </c>
      <c r="AN416" s="4" t="s">
        <v>88</v>
      </c>
      <c r="AO416" s="5">
        <f t="shared" si="716"/>
        <v>0.10720249999999999</v>
      </c>
      <c r="AP416" s="5">
        <f t="shared" si="717"/>
        <v>0.11261833333333336</v>
      </c>
      <c r="AQ416" s="5">
        <f t="shared" si="718"/>
        <v>0.11457000000000001</v>
      </c>
      <c r="AR416" s="6">
        <f>(AO416-AVERAGE(AO395:AO440))/_xlfn.STDEV.P(AO395:AO440)</f>
        <v>0.56717629121149093</v>
      </c>
      <c r="AS416" s="6">
        <f t="shared" ref="AS416" si="759">(AP416-AVERAGE(AP395:AP440))/_xlfn.STDEV.P(AP395:AP440)</f>
        <v>-5.3703684353532191E-2</v>
      </c>
      <c r="AT416" s="6">
        <f t="shared" ref="AT416" si="760">(AQ416-AVERAGE(AQ395:AQ440))/_xlfn.STDEV.P(AQ395:AQ440)</f>
        <v>-0.66786282488617654</v>
      </c>
    </row>
    <row r="417" spans="1:46" ht="13.5" thickBot="1">
      <c r="A417" s="4" t="s">
        <v>89</v>
      </c>
      <c r="B417" s="4" t="s">
        <v>90</v>
      </c>
      <c r="C417" s="5">
        <v>0.10407</v>
      </c>
      <c r="D417" s="5">
        <v>0.10401000000000001</v>
      </c>
      <c r="E417" s="5">
        <v>0.10449</v>
      </c>
      <c r="F417" s="5">
        <v>0.10227</v>
      </c>
      <c r="G417" s="5">
        <v>0.1047</v>
      </c>
      <c r="H417" s="5">
        <v>0.10542</v>
      </c>
      <c r="I417" s="5">
        <v>0.10791000000000001</v>
      </c>
      <c r="J417" s="5">
        <v>0.10721</v>
      </c>
      <c r="K417" s="5">
        <v>0.10495</v>
      </c>
      <c r="L417" s="5">
        <v>0.10425</v>
      </c>
      <c r="M417" s="5">
        <v>0.10625</v>
      </c>
      <c r="N417" s="5">
        <v>0.1061</v>
      </c>
      <c r="O417" s="5">
        <v>0.11025</v>
      </c>
      <c r="P417" s="5">
        <v>0.11572</v>
      </c>
      <c r="Q417" s="5">
        <v>0.11812</v>
      </c>
      <c r="R417" s="5">
        <v>0.12015000000000001</v>
      </c>
      <c r="S417" s="5">
        <v>0.11605</v>
      </c>
      <c r="T417" s="5">
        <v>0.12</v>
      </c>
      <c r="U417" s="5">
        <v>0.12087000000000001</v>
      </c>
      <c r="V417" s="5">
        <v>0.12094000000000001</v>
      </c>
      <c r="W417" s="5">
        <v>0.1192</v>
      </c>
      <c r="X417" s="5">
        <v>0.12408</v>
      </c>
      <c r="Y417" s="5">
        <v>0.12539</v>
      </c>
      <c r="Z417" s="5">
        <v>0.12692000000000001</v>
      </c>
      <c r="AA417" s="5">
        <v>0.12396</v>
      </c>
      <c r="AB417" s="5">
        <v>0.12211</v>
      </c>
      <c r="AC417" s="5">
        <v>0.12306</v>
      </c>
      <c r="AD417" s="5">
        <v>0.12248000000000001</v>
      </c>
      <c r="AE417" s="5">
        <v>0.13074</v>
      </c>
      <c r="AF417" s="5">
        <v>0.12839999999999999</v>
      </c>
      <c r="AG417" s="5">
        <v>0.13014000000000001</v>
      </c>
      <c r="AH417" s="5">
        <v>0.12942000000000001</v>
      </c>
      <c r="AI417" s="5">
        <v>0.13653999999999999</v>
      </c>
      <c r="AJ417" s="5">
        <v>0.13638</v>
      </c>
      <c r="AK417" s="5">
        <v>0.12356</v>
      </c>
      <c r="AM417" s="4" t="s">
        <v>89</v>
      </c>
      <c r="AN417" s="4" t="s">
        <v>90</v>
      </c>
      <c r="AO417" s="5">
        <f t="shared" si="716"/>
        <v>0.10513583333333333</v>
      </c>
      <c r="AP417" s="5">
        <f t="shared" si="717"/>
        <v>0.11980750000000001</v>
      </c>
      <c r="AQ417" s="5">
        <f t="shared" si="718"/>
        <v>0.12789</v>
      </c>
      <c r="AR417" s="6">
        <f>(AO417-AVERAGE(AO395:AO440))/_xlfn.STDEV.P(AO395:AO440)</f>
        <v>0.42077907305874213</v>
      </c>
      <c r="AS417" s="6">
        <f t="shared" ref="AS417" si="761">(AP417-AVERAGE(AP395:AP440))/_xlfn.STDEV.P(AP395:AP440)</f>
        <v>0.36669038816299165</v>
      </c>
      <c r="AT417" s="6">
        <f t="shared" ref="AT417" si="762">(AQ417-AVERAGE(AQ395:AQ440))/_xlfn.STDEV.P(AQ395:AQ440)</f>
        <v>0.27338368532368962</v>
      </c>
    </row>
    <row r="418" spans="1:46" ht="13.5" thickBot="1">
      <c r="A418" s="4" t="s">
        <v>91</v>
      </c>
      <c r="B418" s="4" t="s">
        <v>92</v>
      </c>
      <c r="C418" s="5">
        <v>9.5250000000000001E-2</v>
      </c>
      <c r="D418" s="5">
        <v>9.8599999999999993E-2</v>
      </c>
      <c r="E418" s="5">
        <v>0.1004</v>
      </c>
      <c r="F418" s="5">
        <v>9.9739999999999995E-2</v>
      </c>
      <c r="G418" s="5">
        <v>0.10267999999999999</v>
      </c>
      <c r="H418" s="5">
        <v>0.10526000000000001</v>
      </c>
      <c r="I418" s="5">
        <v>0.10284</v>
      </c>
      <c r="J418" s="5">
        <v>0.10272000000000001</v>
      </c>
      <c r="K418" s="5">
        <v>0.11181000000000001</v>
      </c>
      <c r="L418" s="5">
        <v>0.10836999999999999</v>
      </c>
      <c r="M418" s="5">
        <v>0.10664999999999999</v>
      </c>
      <c r="N418" s="5">
        <v>0.10664999999999999</v>
      </c>
      <c r="O418" s="5">
        <v>0.10667</v>
      </c>
      <c r="P418" s="5">
        <v>0.10864</v>
      </c>
      <c r="Q418" s="5">
        <v>0.10920000000000001</v>
      </c>
      <c r="R418" s="5">
        <v>0.11032</v>
      </c>
      <c r="S418" s="5">
        <v>0.11305999999999999</v>
      </c>
      <c r="T418" s="5">
        <v>0.11294999999999999</v>
      </c>
      <c r="U418" s="5">
        <v>0.11366999999999999</v>
      </c>
      <c r="V418" s="5">
        <v>0.11521000000000001</v>
      </c>
      <c r="W418" s="5">
        <v>0.10793</v>
      </c>
      <c r="X418" s="5">
        <v>0.10994</v>
      </c>
      <c r="Y418" s="5">
        <v>0.11235000000000001</v>
      </c>
      <c r="Z418" s="5">
        <v>0.11761000000000001</v>
      </c>
      <c r="AA418" s="5">
        <v>0.12441000000000001</v>
      </c>
      <c r="AB418" s="5">
        <v>0.12365</v>
      </c>
      <c r="AC418" s="5">
        <v>0.11947000000000001</v>
      </c>
      <c r="AD418" s="5">
        <v>0.11778</v>
      </c>
      <c r="AE418" s="5">
        <v>0.11834</v>
      </c>
      <c r="AF418" s="5">
        <v>0.12075</v>
      </c>
      <c r="AG418" s="5">
        <v>0.11547</v>
      </c>
      <c r="AH418" s="5">
        <v>0.1114</v>
      </c>
      <c r="AI418" s="5">
        <v>0.11985</v>
      </c>
      <c r="AJ418" s="5">
        <v>0.11958000000000001</v>
      </c>
      <c r="AK418" s="5">
        <v>0.10811999999999999</v>
      </c>
      <c r="AM418" s="4" t="s">
        <v>91</v>
      </c>
      <c r="AN418" s="4" t="s">
        <v>92</v>
      </c>
      <c r="AO418" s="5">
        <f t="shared" si="716"/>
        <v>0.10341416666666665</v>
      </c>
      <c r="AP418" s="5">
        <f t="shared" si="717"/>
        <v>0.11146250000000001</v>
      </c>
      <c r="AQ418" s="5">
        <f t="shared" si="718"/>
        <v>0.11807454545454546</v>
      </c>
      <c r="AR418" s="6">
        <f>(AO418-AVERAGE(AO395:AO440))/_xlfn.STDEV.P(AO395:AO440)</f>
        <v>0.29882074535568509</v>
      </c>
      <c r="AS418" s="6">
        <f t="shared" ref="AS418" si="763">(AP418-AVERAGE(AP395:AP440))/_xlfn.STDEV.P(AP395:AP440)</f>
        <v>-0.12129225263687882</v>
      </c>
      <c r="AT418" s="6">
        <f t="shared" ref="AT418" si="764">(AQ418-AVERAGE(AQ395:AQ440))/_xlfn.STDEV.P(AQ395:AQ440)</f>
        <v>-0.42021709072981323</v>
      </c>
    </row>
    <row r="419" spans="1:46" ht="13.5" thickBot="1">
      <c r="A419" s="4" t="s">
        <v>93</v>
      </c>
      <c r="B419" s="4" t="s">
        <v>94</v>
      </c>
      <c r="C419" s="5">
        <v>9.7439999999999999E-2</v>
      </c>
      <c r="D419" s="5">
        <v>0.10127</v>
      </c>
      <c r="E419" s="5">
        <v>0.1021</v>
      </c>
      <c r="F419" s="5">
        <v>9.9890000000000007E-2</v>
      </c>
      <c r="G419" s="5">
        <v>0.10031</v>
      </c>
      <c r="H419" s="5">
        <v>0.10026</v>
      </c>
      <c r="I419" s="5">
        <v>0.10145</v>
      </c>
      <c r="J419" s="5">
        <v>0.10410999999999999</v>
      </c>
      <c r="K419" s="5">
        <v>0.10607</v>
      </c>
      <c r="L419" s="5">
        <v>0.10675</v>
      </c>
      <c r="M419" s="5">
        <v>0.1089</v>
      </c>
      <c r="N419" s="5">
        <v>0.10904</v>
      </c>
      <c r="O419" s="5">
        <v>0.10825</v>
      </c>
      <c r="P419" s="5">
        <v>0.10761</v>
      </c>
      <c r="Q419" s="5">
        <v>0.10736999999999999</v>
      </c>
      <c r="R419" s="5">
        <v>0.10972999999999999</v>
      </c>
      <c r="S419" s="5">
        <v>0.11246</v>
      </c>
      <c r="T419" s="5">
        <v>0.11607000000000001</v>
      </c>
      <c r="U419" s="5">
        <v>0.11706999999999999</v>
      </c>
      <c r="V419" s="5">
        <v>0.11828</v>
      </c>
      <c r="W419" s="5">
        <v>0.11926</v>
      </c>
      <c r="X419" s="5">
        <v>0.11871</v>
      </c>
      <c r="Y419" s="5">
        <v>0.11749999999999999</v>
      </c>
      <c r="Z419" s="5">
        <v>0.11927</v>
      </c>
      <c r="AA419" s="5">
        <v>0.12218999999999999</v>
      </c>
      <c r="AB419" s="5">
        <v>0.12235</v>
      </c>
      <c r="AC419" s="5">
        <v>0.12418</v>
      </c>
      <c r="AD419" s="5">
        <v>0.12720999999999999</v>
      </c>
      <c r="AE419" s="5">
        <v>0.12545999999999999</v>
      </c>
      <c r="AF419" s="5">
        <v>0.12481</v>
      </c>
      <c r="AG419" s="5">
        <v>0.12224</v>
      </c>
      <c r="AH419" s="5">
        <v>0.12015000000000001</v>
      </c>
      <c r="AI419" s="5">
        <v>0.11982</v>
      </c>
      <c r="AJ419" s="5">
        <v>0.11987</v>
      </c>
      <c r="AK419" s="5">
        <v>0.11033999999999999</v>
      </c>
      <c r="AM419" s="4" t="s">
        <v>93</v>
      </c>
      <c r="AN419" s="4" t="s">
        <v>94</v>
      </c>
      <c r="AO419" s="5">
        <f t="shared" si="716"/>
        <v>0.10313250000000002</v>
      </c>
      <c r="AP419" s="5">
        <f t="shared" si="717"/>
        <v>0.11429833333333334</v>
      </c>
      <c r="AQ419" s="5">
        <f t="shared" si="718"/>
        <v>0.12169272727272724</v>
      </c>
      <c r="AR419" s="6">
        <f>(AO419-AVERAGE(AO395:AO440))/_xlfn.STDEV.P(AO395:AO440)</f>
        <v>0.27886822126873978</v>
      </c>
      <c r="AS419" s="6">
        <f t="shared" ref="AS419" si="765">(AP419-AVERAGE(AP395:AP440))/_xlfn.STDEV.P(AP395:AP440)</f>
        <v>4.4536080361119557E-2</v>
      </c>
      <c r="AT419" s="6">
        <f t="shared" ref="AT419" si="766">(AQ419-AVERAGE(AQ395:AQ440))/_xlfn.STDEV.P(AQ395:AQ440)</f>
        <v>-0.16454133925320716</v>
      </c>
    </row>
    <row r="420" spans="1:46" ht="13.5" thickBot="1">
      <c r="A420" s="4" t="s">
        <v>95</v>
      </c>
      <c r="B420" s="4" t="s">
        <v>96</v>
      </c>
      <c r="C420" s="5">
        <v>9.7479999999999997E-2</v>
      </c>
      <c r="D420" s="5">
        <v>9.7659999999999997E-2</v>
      </c>
      <c r="E420" s="5">
        <v>9.8970000000000002E-2</v>
      </c>
      <c r="F420" s="5">
        <v>0.10041</v>
      </c>
      <c r="G420" s="5">
        <v>0.10018000000000001</v>
      </c>
      <c r="H420" s="5">
        <v>0.10335999999999999</v>
      </c>
      <c r="I420" s="5">
        <v>0.10417</v>
      </c>
      <c r="J420" s="5">
        <v>0.10169</v>
      </c>
      <c r="K420" s="5">
        <v>0.10295</v>
      </c>
      <c r="L420" s="5">
        <v>0.10226</v>
      </c>
      <c r="M420" s="5">
        <v>0.10120999999999999</v>
      </c>
      <c r="N420" s="5">
        <v>0.1021</v>
      </c>
      <c r="O420" s="5">
        <v>0.10485</v>
      </c>
      <c r="P420" s="5">
        <v>0.11021</v>
      </c>
      <c r="Q420" s="5">
        <v>0.11297</v>
      </c>
      <c r="R420" s="5">
        <v>0.11144999999999999</v>
      </c>
      <c r="S420" s="5">
        <v>0.11713999999999999</v>
      </c>
      <c r="T420" s="5">
        <v>0.11952</v>
      </c>
      <c r="U420" s="5">
        <v>0.12003</v>
      </c>
      <c r="V420" s="5">
        <v>0.1197</v>
      </c>
      <c r="W420" s="5">
        <v>0.11874</v>
      </c>
      <c r="X420" s="5">
        <v>0.12187000000000001</v>
      </c>
      <c r="Y420" s="5">
        <v>0.12458</v>
      </c>
      <c r="Z420" s="5">
        <v>0.12479</v>
      </c>
      <c r="AA420" s="5">
        <v>0.12338</v>
      </c>
      <c r="AB420" s="5">
        <v>0.12282999999999999</v>
      </c>
      <c r="AC420" s="5">
        <v>0.12153</v>
      </c>
      <c r="AD420" s="5">
        <v>0.12576999999999999</v>
      </c>
      <c r="AE420" s="5">
        <v>0.12306</v>
      </c>
      <c r="AF420" s="5">
        <v>0.11908000000000001</v>
      </c>
      <c r="AG420" s="5">
        <v>0.11817999999999999</v>
      </c>
      <c r="AH420" s="5">
        <v>0.11805</v>
      </c>
      <c r="AI420" s="5">
        <v>0.12209</v>
      </c>
      <c r="AJ420" s="5">
        <v>0.12153</v>
      </c>
      <c r="AK420" s="5">
        <v>0.11219</v>
      </c>
      <c r="AM420" s="4" t="s">
        <v>95</v>
      </c>
      <c r="AN420" s="4" t="s">
        <v>96</v>
      </c>
      <c r="AO420" s="5">
        <f t="shared" si="716"/>
        <v>0.10103666666666666</v>
      </c>
      <c r="AP420" s="5">
        <f t="shared" si="717"/>
        <v>0.11715416666666666</v>
      </c>
      <c r="AQ420" s="5">
        <f t="shared" si="718"/>
        <v>0.12069909090909089</v>
      </c>
      <c r="AR420" s="6">
        <f>(AO420-AVERAGE(AO395:AO440))/_xlfn.STDEV.P(AO395:AO440)</f>
        <v>0.1304049133436723</v>
      </c>
      <c r="AS420" s="6">
        <f t="shared" ref="AS420" si="767">(AP420-AVERAGE(AP395:AP440))/_xlfn.STDEV.P(AP395:AP440)</f>
        <v>0.21153393436762524</v>
      </c>
      <c r="AT420" s="6">
        <f t="shared" ref="AT420" si="768">(AQ420-AVERAGE(AQ395:AQ440))/_xlfn.STDEV.P(AQ395:AQ440)</f>
        <v>-0.23475581070143053</v>
      </c>
    </row>
    <row r="421" spans="1:46" ht="13.5" thickBot="1">
      <c r="A421" s="4" t="s">
        <v>97</v>
      </c>
      <c r="B421" s="4" t="s">
        <v>98</v>
      </c>
      <c r="C421" s="5">
        <v>9.4359999999999999E-2</v>
      </c>
      <c r="D421" s="5">
        <v>9.6019999999999994E-2</v>
      </c>
      <c r="E421" s="5">
        <v>9.8030000000000006E-2</v>
      </c>
      <c r="F421" s="5">
        <v>9.4769999999999993E-2</v>
      </c>
      <c r="G421" s="5">
        <v>9.6070000000000003E-2</v>
      </c>
      <c r="H421" s="5">
        <v>9.3719999999999998E-2</v>
      </c>
      <c r="I421" s="5">
        <v>9.2460000000000001E-2</v>
      </c>
      <c r="J421" s="5">
        <v>9.1249999999999998E-2</v>
      </c>
      <c r="K421" s="5">
        <v>8.745E-2</v>
      </c>
      <c r="L421" s="5">
        <v>8.7419999999999998E-2</v>
      </c>
      <c r="M421" s="5">
        <v>8.7179999999999994E-2</v>
      </c>
      <c r="N421" s="5">
        <v>8.6430000000000007E-2</v>
      </c>
      <c r="O421" s="5">
        <v>9.0200000000000002E-2</v>
      </c>
      <c r="P421" s="5">
        <v>9.1679999999999998E-2</v>
      </c>
      <c r="Q421" s="5">
        <v>9.0310000000000001E-2</v>
      </c>
      <c r="R421" s="5">
        <v>9.3710000000000002E-2</v>
      </c>
      <c r="S421" s="5">
        <v>9.4990000000000005E-2</v>
      </c>
      <c r="T421" s="5">
        <v>0.1032</v>
      </c>
      <c r="U421" s="5">
        <v>0.10271</v>
      </c>
      <c r="V421" s="5">
        <v>0.10586</v>
      </c>
      <c r="W421" s="5">
        <v>0.1089</v>
      </c>
      <c r="X421" s="5">
        <v>0.11523</v>
      </c>
      <c r="Y421" s="5">
        <v>0.12429999999999999</v>
      </c>
      <c r="Z421" s="5">
        <v>0.12728999999999999</v>
      </c>
      <c r="AA421" s="5">
        <v>0.13048999999999999</v>
      </c>
      <c r="AB421" s="5">
        <v>0.12887000000000001</v>
      </c>
      <c r="AC421" s="5">
        <v>0.13141</v>
      </c>
      <c r="AD421" s="5">
        <v>0.13236000000000001</v>
      </c>
      <c r="AE421" s="5">
        <v>0.13588</v>
      </c>
      <c r="AF421" s="5">
        <v>0.12953000000000001</v>
      </c>
      <c r="AG421" s="5">
        <v>0.13347999999999999</v>
      </c>
      <c r="AH421" s="5">
        <v>0.13306000000000001</v>
      </c>
      <c r="AI421" s="5">
        <v>0.13583999999999999</v>
      </c>
      <c r="AJ421" s="5">
        <v>0.12881999999999999</v>
      </c>
      <c r="AK421" s="5">
        <v>0.11090999999999999</v>
      </c>
      <c r="AM421" s="4" t="s">
        <v>97</v>
      </c>
      <c r="AN421" s="4" t="s">
        <v>98</v>
      </c>
      <c r="AO421" s="5">
        <f t="shared" si="716"/>
        <v>9.2096666666666674E-2</v>
      </c>
      <c r="AP421" s="5">
        <f t="shared" si="717"/>
        <v>0.10403166666666665</v>
      </c>
      <c r="AQ421" s="5">
        <f t="shared" si="718"/>
        <v>0.1300590909090909</v>
      </c>
      <c r="AR421" s="6">
        <f>(AO421-AVERAGE(AO395:AO440))/_xlfn.STDEV.P(AO395:AO440)</f>
        <v>-0.5028811174396709</v>
      </c>
      <c r="AS421" s="6">
        <f t="shared" ref="AS421" si="769">(AP421-AVERAGE(AP395:AP440))/_xlfn.STDEV.P(AP395:AP440)</f>
        <v>-0.55581803733954083</v>
      </c>
      <c r="AT421" s="6">
        <f t="shared" ref="AT421" si="770">(AQ421-AVERAGE(AQ395:AQ440))/_xlfn.STDEV.P(AQ395:AQ440)</f>
        <v>0.42666065593253</v>
      </c>
    </row>
    <row r="422" spans="1:46" ht="13.5" thickBot="1">
      <c r="A422" s="4" t="s">
        <v>99</v>
      </c>
      <c r="B422" s="4" t="s">
        <v>100</v>
      </c>
      <c r="C422" s="5">
        <v>7.8640000000000002E-2</v>
      </c>
      <c r="D422" s="5">
        <v>8.0519999999999994E-2</v>
      </c>
      <c r="E422" s="5">
        <v>8.1470000000000001E-2</v>
      </c>
      <c r="F422" s="5">
        <v>8.2239999999999994E-2</v>
      </c>
      <c r="G422" s="5">
        <v>8.0790000000000001E-2</v>
      </c>
      <c r="H422" s="5">
        <v>8.2790000000000002E-2</v>
      </c>
      <c r="I422" s="5">
        <v>8.2239999999999994E-2</v>
      </c>
      <c r="J422" s="5">
        <v>8.4169999999999995E-2</v>
      </c>
      <c r="K422" s="5">
        <v>8.609E-2</v>
      </c>
      <c r="L422" s="5">
        <v>8.8109999999999994E-2</v>
      </c>
      <c r="M422" s="5">
        <v>8.8489999999999999E-2</v>
      </c>
      <c r="N422" s="5">
        <v>9.0630000000000002E-2</v>
      </c>
      <c r="O422" s="5">
        <v>9.1329999999999995E-2</v>
      </c>
      <c r="P422" s="5">
        <v>9.5869999999999997E-2</v>
      </c>
      <c r="Q422" s="5">
        <v>0.10378</v>
      </c>
      <c r="R422" s="5">
        <v>0.10891000000000001</v>
      </c>
      <c r="S422" s="5">
        <v>0.11648</v>
      </c>
      <c r="T422" s="5">
        <v>0.11561</v>
      </c>
      <c r="U422" s="5">
        <v>0.11953</v>
      </c>
      <c r="V422" s="5">
        <v>0.1139</v>
      </c>
      <c r="W422" s="5">
        <v>0.1195</v>
      </c>
      <c r="X422" s="5">
        <v>0.12096999999999999</v>
      </c>
      <c r="Y422" s="5">
        <v>0.12520000000000001</v>
      </c>
      <c r="Z422" s="5">
        <v>0.12640000000000001</v>
      </c>
      <c r="AA422" s="5">
        <v>0.12889999999999999</v>
      </c>
      <c r="AB422" s="5">
        <v>0.12526000000000001</v>
      </c>
      <c r="AC422" s="5">
        <v>0.11719</v>
      </c>
      <c r="AD422" s="5">
        <v>0.11362</v>
      </c>
      <c r="AE422" s="5">
        <v>0.11099000000000001</v>
      </c>
      <c r="AF422" s="5">
        <v>0.11089</v>
      </c>
      <c r="AG422" s="5">
        <v>0.11012</v>
      </c>
      <c r="AH422" s="5">
        <v>0.11604</v>
      </c>
      <c r="AI422" s="5">
        <v>0.12117</v>
      </c>
      <c r="AJ422" s="5">
        <v>0.12662999999999999</v>
      </c>
      <c r="AK422" s="5">
        <v>0.11859</v>
      </c>
      <c r="AM422" s="4" t="s">
        <v>99</v>
      </c>
      <c r="AN422" s="4" t="s">
        <v>100</v>
      </c>
      <c r="AO422" s="5">
        <f t="shared" si="716"/>
        <v>8.3848333333333344E-2</v>
      </c>
      <c r="AP422" s="5">
        <f t="shared" si="717"/>
        <v>0.11312333333333334</v>
      </c>
      <c r="AQ422" s="5">
        <f t="shared" si="718"/>
        <v>0.11812727272727273</v>
      </c>
      <c r="AR422" s="6">
        <f>(AO422-AVERAGE(AO395:AO440))/_xlfn.STDEV.P(AO395:AO440)</f>
        <v>-1.0871713050509251</v>
      </c>
      <c r="AS422" s="6">
        <f t="shared" ref="AS422" si="771">(AP422-AVERAGE(AP395:AP440))/_xlfn.STDEV.P(AP395:AP440)</f>
        <v>-2.417327888871211E-2</v>
      </c>
      <c r="AT422" s="6">
        <f t="shared" ref="AT422" si="772">(AQ422-AVERAGE(AQ395:AQ440))/_xlfn.STDEV.P(AQ395:AQ440)</f>
        <v>-0.4164911626932194</v>
      </c>
    </row>
    <row r="423" spans="1:46" ht="13.5" thickBot="1">
      <c r="A423" s="4" t="s">
        <v>101</v>
      </c>
      <c r="B423" s="4" t="s">
        <v>102</v>
      </c>
      <c r="C423" s="5">
        <v>9.9659999999999999E-2</v>
      </c>
      <c r="D423" s="5">
        <v>9.7769999999999996E-2</v>
      </c>
      <c r="E423" s="5">
        <v>9.6750000000000003E-2</v>
      </c>
      <c r="F423" s="5">
        <v>9.4009999999999996E-2</v>
      </c>
      <c r="G423" s="5">
        <v>9.5630000000000007E-2</v>
      </c>
      <c r="H423" s="5">
        <v>9.7710000000000005E-2</v>
      </c>
      <c r="I423" s="5">
        <v>9.8780000000000007E-2</v>
      </c>
      <c r="J423" s="5">
        <v>0.10256</v>
      </c>
      <c r="K423" s="5">
        <v>0.10050000000000001</v>
      </c>
      <c r="L423" s="5">
        <v>0.10201</v>
      </c>
      <c r="M423" s="5">
        <v>0.10401000000000001</v>
      </c>
      <c r="N423" s="5">
        <v>0.10372000000000001</v>
      </c>
      <c r="O423" s="5">
        <v>0.10475</v>
      </c>
      <c r="P423" s="5">
        <v>0.10412</v>
      </c>
      <c r="Q423" s="5">
        <v>0.11192000000000001</v>
      </c>
      <c r="R423" s="5">
        <v>0.11128</v>
      </c>
      <c r="S423" s="5">
        <v>0.11598</v>
      </c>
      <c r="T423" s="5">
        <v>0.11867</v>
      </c>
      <c r="U423" s="5">
        <v>0.11984</v>
      </c>
      <c r="V423" s="5">
        <v>0.11733</v>
      </c>
      <c r="W423" s="5">
        <v>0.11874</v>
      </c>
      <c r="X423" s="5">
        <v>0.12114999999999999</v>
      </c>
      <c r="Y423" s="5">
        <v>0.11814</v>
      </c>
      <c r="Z423" s="5">
        <v>0.11937</v>
      </c>
      <c r="AA423" s="5">
        <v>0.12186</v>
      </c>
      <c r="AB423" s="5">
        <v>0.12751999999999999</v>
      </c>
      <c r="AC423" s="5">
        <v>0.12044000000000001</v>
      </c>
      <c r="AD423" s="5">
        <v>0.12035999999999999</v>
      </c>
      <c r="AE423" s="5">
        <v>0.12046999999999999</v>
      </c>
      <c r="AF423" s="5">
        <v>0.11786000000000001</v>
      </c>
      <c r="AG423" s="5">
        <v>0.11579</v>
      </c>
      <c r="AH423" s="5">
        <v>0.11615</v>
      </c>
      <c r="AI423" s="5">
        <v>0.11620999999999999</v>
      </c>
      <c r="AJ423" s="5">
        <v>0.11574</v>
      </c>
      <c r="AK423" s="5">
        <v>0.10839</v>
      </c>
      <c r="AM423" s="4" t="s">
        <v>101</v>
      </c>
      <c r="AN423" s="4" t="s">
        <v>102</v>
      </c>
      <c r="AO423" s="5">
        <f t="shared" si="716"/>
        <v>9.9425833333333338E-2</v>
      </c>
      <c r="AP423" s="5">
        <f t="shared" si="717"/>
        <v>0.11510749999999999</v>
      </c>
      <c r="AQ423" s="5">
        <f t="shared" si="718"/>
        <v>0.11825363636363634</v>
      </c>
      <c r="AR423" s="6">
        <f>(AO423-AVERAGE(AO395:AO440))/_xlfn.STDEV.P(AO395:AO440)</f>
        <v>1.6297726775421201E-2</v>
      </c>
      <c r="AS423" s="6">
        <f t="shared" ref="AS423" si="773">(AP423-AVERAGE(AP395:AP440))/_xlfn.STDEV.P(AP395:AP440)</f>
        <v>9.1852951163662558E-2</v>
      </c>
      <c r="AT423" s="6">
        <f t="shared" ref="AT423" si="774">(AQ423-AVERAGE(AQ395:AQ440))/_xlfn.STDEV.P(AQ395:AQ440)</f>
        <v>-0.40756178343310889</v>
      </c>
    </row>
    <row r="424" spans="1:46" ht="13.5" thickBot="1">
      <c r="A424" s="4" t="s">
        <v>103</v>
      </c>
      <c r="B424" s="4" t="s">
        <v>104</v>
      </c>
      <c r="C424" s="5">
        <v>9.0579999999999994E-2</v>
      </c>
      <c r="D424" s="5">
        <v>9.8860000000000003E-2</v>
      </c>
      <c r="E424" s="5">
        <v>9.9299999999999999E-2</v>
      </c>
      <c r="F424" s="5">
        <v>9.2829999999999996E-2</v>
      </c>
      <c r="G424" s="5">
        <v>9.5469999999999999E-2</v>
      </c>
      <c r="H424" s="5">
        <v>9.375E-2</v>
      </c>
      <c r="I424" s="5">
        <v>9.11E-2</v>
      </c>
      <c r="J424" s="5">
        <v>9.6119999999999997E-2</v>
      </c>
      <c r="K424" s="5">
        <v>9.0410000000000004E-2</v>
      </c>
      <c r="L424" s="5">
        <v>9.2200000000000004E-2</v>
      </c>
      <c r="M424" s="5">
        <v>0.10234</v>
      </c>
      <c r="N424" s="5">
        <v>0.10396</v>
      </c>
      <c r="O424" s="5">
        <v>0.10846</v>
      </c>
      <c r="P424" s="5">
        <v>0.10552</v>
      </c>
      <c r="Q424" s="5">
        <v>0.1047</v>
      </c>
      <c r="R424" s="5">
        <v>0.10152</v>
      </c>
      <c r="S424" s="5">
        <v>0.11352</v>
      </c>
      <c r="T424" s="5">
        <v>0.11551</v>
      </c>
      <c r="U424" s="5">
        <v>0.11944</v>
      </c>
      <c r="V424" s="5">
        <v>0.12404999999999999</v>
      </c>
      <c r="W424" s="5">
        <v>0.13630999999999999</v>
      </c>
      <c r="X424" s="5">
        <v>0.13738</v>
      </c>
      <c r="Y424" s="5">
        <v>0.12567999999999999</v>
      </c>
      <c r="Z424" s="5">
        <v>0.13491</v>
      </c>
      <c r="AA424" s="5">
        <v>0.13574</v>
      </c>
      <c r="AB424" s="5">
        <v>0.13591</v>
      </c>
      <c r="AC424" s="5">
        <v>0.13111999999999999</v>
      </c>
      <c r="AD424" s="5">
        <v>0.13517999999999999</v>
      </c>
      <c r="AE424" s="5">
        <v>0.12852</v>
      </c>
      <c r="AF424" s="5">
        <v>0.1215</v>
      </c>
      <c r="AG424" s="5">
        <v>0.11862</v>
      </c>
      <c r="AH424" s="5">
        <v>0.10804999999999999</v>
      </c>
      <c r="AI424" s="5">
        <v>9.7309999999999994E-2</v>
      </c>
      <c r="AJ424" s="5">
        <v>0.11285000000000001</v>
      </c>
      <c r="AK424" s="5">
        <v>9.7229999999999997E-2</v>
      </c>
      <c r="AM424" s="4" t="s">
        <v>103</v>
      </c>
      <c r="AN424" s="4" t="s">
        <v>104</v>
      </c>
      <c r="AO424" s="5">
        <f t="shared" si="716"/>
        <v>9.5576666666666657E-2</v>
      </c>
      <c r="AP424" s="5">
        <f t="shared" si="717"/>
        <v>0.11891666666666667</v>
      </c>
      <c r="AQ424" s="5">
        <f t="shared" si="718"/>
        <v>0.12018454545454542</v>
      </c>
      <c r="AR424" s="6">
        <f>(AO424-AVERAGE(AO395:AO440))/_xlfn.STDEV.P(AO395:AO440)</f>
        <v>-0.25636709203407515</v>
      </c>
      <c r="AS424" s="6">
        <f t="shared" ref="AS424" si="775">(AP424-AVERAGE(AP395:AP440))/_xlfn.STDEV.P(AP395:AP440)</f>
        <v>0.31459797324237398</v>
      </c>
      <c r="AT424" s="6">
        <f t="shared" ref="AT424" si="776">(AQ424-AVERAGE(AQ395:AQ440))/_xlfn.STDEV.P(AQ395:AQ440)</f>
        <v>-0.27111572912750248</v>
      </c>
    </row>
    <row r="425" spans="1:46" ht="13.5" thickBot="1">
      <c r="A425" s="4" t="s">
        <v>105</v>
      </c>
      <c r="B425" s="4" t="s">
        <v>106</v>
      </c>
      <c r="C425" s="5">
        <v>7.2539999999999993E-2</v>
      </c>
      <c r="D425" s="5">
        <v>7.3330000000000006E-2</v>
      </c>
      <c r="E425" s="5">
        <v>7.535E-2</v>
      </c>
      <c r="F425" s="5">
        <v>7.3459999999999998E-2</v>
      </c>
      <c r="G425" s="5">
        <v>7.1690000000000004E-2</v>
      </c>
      <c r="H425" s="5">
        <v>7.757E-2</v>
      </c>
      <c r="I425" s="5">
        <v>7.6179999999999998E-2</v>
      </c>
      <c r="J425" s="5">
        <v>7.4870000000000006E-2</v>
      </c>
      <c r="K425" s="5">
        <v>7.4819999999999998E-2</v>
      </c>
      <c r="L425" s="5">
        <v>7.4289999999999995E-2</v>
      </c>
      <c r="M425" s="5">
        <v>7.6179999999999998E-2</v>
      </c>
      <c r="N425" s="5">
        <v>7.8119999999999995E-2</v>
      </c>
      <c r="O425" s="5">
        <v>7.8719999999999998E-2</v>
      </c>
      <c r="P425" s="5">
        <v>7.9269999999999993E-2</v>
      </c>
      <c r="Q425" s="5">
        <v>8.2540000000000002E-2</v>
      </c>
      <c r="R425" s="5">
        <v>8.3019999999999997E-2</v>
      </c>
      <c r="S425" s="5">
        <v>8.523E-2</v>
      </c>
      <c r="T425" s="5">
        <v>9.2679999999999998E-2</v>
      </c>
      <c r="U425" s="5">
        <v>9.7890000000000005E-2</v>
      </c>
      <c r="V425" s="5">
        <v>0.10384</v>
      </c>
      <c r="W425" s="5">
        <v>0.10963000000000001</v>
      </c>
      <c r="X425" s="5">
        <v>0.11158999999999999</v>
      </c>
      <c r="Y425" s="5">
        <v>0.11124000000000001</v>
      </c>
      <c r="Z425" s="5">
        <v>0.109</v>
      </c>
      <c r="AA425" s="5">
        <v>0.11999</v>
      </c>
      <c r="AB425" s="5">
        <v>0.12451</v>
      </c>
      <c r="AC425" s="5">
        <v>0.12037</v>
      </c>
      <c r="AD425" s="5">
        <v>0.1188</v>
      </c>
      <c r="AE425" s="5">
        <v>0.11883000000000001</v>
      </c>
      <c r="AF425" s="5">
        <v>0.10971</v>
      </c>
      <c r="AG425" s="5">
        <v>0.10886</v>
      </c>
      <c r="AH425" s="5">
        <v>0.10796</v>
      </c>
      <c r="AI425" s="5">
        <v>0.10994</v>
      </c>
      <c r="AJ425" s="5">
        <v>0.11487</v>
      </c>
      <c r="AK425" s="5">
        <v>0.1119</v>
      </c>
      <c r="AM425" s="4" t="s">
        <v>105</v>
      </c>
      <c r="AN425" s="4" t="s">
        <v>106</v>
      </c>
      <c r="AO425" s="5">
        <f t="shared" si="716"/>
        <v>7.4866666666666665E-2</v>
      </c>
      <c r="AP425" s="5">
        <f t="shared" si="717"/>
        <v>9.53875E-2</v>
      </c>
      <c r="AQ425" s="5">
        <f t="shared" si="718"/>
        <v>0.11506727272727274</v>
      </c>
      <c r="AR425" s="6">
        <f>(AO425-AVERAGE(AO395:AO440))/_xlfn.STDEV.P(AO395:AO440)</f>
        <v>-1.7234088926518656</v>
      </c>
      <c r="AS425" s="6">
        <f t="shared" ref="AS425" si="777">(AP425-AVERAGE(AP395:AP440))/_xlfn.STDEV.P(AP395:AP440)</f>
        <v>-1.0612947632250054</v>
      </c>
      <c r="AT425" s="6">
        <f t="shared" ref="AT425" si="778">(AQ425-AVERAGE(AQ395:AQ440))/_xlfn.STDEV.P(AQ395:AQ440)</f>
        <v>-0.63272346909278276</v>
      </c>
    </row>
    <row r="426" spans="1:46" ht="13.5" thickBot="1">
      <c r="A426" s="4" t="s">
        <v>107</v>
      </c>
      <c r="B426" s="4" t="s">
        <v>108</v>
      </c>
      <c r="C426" s="5">
        <v>8.0850000000000005E-2</v>
      </c>
      <c r="D426" s="5">
        <v>8.6309999999999998E-2</v>
      </c>
      <c r="E426" s="5">
        <v>8.7429999999999994E-2</v>
      </c>
      <c r="F426" s="5">
        <v>8.7480000000000002E-2</v>
      </c>
      <c r="G426" s="5">
        <v>8.6639999999999995E-2</v>
      </c>
      <c r="H426" s="5">
        <v>8.4599999999999995E-2</v>
      </c>
      <c r="I426" s="5">
        <v>8.7290000000000006E-2</v>
      </c>
      <c r="J426" s="5">
        <v>8.6480000000000001E-2</v>
      </c>
      <c r="K426" s="5">
        <v>8.6279999999999996E-2</v>
      </c>
      <c r="L426" s="5">
        <v>8.1729999999999997E-2</v>
      </c>
      <c r="M426" s="5">
        <v>8.3430000000000004E-2</v>
      </c>
      <c r="N426" s="5">
        <v>8.1600000000000006E-2</v>
      </c>
      <c r="O426" s="5">
        <v>8.931E-2</v>
      </c>
      <c r="P426" s="5">
        <v>8.7359999999999993E-2</v>
      </c>
      <c r="Q426" s="5">
        <v>8.7029999999999996E-2</v>
      </c>
      <c r="R426" s="5">
        <v>8.9410000000000003E-2</v>
      </c>
      <c r="S426" s="5">
        <v>8.9950000000000002E-2</v>
      </c>
      <c r="T426" s="5">
        <v>9.5089999999999994E-2</v>
      </c>
      <c r="U426" s="5">
        <v>9.9860000000000004E-2</v>
      </c>
      <c r="V426" s="5">
        <v>0.10988000000000001</v>
      </c>
      <c r="W426" s="5">
        <v>0.12483</v>
      </c>
      <c r="X426" s="5">
        <v>0.12959999999999999</v>
      </c>
      <c r="Y426" s="5">
        <v>0.13982</v>
      </c>
      <c r="Z426" s="5">
        <v>0.14577999999999999</v>
      </c>
      <c r="AA426" s="5">
        <v>0.13789000000000001</v>
      </c>
      <c r="AB426" s="5">
        <v>0.13438</v>
      </c>
      <c r="AC426" s="5">
        <v>0.13166</v>
      </c>
      <c r="AD426" s="5">
        <v>0.13561999999999999</v>
      </c>
      <c r="AE426" s="5">
        <v>0.13805999999999999</v>
      </c>
      <c r="AF426" s="5">
        <v>0.13974</v>
      </c>
      <c r="AG426" s="5">
        <v>0.13400999999999999</v>
      </c>
      <c r="AH426" s="5">
        <v>0.12567</v>
      </c>
      <c r="AI426" s="5">
        <v>0.11683</v>
      </c>
      <c r="AJ426" s="5">
        <v>0.11291</v>
      </c>
      <c r="AK426" s="5">
        <v>8.9630000000000001E-2</v>
      </c>
      <c r="AM426" s="4" t="s">
        <v>107</v>
      </c>
      <c r="AN426" s="4" t="s">
        <v>108</v>
      </c>
      <c r="AO426" s="5">
        <f t="shared" si="716"/>
        <v>8.5009999999999988E-2</v>
      </c>
      <c r="AP426" s="5">
        <f t="shared" si="717"/>
        <v>0.10732666666666667</v>
      </c>
      <c r="AQ426" s="5">
        <f t="shared" si="718"/>
        <v>0.12694545454545456</v>
      </c>
      <c r="AR426" s="6">
        <f>(AO426-AVERAGE(AO395:AO440))/_xlfn.STDEV.P(AO395:AO440)</f>
        <v>-1.0048819009763572</v>
      </c>
      <c r="AS426" s="6">
        <f t="shared" ref="AS426" si="779">(AP426-AVERAGE(AP395:AP440))/_xlfn.STDEV.P(AP395:AP440)</f>
        <v>-0.36313945118788327</v>
      </c>
      <c r="AT426" s="6">
        <f t="shared" ref="AT426" si="780">(AQ426-AVERAGE(AQ395:AQ440))/_xlfn.STDEV.P(AQ395:AQ440)</f>
        <v>0.20663818135781162</v>
      </c>
    </row>
    <row r="427" spans="1:46" ht="13.5" thickBot="1">
      <c r="A427" s="4" t="s">
        <v>109</v>
      </c>
      <c r="B427" s="4" t="s">
        <v>110</v>
      </c>
      <c r="C427" s="5">
        <v>8.0689999999999998E-2</v>
      </c>
      <c r="D427" s="5">
        <v>8.0269999999999994E-2</v>
      </c>
      <c r="E427" s="5">
        <v>8.1850000000000006E-2</v>
      </c>
      <c r="F427" s="5">
        <v>8.4190000000000001E-2</v>
      </c>
      <c r="G427" s="5">
        <v>8.387E-2</v>
      </c>
      <c r="H427" s="5">
        <v>8.4290000000000004E-2</v>
      </c>
      <c r="I427" s="5">
        <v>8.3940000000000001E-2</v>
      </c>
      <c r="J427" s="5">
        <v>8.4419999999999995E-2</v>
      </c>
      <c r="K427" s="5">
        <v>8.6999999999999994E-2</v>
      </c>
      <c r="L427" s="5">
        <v>8.5000000000000006E-2</v>
      </c>
      <c r="M427" s="5">
        <v>8.7679999999999994E-2</v>
      </c>
      <c r="N427" s="5">
        <v>8.7959999999999997E-2</v>
      </c>
      <c r="O427" s="5">
        <v>9.1050000000000006E-2</v>
      </c>
      <c r="P427" s="5">
        <v>9.4100000000000003E-2</v>
      </c>
      <c r="Q427" s="5">
        <v>9.8809999999999995E-2</v>
      </c>
      <c r="R427" s="5">
        <v>9.9180000000000004E-2</v>
      </c>
      <c r="S427" s="5">
        <v>0.10048</v>
      </c>
      <c r="T427" s="5">
        <v>0.10285</v>
      </c>
      <c r="U427" s="5">
        <v>0.10675</v>
      </c>
      <c r="V427" s="5">
        <v>0.1062</v>
      </c>
      <c r="W427" s="5">
        <v>0.11247</v>
      </c>
      <c r="X427" s="5">
        <v>0.11495</v>
      </c>
      <c r="Y427" s="5">
        <v>0.11514000000000001</v>
      </c>
      <c r="Z427" s="5">
        <v>0.11681999999999999</v>
      </c>
      <c r="AA427" s="5">
        <v>0.11524</v>
      </c>
      <c r="AB427" s="5">
        <v>0.11550000000000001</v>
      </c>
      <c r="AC427" s="5">
        <v>0.11158999999999999</v>
      </c>
      <c r="AD427" s="5">
        <v>0.11384</v>
      </c>
      <c r="AE427" s="5">
        <v>0.11377</v>
      </c>
      <c r="AF427" s="5">
        <v>0.1158</v>
      </c>
      <c r="AG427" s="5">
        <v>0.11432</v>
      </c>
      <c r="AH427" s="5">
        <v>0.11531</v>
      </c>
      <c r="AI427" s="5">
        <v>0.11133999999999999</v>
      </c>
      <c r="AJ427" s="5">
        <v>0.11593000000000001</v>
      </c>
      <c r="AK427" s="5">
        <v>0.10353</v>
      </c>
      <c r="AM427" s="4" t="s">
        <v>109</v>
      </c>
      <c r="AN427" s="4" t="s">
        <v>110</v>
      </c>
      <c r="AO427" s="5">
        <f t="shared" si="716"/>
        <v>8.4263333333333343E-2</v>
      </c>
      <c r="AP427" s="5">
        <f t="shared" si="717"/>
        <v>0.10489999999999999</v>
      </c>
      <c r="AQ427" s="5">
        <f t="shared" si="718"/>
        <v>0.11328818181818182</v>
      </c>
      <c r="AR427" s="6">
        <f>(AO427-AVERAGE(AO395:AO440))/_xlfn.STDEV.P(AO395:AO440)</f>
        <v>-1.0577737991476714</v>
      </c>
      <c r="AS427" s="6">
        <f t="shared" ref="AS427" si="781">(AP427-AVERAGE(AP395:AP440))/_xlfn.STDEV.P(AP395:AP440)</f>
        <v>-0.50504133355349401</v>
      </c>
      <c r="AT427" s="6">
        <f t="shared" ref="AT427" si="782">(AQ427-AVERAGE(AQ395:AQ440))/_xlfn.STDEV.P(AQ395:AQ440)</f>
        <v>-0.75844142025854333</v>
      </c>
    </row>
    <row r="428" spans="1:46" ht="13.5" thickBot="1">
      <c r="A428" s="4" t="s">
        <v>111</v>
      </c>
      <c r="B428" s="4" t="s">
        <v>112</v>
      </c>
      <c r="C428" s="5">
        <v>8.924E-2</v>
      </c>
      <c r="D428" s="5">
        <v>9.2039999999999997E-2</v>
      </c>
      <c r="E428" s="5">
        <v>9.11E-2</v>
      </c>
      <c r="F428" s="5">
        <v>8.5680000000000006E-2</v>
      </c>
      <c r="G428" s="5">
        <v>8.3699999999999997E-2</v>
      </c>
      <c r="H428" s="5">
        <v>8.4699999999999998E-2</v>
      </c>
      <c r="I428" s="5">
        <v>8.3640000000000006E-2</v>
      </c>
      <c r="J428" s="5">
        <v>8.3140000000000006E-2</v>
      </c>
      <c r="K428" s="5">
        <v>8.4970000000000004E-2</v>
      </c>
      <c r="L428" s="5">
        <v>8.3449999999999996E-2</v>
      </c>
      <c r="M428" s="5">
        <v>8.2619999999999999E-2</v>
      </c>
      <c r="N428" s="5">
        <v>8.3400000000000002E-2</v>
      </c>
      <c r="O428" s="5">
        <v>8.6690000000000003E-2</v>
      </c>
      <c r="P428" s="5">
        <v>8.7999999999999995E-2</v>
      </c>
      <c r="Q428" s="5">
        <v>9.1869999999999993E-2</v>
      </c>
      <c r="R428" s="5">
        <v>9.307E-2</v>
      </c>
      <c r="S428" s="5">
        <v>9.5619999999999997E-2</v>
      </c>
      <c r="T428" s="5">
        <v>0.1031</v>
      </c>
      <c r="U428" s="5">
        <v>0.10668</v>
      </c>
      <c r="V428" s="5">
        <v>0.10951</v>
      </c>
      <c r="W428" s="5">
        <v>0.11133</v>
      </c>
      <c r="X428" s="5">
        <v>0.11301</v>
      </c>
      <c r="Y428" s="5">
        <v>0.11513</v>
      </c>
      <c r="Z428" s="5">
        <v>0.11494</v>
      </c>
      <c r="AA428" s="5">
        <v>0.11473</v>
      </c>
      <c r="AB428" s="5">
        <v>0.11247</v>
      </c>
      <c r="AC428" s="5">
        <v>0.11296</v>
      </c>
      <c r="AD428" s="5">
        <v>0.11538</v>
      </c>
      <c r="AE428" s="5">
        <v>0.11372</v>
      </c>
      <c r="AF428" s="5">
        <v>0.11071</v>
      </c>
      <c r="AG428" s="5">
        <v>0.10483000000000001</v>
      </c>
      <c r="AH428" s="5">
        <v>0.10425</v>
      </c>
      <c r="AI428" s="5">
        <v>0.10392999999999999</v>
      </c>
      <c r="AJ428" s="5">
        <v>0.10747</v>
      </c>
      <c r="AK428" s="5">
        <v>0.1053</v>
      </c>
      <c r="AM428" s="4" t="s">
        <v>111</v>
      </c>
      <c r="AN428" s="4" t="s">
        <v>112</v>
      </c>
      <c r="AO428" s="5">
        <f t="shared" si="716"/>
        <v>8.5640000000000008E-2</v>
      </c>
      <c r="AP428" s="5">
        <f t="shared" si="717"/>
        <v>0.1024125</v>
      </c>
      <c r="AQ428" s="5">
        <f t="shared" si="718"/>
        <v>0.10961363636363636</v>
      </c>
      <c r="AR428" s="6">
        <f>(AO428-AVERAGE(AO395:AO440))/_xlfn.STDEV.P(AO395:AO440)</f>
        <v>-0.96025436189430813</v>
      </c>
      <c r="AS428" s="6">
        <f t="shared" ref="AS428" si="783">(AP428-AVERAGE(AP395:AP440))/_xlfn.STDEV.P(AP395:AP440)</f>
        <v>-0.65050050898664824</v>
      </c>
      <c r="AT428" s="6">
        <f t="shared" ref="AT428" si="784">(AQ428-AVERAGE(AQ395:AQ440))/_xlfn.STDEV.P(AQ395:AQ440)</f>
        <v>-1.0181000603259938</v>
      </c>
    </row>
    <row r="429" spans="1:46" ht="13.5" thickBot="1">
      <c r="A429" s="4" t="s">
        <v>113</v>
      </c>
      <c r="B429" s="4" t="s">
        <v>114</v>
      </c>
      <c r="C429" s="5">
        <v>8.5099999999999995E-2</v>
      </c>
      <c r="D429" s="5">
        <v>8.7080000000000005E-2</v>
      </c>
      <c r="E429" s="5">
        <v>8.72E-2</v>
      </c>
      <c r="F429" s="5">
        <v>8.9200000000000002E-2</v>
      </c>
      <c r="G429" s="5">
        <v>8.6489999999999997E-2</v>
      </c>
      <c r="H429" s="5">
        <v>8.5190000000000002E-2</v>
      </c>
      <c r="I429" s="5">
        <v>8.5029999999999994E-2</v>
      </c>
      <c r="J429" s="5">
        <v>8.1420000000000006E-2</v>
      </c>
      <c r="K429" s="5">
        <v>8.0210000000000004E-2</v>
      </c>
      <c r="L429" s="5">
        <v>8.1640000000000004E-2</v>
      </c>
      <c r="M429" s="5">
        <v>8.2460000000000006E-2</v>
      </c>
      <c r="N429" s="5">
        <v>8.3400000000000002E-2</v>
      </c>
      <c r="O429" s="5">
        <v>8.319E-2</v>
      </c>
      <c r="P429" s="5">
        <v>8.2909999999999998E-2</v>
      </c>
      <c r="Q429" s="5">
        <v>8.8880000000000001E-2</v>
      </c>
      <c r="R429" s="5">
        <v>8.6029999999999995E-2</v>
      </c>
      <c r="S429" s="5">
        <v>8.6940000000000003E-2</v>
      </c>
      <c r="T429" s="5">
        <v>9.2499999999999999E-2</v>
      </c>
      <c r="U429" s="5">
        <v>9.5509999999999998E-2</v>
      </c>
      <c r="V429" s="5">
        <v>9.8960000000000006E-2</v>
      </c>
      <c r="W429" s="5">
        <v>9.8680000000000004E-2</v>
      </c>
      <c r="X429" s="5">
        <v>9.8220000000000002E-2</v>
      </c>
      <c r="Y429" s="5">
        <v>9.8250000000000004E-2</v>
      </c>
      <c r="Z429" s="5">
        <v>9.7489999999999993E-2</v>
      </c>
      <c r="AA429" s="5">
        <v>9.6180000000000002E-2</v>
      </c>
      <c r="AB429" s="5">
        <v>9.6619999999999998E-2</v>
      </c>
      <c r="AC429" s="5">
        <v>8.9700000000000002E-2</v>
      </c>
      <c r="AD429" s="5">
        <v>9.3170000000000003E-2</v>
      </c>
      <c r="AE429" s="5">
        <v>9.2050000000000007E-2</v>
      </c>
      <c r="AF429" s="5">
        <v>8.7809999999999999E-2</v>
      </c>
      <c r="AG429" s="5">
        <v>8.7919999999999998E-2</v>
      </c>
      <c r="AH429" s="5">
        <v>8.9050000000000004E-2</v>
      </c>
      <c r="AI429" s="5">
        <v>8.9870000000000005E-2</v>
      </c>
      <c r="AJ429" s="5">
        <v>8.9029999999999998E-2</v>
      </c>
      <c r="AK429" s="5">
        <v>8.3250000000000005E-2</v>
      </c>
      <c r="AM429" s="4" t="s">
        <v>113</v>
      </c>
      <c r="AN429" s="4" t="s">
        <v>114</v>
      </c>
      <c r="AO429" s="5">
        <f t="shared" si="716"/>
        <v>8.4535000000000013E-2</v>
      </c>
      <c r="AP429" s="5">
        <f t="shared" si="717"/>
        <v>9.229666666666668E-2</v>
      </c>
      <c r="AQ429" s="5">
        <f t="shared" si="718"/>
        <v>9.042272727272728E-2</v>
      </c>
      <c r="AR429" s="6">
        <f>(AO429-AVERAGE(AO395:AO440))/_xlfn.STDEV.P(AO395:AO440)</f>
        <v>-1.0385296486969471</v>
      </c>
      <c r="AS429" s="6">
        <f t="shared" ref="AS429" si="785">(AP429-AVERAGE(AP395:AP440))/_xlfn.STDEV.P(AP395:AP440)</f>
        <v>-1.2420344890814774</v>
      </c>
      <c r="AT429" s="6">
        <f t="shared" ref="AT429" si="786">(AQ429-AVERAGE(AQ395:AQ440))/_xlfn.STDEV.P(AQ395:AQ440)</f>
        <v>-2.3742093853690092</v>
      </c>
    </row>
    <row r="430" spans="1:46" ht="13.5" thickBot="1">
      <c r="A430" s="4" t="s">
        <v>115</v>
      </c>
      <c r="B430" s="4" t="s">
        <v>116</v>
      </c>
      <c r="C430" s="5">
        <v>8.8370000000000004E-2</v>
      </c>
      <c r="D430" s="5">
        <v>8.7940000000000004E-2</v>
      </c>
      <c r="E430" s="5">
        <v>8.8940000000000005E-2</v>
      </c>
      <c r="F430" s="5">
        <v>8.8819999999999996E-2</v>
      </c>
      <c r="G430" s="5">
        <v>8.8520000000000001E-2</v>
      </c>
      <c r="H430" s="5">
        <v>8.8249999999999995E-2</v>
      </c>
      <c r="I430" s="5">
        <v>8.8679999999999995E-2</v>
      </c>
      <c r="J430" s="5">
        <v>8.6489999999999997E-2</v>
      </c>
      <c r="K430" s="5">
        <v>8.4909999999999999E-2</v>
      </c>
      <c r="L430" s="5">
        <v>8.1339999999999996E-2</v>
      </c>
      <c r="M430" s="5">
        <v>7.9729999999999995E-2</v>
      </c>
      <c r="N430" s="5">
        <v>7.8119999999999995E-2</v>
      </c>
      <c r="O430" s="5">
        <v>7.8869999999999996E-2</v>
      </c>
      <c r="P430" s="5">
        <v>8.4029999999999994E-2</v>
      </c>
      <c r="Q430" s="5">
        <v>8.4739999999999996E-2</v>
      </c>
      <c r="R430" s="5">
        <v>8.6349999999999996E-2</v>
      </c>
      <c r="S430" s="5">
        <v>9.0340000000000004E-2</v>
      </c>
      <c r="T430" s="5">
        <v>9.597E-2</v>
      </c>
      <c r="U430" s="5">
        <v>9.6780000000000005E-2</v>
      </c>
      <c r="V430" s="5">
        <v>9.9440000000000001E-2</v>
      </c>
      <c r="W430" s="5">
        <v>0.10256</v>
      </c>
      <c r="X430" s="5">
        <v>0.10831</v>
      </c>
      <c r="Y430" s="5">
        <v>0.10993</v>
      </c>
      <c r="Z430" s="5">
        <v>0.11108</v>
      </c>
      <c r="AA430" s="5">
        <v>0.11402</v>
      </c>
      <c r="AB430" s="5">
        <v>0.11471000000000001</v>
      </c>
      <c r="AC430" s="5">
        <v>0.11484999999999999</v>
      </c>
      <c r="AD430" s="5">
        <v>0.11486</v>
      </c>
      <c r="AE430" s="5">
        <v>0.11246</v>
      </c>
      <c r="AF430" s="5">
        <v>0.11035</v>
      </c>
      <c r="AG430" s="5">
        <v>0.11243</v>
      </c>
      <c r="AH430" s="5">
        <v>0.11627999999999999</v>
      </c>
      <c r="AI430" s="5">
        <v>0.11924</v>
      </c>
      <c r="AJ430" s="5">
        <v>0.11455</v>
      </c>
      <c r="AK430" s="5">
        <v>0.10990999999999999</v>
      </c>
      <c r="AM430" s="4" t="s">
        <v>115</v>
      </c>
      <c r="AN430" s="4" t="s">
        <v>116</v>
      </c>
      <c r="AO430" s="5">
        <f t="shared" si="716"/>
        <v>8.5842499999999988E-2</v>
      </c>
      <c r="AP430" s="5">
        <f t="shared" si="717"/>
        <v>9.5700000000000007E-2</v>
      </c>
      <c r="AQ430" s="5">
        <f t="shared" si="718"/>
        <v>0.11396909090909089</v>
      </c>
      <c r="AR430" s="6">
        <f>(AO430-AVERAGE(AO395:AO440))/_xlfn.STDEV.P(AO395:AO440)</f>
        <v>-0.94590979576079415</v>
      </c>
      <c r="AS430" s="6">
        <f t="shared" ref="AS430" si="787">(AP430-AVERAGE(AP395:AP440))/_xlfn.STDEV.P(AP395:AP440)</f>
        <v>-1.043020997467071</v>
      </c>
      <c r="AT430" s="6">
        <f t="shared" ref="AT430" si="788">(AQ430-AVERAGE(AQ395:AQ440))/_xlfn.STDEV.P(AQ395:AQ440)</f>
        <v>-0.71032555647563467</v>
      </c>
    </row>
    <row r="431" spans="1:46" ht="13.5" thickBot="1">
      <c r="A431" s="4" t="s">
        <v>117</v>
      </c>
      <c r="B431" s="4" t="s">
        <v>118</v>
      </c>
      <c r="C431" s="5">
        <v>9.6570000000000003E-2</v>
      </c>
      <c r="D431" s="5">
        <v>9.69E-2</v>
      </c>
      <c r="E431" s="5">
        <v>9.8680000000000004E-2</v>
      </c>
      <c r="F431" s="5">
        <v>9.708E-2</v>
      </c>
      <c r="G431" s="5">
        <v>9.5259999999999997E-2</v>
      </c>
      <c r="H431" s="5">
        <v>9.6250000000000002E-2</v>
      </c>
      <c r="I431" s="5">
        <v>9.8320000000000005E-2</v>
      </c>
      <c r="J431" s="5">
        <v>9.9279999999999993E-2</v>
      </c>
      <c r="K431" s="5">
        <v>0.10109</v>
      </c>
      <c r="L431" s="5">
        <v>0.10148</v>
      </c>
      <c r="M431" s="5">
        <v>0.10279000000000001</v>
      </c>
      <c r="N431" s="5">
        <v>0.10299</v>
      </c>
      <c r="O431" s="5">
        <v>0.10499</v>
      </c>
      <c r="P431" s="5">
        <v>0.10836</v>
      </c>
      <c r="Q431" s="5">
        <v>0.1095</v>
      </c>
      <c r="R431" s="5">
        <v>0.11082</v>
      </c>
      <c r="S431" s="5">
        <v>0.11391</v>
      </c>
      <c r="T431" s="5">
        <v>0.11842</v>
      </c>
      <c r="U431" s="5">
        <v>0.11885999999999999</v>
      </c>
      <c r="V431" s="5">
        <v>0.11996</v>
      </c>
      <c r="W431" s="5">
        <v>0.12178</v>
      </c>
      <c r="X431" s="5">
        <v>0.12393999999999999</v>
      </c>
      <c r="Y431" s="5">
        <v>0.12514</v>
      </c>
      <c r="Z431" s="5">
        <v>0.12654000000000001</v>
      </c>
      <c r="AA431" s="5">
        <v>0.12814</v>
      </c>
      <c r="AB431" s="5">
        <v>0.12864</v>
      </c>
      <c r="AC431" s="5">
        <v>0.12847</v>
      </c>
      <c r="AD431" s="5">
        <v>0.12766</v>
      </c>
      <c r="AE431" s="5">
        <v>0.12687000000000001</v>
      </c>
      <c r="AF431" s="5">
        <v>0.12338</v>
      </c>
      <c r="AG431" s="5">
        <v>0.1222</v>
      </c>
      <c r="AH431" s="5">
        <v>0.12026000000000001</v>
      </c>
      <c r="AI431" s="5">
        <v>0.12103</v>
      </c>
      <c r="AJ431" s="5">
        <v>0.12138</v>
      </c>
      <c r="AK431" s="5">
        <v>0.1103</v>
      </c>
      <c r="AM431" s="4" t="s">
        <v>117</v>
      </c>
      <c r="AN431" s="4" t="s">
        <v>118</v>
      </c>
      <c r="AO431" s="5">
        <f t="shared" si="716"/>
        <v>9.8890833333333331E-2</v>
      </c>
      <c r="AP431" s="5">
        <f t="shared" si="717"/>
        <v>0.11685166666666665</v>
      </c>
      <c r="AQ431" s="5">
        <f t="shared" si="718"/>
        <v>0.12348454545454546</v>
      </c>
      <c r="AR431" s="6">
        <f>(AO431-AVERAGE(AO395:AO440))/_xlfn.STDEV.P(AO395:AO440)</f>
        <v>-2.160026276250876E-2</v>
      </c>
      <c r="AS431" s="6">
        <f t="shared" ref="AS431" si="789">(AP431-AVERAGE(AP395:AP440))/_xlfn.STDEV.P(AP395:AP440)</f>
        <v>0.19384492911394446</v>
      </c>
      <c r="AT431" s="6">
        <f t="shared" ref="AT431" si="790">(AQ431-AVERAGE(AQ395:AQ440))/_xlfn.STDEV.P(AQ395:AQ440)</f>
        <v>-3.7924026147577936E-2</v>
      </c>
    </row>
    <row r="432" spans="1:46" ht="13.5" thickBot="1">
      <c r="A432" s="4" t="s">
        <v>119</v>
      </c>
      <c r="B432" s="4" t="s">
        <v>120</v>
      </c>
      <c r="C432" s="5">
        <v>0.10335999999999999</v>
      </c>
      <c r="D432" s="5">
        <v>0.10527</v>
      </c>
      <c r="E432" s="5">
        <v>0.11174000000000001</v>
      </c>
      <c r="F432" s="5">
        <v>0.11158</v>
      </c>
      <c r="G432" s="5">
        <v>0.11289</v>
      </c>
      <c r="H432" s="5">
        <v>0.11178</v>
      </c>
      <c r="I432" s="5">
        <v>0.11604</v>
      </c>
      <c r="J432" s="5">
        <v>0.11308</v>
      </c>
      <c r="K432" s="5">
        <v>0.11389000000000001</v>
      </c>
      <c r="L432" s="5">
        <v>0.11946</v>
      </c>
      <c r="M432" s="5">
        <v>0.11840000000000001</v>
      </c>
      <c r="N432" s="5">
        <v>0.11828</v>
      </c>
      <c r="O432" s="5">
        <v>0.11633</v>
      </c>
      <c r="P432" s="5">
        <v>0.11965000000000001</v>
      </c>
      <c r="Q432" s="5">
        <v>0.1153</v>
      </c>
      <c r="R432" s="5">
        <v>0.10884000000000001</v>
      </c>
      <c r="S432" s="5">
        <v>0.10484</v>
      </c>
      <c r="T432" s="5">
        <v>0.10975</v>
      </c>
      <c r="U432" s="5">
        <v>0.1109</v>
      </c>
      <c r="V432" s="5">
        <v>0.1137</v>
      </c>
      <c r="W432" s="5">
        <v>0.12113</v>
      </c>
      <c r="X432" s="5">
        <v>0.11723</v>
      </c>
      <c r="Y432" s="5">
        <v>0.11723</v>
      </c>
      <c r="Z432" s="5">
        <v>0.11788999999999999</v>
      </c>
      <c r="AA432" s="5">
        <v>0.12470000000000001</v>
      </c>
      <c r="AB432" s="5">
        <v>0.12436999999999999</v>
      </c>
      <c r="AC432" s="5">
        <v>0.13688</v>
      </c>
      <c r="AD432" s="5">
        <v>0.14676</v>
      </c>
      <c r="AE432" s="5">
        <v>0.14918999999999999</v>
      </c>
      <c r="AF432" s="5">
        <v>0.14266000000000001</v>
      </c>
      <c r="AG432" s="5">
        <v>0.14613000000000001</v>
      </c>
      <c r="AH432" s="5">
        <v>0.14878</v>
      </c>
      <c r="AI432" s="5">
        <v>0.14268</v>
      </c>
      <c r="AJ432" s="5">
        <v>0.14057</v>
      </c>
      <c r="AK432" s="5">
        <v>0.13217000000000001</v>
      </c>
      <c r="AM432" s="4" t="s">
        <v>119</v>
      </c>
      <c r="AN432" s="4" t="s">
        <v>120</v>
      </c>
      <c r="AO432" s="5">
        <f t="shared" si="716"/>
        <v>0.11298083333333332</v>
      </c>
      <c r="AP432" s="5">
        <f t="shared" si="717"/>
        <v>0.11439916666666666</v>
      </c>
      <c r="AQ432" s="5">
        <f t="shared" si="718"/>
        <v>0.13953545454545455</v>
      </c>
      <c r="AR432" s="6">
        <f>(AO432-AVERAGE(AO395:AO440))/_xlfn.STDEV.P(AO395:AO440)</f>
        <v>0.97649819067566912</v>
      </c>
      <c r="AS432" s="6">
        <f t="shared" ref="AS432" si="791">(AP432-AVERAGE(AP395:AP440))/_xlfn.STDEV.P(AP395:AP440)</f>
        <v>5.0432415445679273E-2</v>
      </c>
      <c r="AT432" s="6">
        <f t="shared" ref="AT432" si="792">(AQ432-AVERAGE(AQ395:AQ440))/_xlfn.STDEV.P(AQ395:AQ440)</f>
        <v>1.0962998603024217</v>
      </c>
    </row>
    <row r="433" spans="1:46" ht="13.5" thickBot="1">
      <c r="A433" s="4" t="s">
        <v>121</v>
      </c>
      <c r="B433" s="4" t="s">
        <v>122</v>
      </c>
      <c r="C433" s="5">
        <v>0.11075</v>
      </c>
      <c r="D433" s="5">
        <v>0.10836999999999999</v>
      </c>
      <c r="E433" s="5">
        <v>0.10652</v>
      </c>
      <c r="F433" s="5">
        <v>0.10544000000000001</v>
      </c>
      <c r="G433" s="5">
        <v>0.10451000000000001</v>
      </c>
      <c r="H433" s="5">
        <v>0.10679</v>
      </c>
      <c r="I433" s="5">
        <v>0.10908</v>
      </c>
      <c r="J433" s="5">
        <v>0.10861</v>
      </c>
      <c r="K433" s="5">
        <v>0.10985</v>
      </c>
      <c r="L433" s="5">
        <v>0.11156000000000001</v>
      </c>
      <c r="M433" s="5">
        <v>0.10894</v>
      </c>
      <c r="N433" s="5">
        <v>0.10818</v>
      </c>
      <c r="O433" s="5">
        <v>0.10804</v>
      </c>
      <c r="P433" s="5">
        <v>0.11292000000000001</v>
      </c>
      <c r="Q433" s="5">
        <v>0.11322</v>
      </c>
      <c r="R433" s="5">
        <v>0.11618000000000001</v>
      </c>
      <c r="S433" s="5">
        <v>0.12044000000000001</v>
      </c>
      <c r="T433" s="5">
        <v>0.12789</v>
      </c>
      <c r="U433" s="5">
        <v>0.12701000000000001</v>
      </c>
      <c r="V433" s="5">
        <v>0.12645999999999999</v>
      </c>
      <c r="W433" s="5">
        <v>0.13417999999999999</v>
      </c>
      <c r="X433" s="5">
        <v>0.13858999999999999</v>
      </c>
      <c r="Y433" s="5">
        <v>0.13516</v>
      </c>
      <c r="Z433" s="5">
        <v>0.13203999999999999</v>
      </c>
      <c r="AA433" s="5">
        <v>0.13675000000000001</v>
      </c>
      <c r="AB433" s="5">
        <v>0.13256000000000001</v>
      </c>
      <c r="AC433" s="5">
        <v>0.13231999999999999</v>
      </c>
      <c r="AD433" s="5">
        <v>0.12973999999999999</v>
      </c>
      <c r="AE433" s="5">
        <v>0.13138</v>
      </c>
      <c r="AF433" s="5">
        <v>0.12401</v>
      </c>
      <c r="AG433" s="5">
        <v>0.12544</v>
      </c>
      <c r="AH433" s="5">
        <v>0.1227</v>
      </c>
      <c r="AI433" s="5">
        <v>0.12096</v>
      </c>
      <c r="AJ433" s="5">
        <v>0.11874</v>
      </c>
      <c r="AK433" s="5">
        <v>0.11362999999999999</v>
      </c>
      <c r="AM433" s="4" t="s">
        <v>121</v>
      </c>
      <c r="AN433" s="4" t="s">
        <v>122</v>
      </c>
      <c r="AO433" s="5">
        <f t="shared" si="716"/>
        <v>0.10821666666666667</v>
      </c>
      <c r="AP433" s="5">
        <f t="shared" si="717"/>
        <v>0.12434416666666666</v>
      </c>
      <c r="AQ433" s="5">
        <f t="shared" si="718"/>
        <v>0.12620272727272727</v>
      </c>
      <c r="AR433" s="6">
        <f>(AO433-AVERAGE(AO395:AO440))/_xlfn.STDEV.P(AO395:AO440)</f>
        <v>0.63901718415177222</v>
      </c>
      <c r="AS433" s="6">
        <f t="shared" ref="AS433" si="793">(AP433-AVERAGE(AP395:AP440))/_xlfn.STDEV.P(AP395:AP440)</f>
        <v>0.6319767369261714</v>
      </c>
      <c r="AT433" s="6">
        <f t="shared" ref="AT433" si="794">(AQ433-AVERAGE(AQ395:AQ440))/_xlfn.STDEV.P(AQ395:AQ440)</f>
        <v>0.15415398815268794</v>
      </c>
    </row>
    <row r="434" spans="1:46" ht="13.5" thickBot="1">
      <c r="A434" s="4" t="s">
        <v>123</v>
      </c>
      <c r="B434" s="4" t="s">
        <v>124</v>
      </c>
      <c r="C434" s="5">
        <v>9.1550000000000006E-2</v>
      </c>
      <c r="D434" s="5">
        <v>9.2660000000000006E-2</v>
      </c>
      <c r="E434" s="5">
        <v>9.3210000000000001E-2</v>
      </c>
      <c r="F434" s="5">
        <v>9.2289999999999997E-2</v>
      </c>
      <c r="G434" s="5">
        <v>9.2829999999999996E-2</v>
      </c>
      <c r="H434" s="5">
        <v>9.1630000000000003E-2</v>
      </c>
      <c r="I434" s="5">
        <v>9.3979999999999994E-2</v>
      </c>
      <c r="J434" s="5">
        <v>9.5430000000000001E-2</v>
      </c>
      <c r="K434" s="5">
        <v>9.1130000000000003E-2</v>
      </c>
      <c r="L434" s="5">
        <v>9.1910000000000006E-2</v>
      </c>
      <c r="M434" s="5">
        <v>8.9359999999999995E-2</v>
      </c>
      <c r="N434" s="5">
        <v>8.8440000000000005E-2</v>
      </c>
      <c r="O434" s="5">
        <v>8.9660000000000004E-2</v>
      </c>
      <c r="P434" s="5">
        <v>8.931E-2</v>
      </c>
      <c r="Q434" s="5">
        <v>8.8889999999999997E-2</v>
      </c>
      <c r="R434" s="5">
        <v>8.9870000000000005E-2</v>
      </c>
      <c r="S434" s="5">
        <v>9.1200000000000003E-2</v>
      </c>
      <c r="T434" s="5">
        <v>9.4890000000000002E-2</v>
      </c>
      <c r="U434" s="5">
        <v>9.7470000000000001E-2</v>
      </c>
      <c r="V434" s="5">
        <v>9.5610000000000001E-2</v>
      </c>
      <c r="W434" s="5">
        <v>0.10444000000000001</v>
      </c>
      <c r="X434" s="5">
        <v>0.10545</v>
      </c>
      <c r="Y434" s="5">
        <v>0.11039</v>
      </c>
      <c r="Z434" s="5">
        <v>0.11101</v>
      </c>
      <c r="AA434" s="5">
        <v>0.11506</v>
      </c>
      <c r="AB434" s="5">
        <v>0.1192</v>
      </c>
      <c r="AC434" s="5">
        <v>0.11808</v>
      </c>
      <c r="AD434" s="5">
        <v>0.12071999999999999</v>
      </c>
      <c r="AE434" s="5">
        <v>0.12225999999999999</v>
      </c>
      <c r="AF434" s="5">
        <v>0.11791</v>
      </c>
      <c r="AG434" s="5">
        <v>0.11632000000000001</v>
      </c>
      <c r="AH434" s="5">
        <v>0.1188</v>
      </c>
      <c r="AI434" s="5">
        <v>0.10928</v>
      </c>
      <c r="AJ434" s="5">
        <v>0.10864</v>
      </c>
      <c r="AK434" s="5">
        <v>0.10072</v>
      </c>
      <c r="AM434" s="4" t="s">
        <v>123</v>
      </c>
      <c r="AN434" s="4" t="s">
        <v>124</v>
      </c>
      <c r="AO434" s="5">
        <f t="shared" si="716"/>
        <v>9.2034999999999992E-2</v>
      </c>
      <c r="AP434" s="5">
        <f t="shared" si="717"/>
        <v>9.7349166666666667E-2</v>
      </c>
      <c r="AQ434" s="5">
        <f t="shared" si="718"/>
        <v>0.11518090909090907</v>
      </c>
      <c r="AR434" s="6">
        <f>(AO434-AVERAGE(AO395:AO440))/_xlfn.STDEV.P(AO395:AO440)</f>
        <v>-0.50724942152971364</v>
      </c>
      <c r="AS434" s="6">
        <f t="shared" ref="AS434" si="795">(AP434-AVERAGE(AP395:AP440))/_xlfn.STDEV.P(AP395:AP440)</f>
        <v>-0.94658424430720078</v>
      </c>
      <c r="AT434" s="6">
        <f t="shared" ref="AT434" si="796">(AQ434-AVERAGE(AQ395:AQ440))/_xlfn.STDEV.P(AQ395:AQ440)</f>
        <v>-0.62469345177253988</v>
      </c>
    </row>
    <row r="435" spans="1:46" ht="13.5" thickBot="1">
      <c r="A435" s="4" t="s">
        <v>125</v>
      </c>
      <c r="B435" s="4" t="s">
        <v>126</v>
      </c>
      <c r="C435" s="5">
        <v>7.5660000000000005E-2</v>
      </c>
      <c r="D435" s="5">
        <v>7.5230000000000005E-2</v>
      </c>
      <c r="E435" s="5">
        <v>7.5920000000000001E-2</v>
      </c>
      <c r="F435" s="5">
        <v>7.714E-2</v>
      </c>
      <c r="G435" s="5">
        <v>7.6480000000000006E-2</v>
      </c>
      <c r="H435" s="5">
        <v>7.7030000000000001E-2</v>
      </c>
      <c r="I435" s="5">
        <v>7.7649999999999997E-2</v>
      </c>
      <c r="J435" s="5">
        <v>7.8380000000000005E-2</v>
      </c>
      <c r="K435" s="5">
        <v>7.9560000000000006E-2</v>
      </c>
      <c r="L435" s="5">
        <v>8.1140000000000004E-2</v>
      </c>
      <c r="M435" s="5">
        <v>8.2699999999999996E-2</v>
      </c>
      <c r="N435" s="5">
        <v>8.4889999999999993E-2</v>
      </c>
      <c r="O435" s="5">
        <v>8.7459999999999996E-2</v>
      </c>
      <c r="P435" s="5">
        <v>9.0219999999999995E-2</v>
      </c>
      <c r="Q435" s="5">
        <v>9.2319999999999999E-2</v>
      </c>
      <c r="R435" s="5">
        <v>9.4500000000000001E-2</v>
      </c>
      <c r="S435" s="5">
        <v>9.7939999999999999E-2</v>
      </c>
      <c r="T435" s="5">
        <v>0.10059999999999999</v>
      </c>
      <c r="U435" s="5">
        <v>9.9360000000000004E-2</v>
      </c>
      <c r="V435" s="5">
        <v>9.9449999999999997E-2</v>
      </c>
      <c r="W435" s="5">
        <v>9.8559999999999995E-2</v>
      </c>
      <c r="X435" s="5">
        <v>0.10002</v>
      </c>
      <c r="Y435" s="5">
        <v>0.10144</v>
      </c>
      <c r="Z435" s="5">
        <v>0.10178</v>
      </c>
      <c r="AA435" s="5">
        <v>0.10098</v>
      </c>
      <c r="AB435" s="5">
        <v>9.9739999999999995E-2</v>
      </c>
      <c r="AC435" s="5">
        <v>9.9750000000000005E-2</v>
      </c>
      <c r="AD435" s="5">
        <v>9.783E-2</v>
      </c>
      <c r="AE435" s="5">
        <v>9.6420000000000006E-2</v>
      </c>
      <c r="AF435" s="5">
        <v>9.5420000000000005E-2</v>
      </c>
      <c r="AG435" s="5">
        <v>9.6460000000000004E-2</v>
      </c>
      <c r="AH435" s="5">
        <v>9.6909999999999996E-2</v>
      </c>
      <c r="AI435" s="5">
        <v>9.8350000000000007E-2</v>
      </c>
      <c r="AJ435" s="5">
        <v>9.8629999999999995E-2</v>
      </c>
      <c r="AK435" s="5">
        <v>8.8639999999999997E-2</v>
      </c>
      <c r="AM435" s="4" t="s">
        <v>125</v>
      </c>
      <c r="AN435" s="4" t="s">
        <v>126</v>
      </c>
      <c r="AO435" s="5">
        <f t="shared" si="716"/>
        <v>7.8481666666666658E-2</v>
      </c>
      <c r="AP435" s="5">
        <f t="shared" si="717"/>
        <v>9.6970833333333339E-2</v>
      </c>
      <c r="AQ435" s="5">
        <f t="shared" si="718"/>
        <v>9.7193636363636357E-2</v>
      </c>
      <c r="AR435" s="6">
        <f>(AO435-AVERAGE(AO395:AO440))/_xlfn.STDEV.P(AO395:AO440)</f>
        <v>-1.467331823157259</v>
      </c>
      <c r="AS435" s="6">
        <f t="shared" ref="AS435" si="797">(AP435-AVERAGE(AP395:AP440))/_xlfn.STDEV.P(AP395:AP440)</f>
        <v>-0.96870768338480595</v>
      </c>
      <c r="AT435" s="6">
        <f t="shared" ref="AT435" si="798">(AQ435-AVERAGE(AQ395:AQ440))/_xlfn.STDEV.P(AQ395:AQ440)</f>
        <v>-1.8957488333595176</v>
      </c>
    </row>
    <row r="436" spans="1:46" ht="13.5" thickBot="1">
      <c r="A436" s="4" t="s">
        <v>127</v>
      </c>
      <c r="B436" s="4" t="s">
        <v>128</v>
      </c>
      <c r="C436" s="5">
        <v>7.8109999999999999E-2</v>
      </c>
      <c r="D436" s="5">
        <v>7.6859999999999998E-2</v>
      </c>
      <c r="E436" s="5">
        <v>7.6369999999999993E-2</v>
      </c>
      <c r="F436" s="5">
        <v>7.739E-2</v>
      </c>
      <c r="G436" s="5">
        <v>7.8020000000000006E-2</v>
      </c>
      <c r="H436" s="5">
        <v>7.6799999999999993E-2</v>
      </c>
      <c r="I436" s="5">
        <v>7.9269999999999993E-2</v>
      </c>
      <c r="J436" s="5">
        <v>8.0229999999999996E-2</v>
      </c>
      <c r="K436" s="5">
        <v>8.133E-2</v>
      </c>
      <c r="L436" s="5">
        <v>8.1629999999999994E-2</v>
      </c>
      <c r="M436" s="5">
        <v>8.0990000000000006E-2</v>
      </c>
      <c r="N436" s="5">
        <v>8.3549999999999999E-2</v>
      </c>
      <c r="O436" s="5">
        <v>8.5000000000000006E-2</v>
      </c>
      <c r="P436" s="5">
        <v>8.5760000000000003E-2</v>
      </c>
      <c r="Q436" s="5">
        <v>8.4599999999999995E-2</v>
      </c>
      <c r="R436" s="5">
        <v>8.2309999999999994E-2</v>
      </c>
      <c r="S436" s="5">
        <v>8.4419999999999995E-2</v>
      </c>
      <c r="T436" s="5">
        <v>8.5089999999999999E-2</v>
      </c>
      <c r="U436" s="5">
        <v>8.1949999999999995E-2</v>
      </c>
      <c r="V436" s="5">
        <v>8.4379999999999997E-2</v>
      </c>
      <c r="W436" s="5">
        <v>8.6870000000000003E-2</v>
      </c>
      <c r="X436" s="5">
        <v>8.8800000000000004E-2</v>
      </c>
      <c r="Y436" s="5">
        <v>8.8959999999999997E-2</v>
      </c>
      <c r="Z436" s="5">
        <v>8.7690000000000004E-2</v>
      </c>
      <c r="AA436" s="5">
        <v>9.0079999999999993E-2</v>
      </c>
      <c r="AB436" s="5">
        <v>8.9770000000000003E-2</v>
      </c>
      <c r="AC436" s="5">
        <v>9.3579999999999997E-2</v>
      </c>
      <c r="AD436" s="5">
        <v>9.4119999999999995E-2</v>
      </c>
      <c r="AE436" s="5">
        <v>9.1420000000000001E-2</v>
      </c>
      <c r="AF436" s="5">
        <v>9.3410000000000007E-2</v>
      </c>
      <c r="AG436" s="5">
        <v>9.5649999999999999E-2</v>
      </c>
      <c r="AH436" s="5">
        <v>9.3759999999999996E-2</v>
      </c>
      <c r="AI436" s="5">
        <v>8.8279999999999997E-2</v>
      </c>
      <c r="AJ436" s="5">
        <v>8.7489999999999998E-2</v>
      </c>
      <c r="AK436" s="5">
        <v>7.9439999999999997E-2</v>
      </c>
      <c r="AM436" s="4" t="s">
        <v>127</v>
      </c>
      <c r="AN436" s="4" t="s">
        <v>128</v>
      </c>
      <c r="AO436" s="5">
        <f t="shared" si="716"/>
        <v>7.9212500000000005E-2</v>
      </c>
      <c r="AP436" s="5">
        <f t="shared" si="717"/>
        <v>8.548583333333333E-2</v>
      </c>
      <c r="AQ436" s="5">
        <f t="shared" si="718"/>
        <v>9.0636363636363626E-2</v>
      </c>
      <c r="AR436" s="6">
        <f>(AO436-AVERAGE(AO395:AO440))/_xlfn.STDEV.P(AO395:AO440)</f>
        <v>-1.4155615165766287</v>
      </c>
      <c r="AS436" s="6">
        <f t="shared" ref="AS436" si="799">(AP436-AVERAGE(AP395:AP440))/_xlfn.STDEV.P(AP395:AP440)</f>
        <v>-1.6403051225203977</v>
      </c>
      <c r="AT436" s="6">
        <f t="shared" ref="AT436" si="800">(AQ436-AVERAGE(AQ395:AQ440))/_xlfn.STDEV.P(AQ395:AQ440)</f>
        <v>-2.3591129528069494</v>
      </c>
    </row>
    <row r="437" spans="1:46" ht="13.5" thickBot="1">
      <c r="A437" s="4" t="s">
        <v>129</v>
      </c>
      <c r="B437" s="4" t="s">
        <v>130</v>
      </c>
      <c r="C437" s="5">
        <v>9.8019999999999996E-2</v>
      </c>
      <c r="D437" s="5">
        <v>9.5710000000000003E-2</v>
      </c>
      <c r="E437" s="5">
        <v>9.8799999999999999E-2</v>
      </c>
      <c r="F437" s="5">
        <v>9.919E-2</v>
      </c>
      <c r="G437" s="5">
        <v>9.9019999999999997E-2</v>
      </c>
      <c r="H437" s="5">
        <v>0.10011</v>
      </c>
      <c r="I437" s="5">
        <v>0.10093000000000001</v>
      </c>
      <c r="J437" s="5">
        <v>0.10203</v>
      </c>
      <c r="K437" s="5">
        <v>0.10066</v>
      </c>
      <c r="L437" s="5">
        <v>0.10087</v>
      </c>
      <c r="M437" s="5">
        <v>9.9940000000000001E-2</v>
      </c>
      <c r="N437" s="5">
        <v>9.7500000000000003E-2</v>
      </c>
      <c r="O437" s="5">
        <v>9.844E-2</v>
      </c>
      <c r="P437" s="5">
        <v>0.10117</v>
      </c>
      <c r="Q437" s="5">
        <v>0.10199</v>
      </c>
      <c r="R437" s="5">
        <v>0.10019</v>
      </c>
      <c r="S437" s="5">
        <v>0.11743000000000001</v>
      </c>
      <c r="T437" s="5">
        <v>0.11755</v>
      </c>
      <c r="U437" s="5">
        <v>0.11713</v>
      </c>
      <c r="V437" s="5">
        <v>0.11924999999999999</v>
      </c>
      <c r="W437" s="5">
        <v>0.12149</v>
      </c>
      <c r="X437" s="5">
        <v>0.12195</v>
      </c>
      <c r="Y437" s="5">
        <v>0.12438</v>
      </c>
      <c r="Z437" s="5">
        <v>0.12740000000000001</v>
      </c>
      <c r="AA437" s="5">
        <v>0.12773000000000001</v>
      </c>
      <c r="AB437" s="5">
        <v>0.1288</v>
      </c>
      <c r="AC437" s="5">
        <v>0.12917999999999999</v>
      </c>
      <c r="AD437" s="5">
        <v>0.12909999999999999</v>
      </c>
      <c r="AE437" s="5">
        <v>0.11720999999999999</v>
      </c>
      <c r="AF437" s="5">
        <v>0.1167</v>
      </c>
      <c r="AG437" s="5">
        <v>0.11773</v>
      </c>
      <c r="AH437" s="5">
        <v>0.11602999999999999</v>
      </c>
      <c r="AI437" s="5">
        <v>0.11676</v>
      </c>
      <c r="AJ437" s="5">
        <v>0.11713999999999999</v>
      </c>
      <c r="AK437" s="5">
        <v>0.10713</v>
      </c>
      <c r="AM437" s="4" t="s">
        <v>129</v>
      </c>
      <c r="AN437" s="4" t="s">
        <v>130</v>
      </c>
      <c r="AO437" s="5">
        <f t="shared" si="716"/>
        <v>9.9398333333333311E-2</v>
      </c>
      <c r="AP437" s="5">
        <f t="shared" si="717"/>
        <v>0.11403083333333332</v>
      </c>
      <c r="AQ437" s="5">
        <f t="shared" si="718"/>
        <v>0.1203190909090909</v>
      </c>
      <c r="AR437" s="6">
        <f>(AO437-AVERAGE(AO395:AO440))/_xlfn.STDEV.P(AO395:AO440)</f>
        <v>1.4349699275806059E-2</v>
      </c>
      <c r="AS437" s="6">
        <f t="shared" ref="AS437" si="801">(AP437-AVERAGE(AP395:AP440))/_xlfn.STDEV.P(AP395:AP440)</f>
        <v>2.8893736872326995E-2</v>
      </c>
      <c r="AT437" s="6">
        <f t="shared" ref="AT437" si="802">(AQ437-AVERAGE(AQ395:AQ440))/_xlfn.STDEV.P(AQ395:AQ440)</f>
        <v>-0.26160818862033003</v>
      </c>
    </row>
    <row r="438" spans="1:46" ht="13.5" thickBot="1">
      <c r="A438" s="4" t="s">
        <v>131</v>
      </c>
      <c r="B438" s="4" t="s">
        <v>132</v>
      </c>
      <c r="C438" s="5">
        <v>0.10477</v>
      </c>
      <c r="D438" s="5">
        <v>0.10875</v>
      </c>
      <c r="E438" s="5">
        <v>0.10985</v>
      </c>
      <c r="F438" s="5">
        <v>0.10849</v>
      </c>
      <c r="G438" s="5">
        <v>0.10899</v>
      </c>
      <c r="H438" s="5">
        <v>0.10956</v>
      </c>
      <c r="I438" s="5">
        <v>0.11149000000000001</v>
      </c>
      <c r="J438" s="5">
        <v>0.10864</v>
      </c>
      <c r="K438" s="5">
        <v>0.11332</v>
      </c>
      <c r="L438" s="5">
        <v>0.1157</v>
      </c>
      <c r="M438" s="5">
        <v>0.11310000000000001</v>
      </c>
      <c r="N438" s="5">
        <v>0.11425</v>
      </c>
      <c r="O438" s="5">
        <v>0.10838</v>
      </c>
      <c r="P438" s="5">
        <v>0.10745</v>
      </c>
      <c r="Q438" s="5">
        <v>0.10929999999999999</v>
      </c>
      <c r="R438" s="5">
        <v>0.10666</v>
      </c>
      <c r="S438" s="5">
        <v>0.1072</v>
      </c>
      <c r="T438" s="5">
        <v>0.11365</v>
      </c>
      <c r="U438" s="5">
        <v>0.11201</v>
      </c>
      <c r="V438" s="5">
        <v>0.11423999999999999</v>
      </c>
      <c r="W438" s="5">
        <v>0.11928</v>
      </c>
      <c r="X438" s="5">
        <v>0.1191</v>
      </c>
      <c r="Y438" s="5">
        <v>0.12166</v>
      </c>
      <c r="Z438" s="5">
        <v>0.12429999999999999</v>
      </c>
      <c r="AA438" s="5">
        <v>0.12551999999999999</v>
      </c>
      <c r="AB438" s="5">
        <v>0.12284</v>
      </c>
      <c r="AC438" s="5">
        <v>0.12263</v>
      </c>
      <c r="AD438" s="5">
        <v>0.1222</v>
      </c>
      <c r="AE438" s="5">
        <v>0.1225</v>
      </c>
      <c r="AF438" s="5">
        <v>0.11928</v>
      </c>
      <c r="AG438" s="5">
        <v>0.11694</v>
      </c>
      <c r="AH438" s="5">
        <v>0.11393</v>
      </c>
      <c r="AI438" s="5">
        <v>0.11310000000000001</v>
      </c>
      <c r="AJ438" s="5">
        <v>0.11538</v>
      </c>
      <c r="AK438" s="5">
        <v>0.10453</v>
      </c>
      <c r="AM438" s="4" t="s">
        <v>131</v>
      </c>
      <c r="AN438" s="4" t="s">
        <v>132</v>
      </c>
      <c r="AO438" s="5">
        <f t="shared" si="716"/>
        <v>0.11057583333333332</v>
      </c>
      <c r="AP438" s="5">
        <f t="shared" si="717"/>
        <v>0.11360250000000001</v>
      </c>
      <c r="AQ438" s="5">
        <f t="shared" si="718"/>
        <v>0.11807727272727275</v>
      </c>
      <c r="AR438" s="6">
        <f>(AO438-AVERAGE(AO395:AO440))/_xlfn.STDEV.P(AO395:AO440)</f>
        <v>0.80613433116404221</v>
      </c>
      <c r="AS438" s="6">
        <f t="shared" ref="AS438" si="803">(AP438-AVERAGE(AP395:AP440))/_xlfn.STDEV.P(AP395:AP440)</f>
        <v>3.846495273453552E-3</v>
      </c>
      <c r="AT438" s="6">
        <f t="shared" ref="AT438" si="804">(AQ438-AVERAGE(AQ395:AQ440))/_xlfn.STDEV.P(AQ395:AQ440)</f>
        <v>-0.42002437031412593</v>
      </c>
    </row>
    <row r="439" spans="1:46" ht="13.5" thickBot="1">
      <c r="A439" s="4" t="s">
        <v>133</v>
      </c>
      <c r="B439" s="4" t="s">
        <v>134</v>
      </c>
      <c r="C439" s="5">
        <v>8.412E-2</v>
      </c>
      <c r="D439" s="5">
        <v>8.4989999999999996E-2</v>
      </c>
      <c r="E439" s="5">
        <v>8.2430000000000003E-2</v>
      </c>
      <c r="F439" s="5">
        <v>8.3019999999999997E-2</v>
      </c>
      <c r="G439" s="5">
        <v>8.2930000000000004E-2</v>
      </c>
      <c r="H439" s="5">
        <v>7.9250000000000001E-2</v>
      </c>
      <c r="I439" s="5">
        <v>7.8990000000000005E-2</v>
      </c>
      <c r="J439" s="5">
        <v>7.8509999999999996E-2</v>
      </c>
      <c r="K439" s="5">
        <v>7.9130000000000006E-2</v>
      </c>
      <c r="L439" s="5">
        <v>7.7009999999999995E-2</v>
      </c>
      <c r="M439" s="5">
        <v>7.6810000000000003E-2</v>
      </c>
      <c r="N439" s="5">
        <v>7.6819999999999999E-2</v>
      </c>
      <c r="O439" s="5">
        <v>7.6980000000000007E-2</v>
      </c>
      <c r="P439" s="5">
        <v>7.9570000000000002E-2</v>
      </c>
      <c r="Q439" s="5">
        <v>8.4580000000000002E-2</v>
      </c>
      <c r="R439" s="5">
        <v>8.43E-2</v>
      </c>
      <c r="S439" s="5">
        <v>8.5760000000000003E-2</v>
      </c>
      <c r="T439" s="5">
        <v>9.221E-2</v>
      </c>
      <c r="U439" s="5">
        <v>9.7229999999999997E-2</v>
      </c>
      <c r="V439" s="5">
        <v>9.579E-2</v>
      </c>
      <c r="W439" s="5">
        <v>9.6199999999999994E-2</v>
      </c>
      <c r="X439" s="5">
        <v>0.10141</v>
      </c>
      <c r="Y439" s="5">
        <v>9.9989999999999996E-2</v>
      </c>
      <c r="Z439" s="5">
        <v>0.10334</v>
      </c>
      <c r="AA439" s="5">
        <v>0.1043</v>
      </c>
      <c r="AB439" s="5">
        <v>0.10505</v>
      </c>
      <c r="AC439" s="5">
        <v>0.10607999999999999</v>
      </c>
      <c r="AD439" s="5">
        <v>0.10179000000000001</v>
      </c>
      <c r="AE439" s="5">
        <v>0.10388</v>
      </c>
      <c r="AF439" s="5">
        <v>9.7559999999999994E-2</v>
      </c>
      <c r="AG439" s="5">
        <v>9.6350000000000005E-2</v>
      </c>
      <c r="AH439" s="5">
        <v>9.9779999999999994E-2</v>
      </c>
      <c r="AI439" s="5">
        <v>0.10124</v>
      </c>
      <c r="AJ439" s="5">
        <v>9.7729999999999997E-2</v>
      </c>
      <c r="AK439" s="5">
        <v>8.8789999999999994E-2</v>
      </c>
      <c r="AM439" s="4" t="s">
        <v>133</v>
      </c>
      <c r="AN439" s="4" t="s">
        <v>134</v>
      </c>
      <c r="AO439" s="5">
        <f t="shared" si="716"/>
        <v>8.0334166666666665E-2</v>
      </c>
      <c r="AP439" s="5">
        <f t="shared" si="717"/>
        <v>9.1446666666666676E-2</v>
      </c>
      <c r="AQ439" s="5">
        <f t="shared" si="718"/>
        <v>0.10023181818181817</v>
      </c>
      <c r="AR439" s="6">
        <f>(AO439-AVERAGE(AO395:AO440))/_xlfn.STDEV.P(AO395:AO440)</f>
        <v>-1.3361056070469515</v>
      </c>
      <c r="AS439" s="6">
        <f t="shared" ref="AS439" si="805">(AP439-AVERAGE(AP395:AP440))/_xlfn.STDEV.P(AP395:AP440)</f>
        <v>-1.2917391319430582</v>
      </c>
      <c r="AT439" s="6">
        <f t="shared" ref="AT439" si="806">(AQ439-AVERAGE(AQ395:AQ440))/_xlfn.STDEV.P(AQ395:AQ440)</f>
        <v>-1.6810582902854412</v>
      </c>
    </row>
    <row r="440" spans="1:46" ht="13.5" thickBot="1">
      <c r="A440" s="4" t="s">
        <v>135</v>
      </c>
      <c r="B440" s="4" t="s">
        <v>136</v>
      </c>
      <c r="C440" s="5">
        <v>0.10133</v>
      </c>
      <c r="D440" s="5">
        <v>0.10687000000000001</v>
      </c>
      <c r="E440" s="5">
        <v>0.10865</v>
      </c>
      <c r="F440" s="5">
        <v>0.10684</v>
      </c>
      <c r="G440" s="5">
        <v>0.11567</v>
      </c>
      <c r="H440" s="5">
        <v>0.11676</v>
      </c>
      <c r="I440" s="5">
        <v>0.11854000000000001</v>
      </c>
      <c r="J440" s="5">
        <v>0.11550000000000001</v>
      </c>
      <c r="K440" s="5">
        <v>0.1154</v>
      </c>
      <c r="L440" s="5">
        <v>0.1084</v>
      </c>
      <c r="M440" s="5">
        <v>0.10804999999999999</v>
      </c>
      <c r="N440" s="5">
        <v>0.10376000000000001</v>
      </c>
      <c r="O440" s="5">
        <v>0.10563</v>
      </c>
      <c r="P440" s="5">
        <v>0.10493</v>
      </c>
      <c r="Q440" s="5">
        <v>0.10548</v>
      </c>
      <c r="R440" s="5">
        <v>0.10312</v>
      </c>
      <c r="S440" s="5">
        <v>9.7129999999999994E-2</v>
      </c>
      <c r="T440" s="5">
        <v>0.10363</v>
      </c>
      <c r="U440" s="5">
        <v>0.10063</v>
      </c>
      <c r="V440" s="5">
        <v>0.10853</v>
      </c>
      <c r="W440" s="5">
        <v>0.11315</v>
      </c>
      <c r="X440" s="5">
        <v>0.11788999999999999</v>
      </c>
      <c r="Y440" s="5">
        <v>0.12642</v>
      </c>
      <c r="Z440" s="5">
        <v>0.13472999999999999</v>
      </c>
      <c r="AA440" s="5">
        <v>0.14044000000000001</v>
      </c>
      <c r="AB440" s="5">
        <v>0.13943</v>
      </c>
      <c r="AC440" s="5">
        <v>0.14193</v>
      </c>
      <c r="AD440" s="5">
        <v>0.14244999999999999</v>
      </c>
      <c r="AE440" s="5">
        <v>0.14488000000000001</v>
      </c>
      <c r="AF440" s="5">
        <v>0.13954</v>
      </c>
      <c r="AG440" s="5">
        <v>0.13943</v>
      </c>
      <c r="AH440" s="5">
        <v>0.13947999999999999</v>
      </c>
      <c r="AI440" s="5">
        <v>0.14174999999999999</v>
      </c>
      <c r="AJ440" s="5">
        <v>0.14645</v>
      </c>
      <c r="AK440" s="5">
        <v>0.12075</v>
      </c>
      <c r="AM440" s="4" t="s">
        <v>135</v>
      </c>
      <c r="AN440" s="4" t="s">
        <v>136</v>
      </c>
      <c r="AO440" s="5">
        <f t="shared" si="716"/>
        <v>0.11048083333333335</v>
      </c>
      <c r="AP440" s="5">
        <f t="shared" si="717"/>
        <v>0.11010583333333333</v>
      </c>
      <c r="AQ440" s="5">
        <f t="shared" si="718"/>
        <v>0.13968454545454545</v>
      </c>
      <c r="AR440" s="6">
        <f>(AO440-AVERAGE(AO395:AO440))/_xlfn.STDEV.P(AO395:AO440)</f>
        <v>0.79940478161992601</v>
      </c>
      <c r="AS440" s="6">
        <f t="shared" ref="AS440" si="807">(AP440-AVERAGE(AP395:AP440))/_xlfn.STDEV.P(AP395:AP440)</f>
        <v>-0.20062476104732341</v>
      </c>
      <c r="AT440" s="6">
        <f t="shared" ref="AT440" si="808">(AQ440-AVERAGE(AQ395:AQ440))/_xlfn.STDEV.P(AQ395:AQ440)</f>
        <v>1.1068352430265831</v>
      </c>
    </row>
  </sheetData>
  <sheetProtection password="EDD0" sheet="1" objects="1" scenarios="1"/>
  <mergeCells count="42">
    <mergeCell ref="A5:AK5"/>
    <mergeCell ref="A6:AK6"/>
    <mergeCell ref="A7:AK8"/>
    <mergeCell ref="A9:AK9"/>
    <mergeCell ref="A10:B10"/>
    <mergeCell ref="A57:AK57"/>
    <mergeCell ref="A58:B58"/>
    <mergeCell ref="A105:AK105"/>
    <mergeCell ref="A106:B106"/>
    <mergeCell ref="A153:AK153"/>
    <mergeCell ref="A154:B154"/>
    <mergeCell ref="A201:AK201"/>
    <mergeCell ref="A202:B202"/>
    <mergeCell ref="A249:AK249"/>
    <mergeCell ref="A250:B250"/>
    <mergeCell ref="A297:AK297"/>
    <mergeCell ref="A298:B298"/>
    <mergeCell ref="A345:AK345"/>
    <mergeCell ref="A346:B346"/>
    <mergeCell ref="A393:AK393"/>
    <mergeCell ref="A394:B394"/>
    <mergeCell ref="AM5:AQ5"/>
    <mergeCell ref="AM6:AQ6"/>
    <mergeCell ref="AM7:AQ8"/>
    <mergeCell ref="AM9:AQ9"/>
    <mergeCell ref="AM10:AN10"/>
    <mergeCell ref="AM57:AQ57"/>
    <mergeCell ref="AM58:AN58"/>
    <mergeCell ref="AM105:AQ105"/>
    <mergeCell ref="AM106:AN106"/>
    <mergeCell ref="AM153:AQ153"/>
    <mergeCell ref="AM154:AN154"/>
    <mergeCell ref="AM201:AQ201"/>
    <mergeCell ref="AM202:AN202"/>
    <mergeCell ref="AM249:AQ249"/>
    <mergeCell ref="AM250:AN250"/>
    <mergeCell ref="AM394:AN394"/>
    <mergeCell ref="AM297:AQ297"/>
    <mergeCell ref="AM298:AN298"/>
    <mergeCell ref="AM345:AQ345"/>
    <mergeCell ref="AM346:AN346"/>
    <mergeCell ref="AM393:AQ39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19</vt:i4>
      </vt:variant>
    </vt:vector>
  </HeadingPairs>
  <TitlesOfParts>
    <vt:vector size="19" baseType="lpstr">
      <vt:lpstr>1_Analýza</vt:lpstr>
      <vt:lpstr>2_Prognóza</vt:lpstr>
      <vt:lpstr>3_Investori</vt:lpstr>
      <vt:lpstr>4_Podpora zamestnanosti</vt:lpstr>
      <vt:lpstr>5_Projekty a programy</vt:lpstr>
      <vt:lpstr>6_Ukazovatele SZ</vt:lpstr>
      <vt:lpstr>Minulost</vt:lpstr>
      <vt:lpstr>Plan</vt:lpstr>
      <vt:lpstr>Aktivita_1</vt:lpstr>
      <vt:lpstr>Aktivita_2</vt:lpstr>
      <vt:lpstr>Aktivita_3</vt:lpstr>
      <vt:lpstr>Aktivita_4</vt:lpstr>
      <vt:lpstr>Aktivita_5</vt:lpstr>
      <vt:lpstr>Aktivita_6</vt:lpstr>
      <vt:lpstr>Aktivita_7</vt:lpstr>
      <vt:lpstr>Aktivita_8</vt:lpstr>
      <vt:lpstr>Aktivita_9</vt:lpstr>
      <vt:lpstr>Hárok1</vt:lpstr>
      <vt:lpstr>Hárok2</vt:lpstr>
    </vt:vector>
  </TitlesOfParts>
  <Company>IBM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stefanik</dc:creator>
  <cp:lastModifiedBy>Kovár Ján</cp:lastModifiedBy>
  <cp:lastPrinted>2019-02-19T11:56:32Z</cp:lastPrinted>
  <dcterms:created xsi:type="dcterms:W3CDTF">2019-02-05T17:10:29Z</dcterms:created>
  <dcterms:modified xsi:type="dcterms:W3CDTF">2019-02-28T10:44:28Z</dcterms:modified>
</cp:coreProperties>
</file>